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omments3.xml" ContentType="application/vnd.openxmlformats-officedocument.spreadsheetml.comments+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xml"/>
  <Override PartName="/xl/comments4.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14.xml" ContentType="application/vnd.openxmlformats-officedocument.drawingml.chartshapes+xml"/>
  <Override PartName="/xl/charts/chart15.xml" ContentType="application/vnd.openxmlformats-officedocument.drawingml.chart+xml"/>
  <Override PartName="/xl/drawings/drawing15.xml" ContentType="application/vnd.openxmlformats-officedocument.drawingml.chartshapes+xml"/>
  <Override PartName="/xl/charts/chart16.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1.xml" ContentType="application/vnd.openxmlformats-officedocument.drawing+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drawings/drawing25.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2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8.xml" ContentType="application/vnd.openxmlformats-officedocument.drawingml.chartsha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9029"/>
  <workbookPr/>
  <mc:AlternateContent xmlns:mc="http://schemas.openxmlformats.org/markup-compatibility/2006">
    <mc:Choice Requires="x15">
      <x15ac:absPath xmlns:x15ac="http://schemas.microsoft.com/office/spreadsheetml/2010/11/ac" url="https://d.docs.live.net/78547258a2b1c6e7/Documents/ALT/XLS/Annual Survey 2017/"/>
    </mc:Choice>
  </mc:AlternateContent>
  <bookViews>
    <workbookView xWindow="390" yWindow="570" windowWidth="10695" windowHeight="7245" tabRatio="875" activeTab="5"/>
  </bookViews>
  <sheets>
    <sheet name="About" sheetId="28" r:id="rId1"/>
    <sheet name="Q1" sheetId="19" r:id="rId2"/>
    <sheet name="Q1 (combined)" sheetId="36" r:id="rId3"/>
    <sheet name="Q2" sheetId="22" r:id="rId4"/>
    <sheet name="Q3" sheetId="21" r:id="rId5"/>
    <sheet name="Q3 (combined)" sheetId="37" r:id="rId6"/>
    <sheet name="Q3+Q1" sheetId="25" r:id="rId7"/>
    <sheet name="Q3+Q1 (lap)" sheetId="26" r:id="rId8"/>
    <sheet name="Q4" sheetId="44" r:id="rId9"/>
    <sheet name="Q5" sheetId="45" r:id="rId10"/>
    <sheet name="Q6" sheetId="41" r:id="rId11"/>
    <sheet name="Q7" sheetId="4" r:id="rId12"/>
    <sheet name="Q8" sheetId="46" r:id="rId13"/>
    <sheet name="Q11" sheetId="9" r:id="rId14"/>
    <sheet name="Q12" sheetId="10" r:id="rId15"/>
    <sheet name="Q13" sheetId="11" r:id="rId16"/>
    <sheet name="Q14" sheetId="12" r:id="rId17"/>
    <sheet name="Q15" sheetId="30" r:id="rId18"/>
    <sheet name="Q16" sheetId="14" r:id="rId19"/>
    <sheet name="Q17" sheetId="15" r:id="rId20"/>
    <sheet name="Q18" sheetId="16" r:id="rId21"/>
    <sheet name="Q19" sheetId="17" r:id="rId22"/>
    <sheet name="Form responses 2017" sheetId="43" r:id="rId23"/>
    <sheet name="Form responses 2016" sheetId="39" r:id="rId24"/>
    <sheet name="Form responses 2015" sheetId="31" r:id="rId25"/>
    <sheet name="Form responses 2014" sheetId="1" r:id="rId26"/>
  </sheets>
  <definedNames>
    <definedName name="_xlnm._FilterDatabase" localSheetId="5" hidden="1">'Q3 (combined)'!$W$28:$AI$50</definedName>
  </definedNames>
  <calcPr calcId="162913" calcMode="manual" concurrentCalc="0"/>
</workbook>
</file>

<file path=xl/calcChain.xml><?xml version="1.0" encoding="utf-8"?>
<calcChain xmlns="http://schemas.openxmlformats.org/spreadsheetml/2006/main">
  <c r="AD47" i="37" l="1"/>
  <c r="AD46" i="37"/>
  <c r="AD45" i="37"/>
  <c r="AD44" i="37"/>
  <c r="AD43" i="37"/>
  <c r="AD42" i="37"/>
  <c r="AD41" i="37"/>
  <c r="AD40" i="37"/>
  <c r="AD39" i="37"/>
  <c r="AD38" i="37"/>
  <c r="AD37" i="37"/>
  <c r="AD36" i="37"/>
  <c r="AD35" i="37"/>
  <c r="AD34" i="37"/>
  <c r="AD33" i="37"/>
  <c r="AD32" i="37"/>
  <c r="AD31" i="37"/>
  <c r="AD30" i="37"/>
  <c r="AD29" i="37"/>
  <c r="AF30" i="36"/>
  <c r="AF31" i="36"/>
  <c r="AF32" i="36"/>
  <c r="AF33" i="36"/>
  <c r="AF34" i="36"/>
  <c r="AF35" i="36"/>
  <c r="AF36" i="36"/>
  <c r="AF37" i="36"/>
  <c r="AF38" i="36"/>
  <c r="AF39" i="36"/>
  <c r="AF40" i="36"/>
  <c r="AF41" i="36"/>
  <c r="AF42" i="36"/>
  <c r="AF43" i="36"/>
  <c r="AF44" i="36"/>
  <c r="AF45" i="36"/>
  <c r="AF46" i="36"/>
  <c r="AF47" i="36"/>
  <c r="AF29" i="36"/>
  <c r="AF26" i="22"/>
  <c r="AF28" i="22"/>
  <c r="AF27" i="22"/>
  <c r="AF22" i="22"/>
  <c r="AF23" i="22"/>
  <c r="AF24" i="22"/>
  <c r="AF29" i="22"/>
  <c r="AF32" i="22"/>
  <c r="AF33" i="22"/>
  <c r="AF25" i="22"/>
  <c r="AF30" i="22"/>
  <c r="AF31" i="22"/>
  <c r="AF21" i="22"/>
  <c r="AE30" i="36"/>
  <c r="AE31" i="36"/>
  <c r="AE32" i="36"/>
  <c r="AE33" i="36"/>
  <c r="AE36" i="36"/>
  <c r="AE35" i="36"/>
  <c r="AE37" i="36"/>
  <c r="AE38" i="36"/>
  <c r="AE39" i="36"/>
  <c r="AE40" i="36"/>
  <c r="AE41" i="36"/>
  <c r="AE43" i="36"/>
  <c r="AE44" i="36"/>
  <c r="AE45" i="36"/>
  <c r="AE46" i="36"/>
  <c r="AE29" i="36"/>
  <c r="AE26" i="22"/>
  <c r="AE28" i="22"/>
  <c r="AE27" i="22"/>
  <c r="AE22" i="22"/>
  <c r="AE23" i="22"/>
  <c r="AE24" i="22"/>
  <c r="AE29" i="22"/>
  <c r="AE32" i="22"/>
  <c r="AE33" i="22"/>
  <c r="AE25" i="22"/>
  <c r="AE30" i="22"/>
  <c r="AE31" i="22"/>
  <c r="AE21" i="22"/>
  <c r="A1" i="25"/>
  <c r="B10" i="25"/>
  <c r="K10" i="25"/>
  <c r="B14" i="25"/>
  <c r="K14" i="25"/>
  <c r="B19" i="25"/>
  <c r="K19" i="25"/>
  <c r="B20" i="25"/>
  <c r="K20" i="25"/>
  <c r="L10" i="25"/>
  <c r="D10" i="25"/>
  <c r="E10" i="25"/>
  <c r="F10" i="25"/>
  <c r="G10" i="25"/>
  <c r="H10" i="25"/>
  <c r="I10" i="25"/>
  <c r="J10" i="25"/>
  <c r="M10" i="25"/>
  <c r="N10" i="25"/>
  <c r="O10" i="25"/>
  <c r="P10" i="25"/>
  <c r="Q10" i="25"/>
  <c r="R10" i="25"/>
  <c r="S10" i="25"/>
  <c r="T10" i="25"/>
  <c r="A1" i="19"/>
  <c r="B3" i="19"/>
  <c r="L3" i="19"/>
  <c r="B3" i="25"/>
  <c r="K3" i="25"/>
  <c r="B4" i="19"/>
  <c r="L4" i="19"/>
  <c r="B5" i="19"/>
  <c r="L5" i="19"/>
  <c r="B6" i="19"/>
  <c r="L6" i="19"/>
  <c r="B7" i="19"/>
  <c r="L7" i="19"/>
  <c r="B8" i="19"/>
  <c r="L8" i="19"/>
  <c r="B9" i="19"/>
  <c r="L9" i="19"/>
  <c r="B10" i="19"/>
  <c r="L10" i="19"/>
  <c r="B11" i="19"/>
  <c r="L11" i="19"/>
  <c r="B12" i="19"/>
  <c r="L12" i="19"/>
  <c r="B13" i="19"/>
  <c r="L13" i="19"/>
  <c r="B14" i="19"/>
  <c r="L14" i="19"/>
  <c r="B15" i="19"/>
  <c r="L15" i="19"/>
  <c r="B16" i="19"/>
  <c r="L16" i="19"/>
  <c r="B17" i="19"/>
  <c r="L17" i="19"/>
  <c r="B18" i="19"/>
  <c r="L18" i="19"/>
  <c r="B19" i="19"/>
  <c r="L19" i="19"/>
  <c r="B20" i="19"/>
  <c r="L20" i="19"/>
  <c r="B21" i="19"/>
  <c r="L21" i="19"/>
  <c r="B22" i="19"/>
  <c r="L22" i="19"/>
  <c r="B23" i="19"/>
  <c r="L23" i="19"/>
  <c r="B24" i="19"/>
  <c r="L24" i="19"/>
  <c r="A28" i="25"/>
  <c r="B28" i="25"/>
  <c r="L28" i="25"/>
  <c r="D28" i="25"/>
  <c r="E28" i="25"/>
  <c r="F28" i="25"/>
  <c r="G28" i="25"/>
  <c r="H28" i="25"/>
  <c r="I28" i="25"/>
  <c r="J28" i="25"/>
  <c r="M28" i="25"/>
  <c r="B4" i="25"/>
  <c r="K4" i="25"/>
  <c r="A29" i="25"/>
  <c r="B29" i="25"/>
  <c r="L29" i="25"/>
  <c r="B5" i="25"/>
  <c r="K5" i="25"/>
  <c r="A30" i="25"/>
  <c r="B30" i="25"/>
  <c r="L30" i="25"/>
  <c r="B6" i="25"/>
  <c r="K6" i="25"/>
  <c r="A31" i="25"/>
  <c r="B31" i="25"/>
  <c r="L31" i="25"/>
  <c r="B7" i="25"/>
  <c r="K7" i="25"/>
  <c r="A32" i="25"/>
  <c r="B32" i="25"/>
  <c r="L32" i="25"/>
  <c r="N28" i="25"/>
  <c r="O28" i="25"/>
  <c r="P28" i="25"/>
  <c r="Q28" i="25"/>
  <c r="R28" i="25"/>
  <c r="S28" i="25"/>
  <c r="T28" i="25"/>
  <c r="D29" i="25"/>
  <c r="E29" i="25"/>
  <c r="F29" i="25"/>
  <c r="G29" i="25"/>
  <c r="H29" i="25"/>
  <c r="I29" i="25"/>
  <c r="J29" i="25"/>
  <c r="M29" i="25"/>
  <c r="N29" i="25"/>
  <c r="O29" i="25"/>
  <c r="P29" i="25"/>
  <c r="Q29" i="25"/>
  <c r="R29" i="25"/>
  <c r="S29" i="25"/>
  <c r="T29" i="25"/>
  <c r="D30" i="25"/>
  <c r="E30" i="25"/>
  <c r="F30" i="25"/>
  <c r="G30" i="25"/>
  <c r="H30" i="25"/>
  <c r="I30" i="25"/>
  <c r="J30" i="25"/>
  <c r="M30" i="25"/>
  <c r="N30" i="25"/>
  <c r="O30" i="25"/>
  <c r="P30" i="25"/>
  <c r="Q30" i="25"/>
  <c r="R30" i="25"/>
  <c r="S30" i="25"/>
  <c r="T30" i="25"/>
  <c r="D31" i="25"/>
  <c r="E31" i="25"/>
  <c r="F31" i="25"/>
  <c r="G31" i="25"/>
  <c r="H31" i="25"/>
  <c r="I31" i="25"/>
  <c r="J31" i="25"/>
  <c r="M31" i="25"/>
  <c r="N31" i="25"/>
  <c r="O31" i="25"/>
  <c r="P31" i="25"/>
  <c r="Q31" i="25"/>
  <c r="R31" i="25"/>
  <c r="S31" i="25"/>
  <c r="T31" i="25"/>
  <c r="D32" i="25"/>
  <c r="E32" i="25"/>
  <c r="F32" i="25"/>
  <c r="G32" i="25"/>
  <c r="H32" i="25"/>
  <c r="I32" i="25"/>
  <c r="J32" i="25"/>
  <c r="M32" i="25"/>
  <c r="N32" i="25"/>
  <c r="O32" i="25"/>
  <c r="P32" i="25"/>
  <c r="Q32" i="25"/>
  <c r="R32" i="25"/>
  <c r="S32" i="25"/>
  <c r="T32" i="25"/>
  <c r="B8" i="25"/>
  <c r="K8" i="25"/>
  <c r="A33" i="25"/>
  <c r="B33" i="25"/>
  <c r="L33" i="25"/>
  <c r="D33" i="25"/>
  <c r="E33" i="25"/>
  <c r="F33" i="25"/>
  <c r="G33" i="25"/>
  <c r="H33" i="25"/>
  <c r="I33" i="25"/>
  <c r="J33" i="25"/>
  <c r="M33" i="25"/>
  <c r="N33" i="25"/>
  <c r="O33" i="25"/>
  <c r="P33" i="25"/>
  <c r="Q33" i="25"/>
  <c r="R33" i="25"/>
  <c r="S33" i="25"/>
  <c r="T33" i="25"/>
  <c r="B9" i="25"/>
  <c r="K9" i="25"/>
  <c r="A34" i="25"/>
  <c r="B34" i="25"/>
  <c r="L34" i="25"/>
  <c r="D34" i="25"/>
  <c r="E34" i="25"/>
  <c r="F34" i="25"/>
  <c r="G34" i="25"/>
  <c r="H34" i="25"/>
  <c r="I34" i="25"/>
  <c r="J34" i="25"/>
  <c r="M34" i="25"/>
  <c r="N34" i="25"/>
  <c r="O34" i="25"/>
  <c r="P34" i="25"/>
  <c r="Q34" i="25"/>
  <c r="R34" i="25"/>
  <c r="S34" i="25"/>
  <c r="T34" i="25"/>
  <c r="A35" i="25"/>
  <c r="B35" i="25"/>
  <c r="L35" i="25"/>
  <c r="D35" i="25"/>
  <c r="E35" i="25"/>
  <c r="F35" i="25"/>
  <c r="G35" i="25"/>
  <c r="H35" i="25"/>
  <c r="I35" i="25"/>
  <c r="J35" i="25"/>
  <c r="M35" i="25"/>
  <c r="N35" i="25"/>
  <c r="O35" i="25"/>
  <c r="P35" i="25"/>
  <c r="Q35" i="25"/>
  <c r="R35" i="25"/>
  <c r="S35" i="25"/>
  <c r="T35" i="25"/>
  <c r="B11" i="25"/>
  <c r="K11" i="25"/>
  <c r="A36" i="25"/>
  <c r="B36" i="25"/>
  <c r="L36" i="25"/>
  <c r="D36" i="25"/>
  <c r="E36" i="25"/>
  <c r="F36" i="25"/>
  <c r="G36" i="25"/>
  <c r="H36" i="25"/>
  <c r="I36" i="25"/>
  <c r="J36" i="25"/>
  <c r="M36" i="25"/>
  <c r="N36" i="25"/>
  <c r="O36" i="25"/>
  <c r="P36" i="25"/>
  <c r="Q36" i="25"/>
  <c r="R36" i="25"/>
  <c r="S36" i="25"/>
  <c r="T36" i="25"/>
  <c r="B12" i="25"/>
  <c r="K12" i="25"/>
  <c r="A37" i="25"/>
  <c r="B37" i="25"/>
  <c r="L37" i="25"/>
  <c r="D37" i="25"/>
  <c r="E37" i="25"/>
  <c r="F37" i="25"/>
  <c r="G37" i="25"/>
  <c r="H37" i="25"/>
  <c r="I37" i="25"/>
  <c r="J37" i="25"/>
  <c r="M37" i="25"/>
  <c r="N37" i="25"/>
  <c r="O37" i="25"/>
  <c r="P37" i="25"/>
  <c r="Q37" i="25"/>
  <c r="R37" i="25"/>
  <c r="S37" i="25"/>
  <c r="T37" i="25"/>
  <c r="B13" i="25"/>
  <c r="K13" i="25"/>
  <c r="A38" i="25"/>
  <c r="B38" i="25"/>
  <c r="L38" i="25"/>
  <c r="D38" i="25"/>
  <c r="E38" i="25"/>
  <c r="F38" i="25"/>
  <c r="G38" i="25"/>
  <c r="H38" i="25"/>
  <c r="I38" i="25"/>
  <c r="J38" i="25"/>
  <c r="M38" i="25"/>
  <c r="N38" i="25"/>
  <c r="O38" i="25"/>
  <c r="P38" i="25"/>
  <c r="Q38" i="25"/>
  <c r="R38" i="25"/>
  <c r="S38" i="25"/>
  <c r="T38" i="25"/>
  <c r="A39" i="25"/>
  <c r="B39" i="25"/>
  <c r="L39" i="25"/>
  <c r="D39" i="25"/>
  <c r="E39" i="25"/>
  <c r="F39" i="25"/>
  <c r="G39" i="25"/>
  <c r="H39" i="25"/>
  <c r="I39" i="25"/>
  <c r="J39" i="25"/>
  <c r="M39" i="25"/>
  <c r="N39" i="25"/>
  <c r="O39" i="25"/>
  <c r="P39" i="25"/>
  <c r="Q39" i="25"/>
  <c r="R39" i="25"/>
  <c r="S39" i="25"/>
  <c r="T39" i="25"/>
  <c r="B15" i="25"/>
  <c r="K15" i="25"/>
  <c r="A40" i="25"/>
  <c r="B40" i="25"/>
  <c r="L40" i="25"/>
  <c r="D40" i="25"/>
  <c r="E40" i="25"/>
  <c r="F40" i="25"/>
  <c r="G40" i="25"/>
  <c r="H40" i="25"/>
  <c r="I40" i="25"/>
  <c r="J40" i="25"/>
  <c r="M40" i="25"/>
  <c r="N40" i="25"/>
  <c r="O40" i="25"/>
  <c r="P40" i="25"/>
  <c r="Q40" i="25"/>
  <c r="R40" i="25"/>
  <c r="S40" i="25"/>
  <c r="T40" i="25"/>
  <c r="B16" i="25"/>
  <c r="K16" i="25"/>
  <c r="A41" i="25"/>
  <c r="B41" i="25"/>
  <c r="L41" i="25"/>
  <c r="D41" i="25"/>
  <c r="E41" i="25"/>
  <c r="F41" i="25"/>
  <c r="G41" i="25"/>
  <c r="H41" i="25"/>
  <c r="I41" i="25"/>
  <c r="J41" i="25"/>
  <c r="M41" i="25"/>
  <c r="N41" i="25"/>
  <c r="O41" i="25"/>
  <c r="P41" i="25"/>
  <c r="Q41" i="25"/>
  <c r="R41" i="25"/>
  <c r="S41" i="25"/>
  <c r="T41" i="25"/>
  <c r="B17" i="25"/>
  <c r="K17" i="25"/>
  <c r="A42" i="25"/>
  <c r="B42" i="25"/>
  <c r="L42" i="25"/>
  <c r="D42" i="25"/>
  <c r="E42" i="25"/>
  <c r="F42" i="25"/>
  <c r="G42" i="25"/>
  <c r="H42" i="25"/>
  <c r="I42" i="25"/>
  <c r="J42" i="25"/>
  <c r="M42" i="25"/>
  <c r="N42" i="25"/>
  <c r="O42" i="25"/>
  <c r="P42" i="25"/>
  <c r="Q42" i="25"/>
  <c r="R42" i="25"/>
  <c r="S42" i="25"/>
  <c r="T42" i="25"/>
  <c r="B18" i="25"/>
  <c r="K18" i="25"/>
  <c r="A43" i="25"/>
  <c r="B43" i="25"/>
  <c r="L43" i="25"/>
  <c r="D43" i="25"/>
  <c r="E43" i="25"/>
  <c r="F43" i="25"/>
  <c r="G43" i="25"/>
  <c r="H43" i="25"/>
  <c r="I43" i="25"/>
  <c r="J43" i="25"/>
  <c r="M43" i="25"/>
  <c r="N43" i="25"/>
  <c r="O43" i="25"/>
  <c r="P43" i="25"/>
  <c r="Q43" i="25"/>
  <c r="R43" i="25"/>
  <c r="S43" i="25"/>
  <c r="T43" i="25"/>
  <c r="A44" i="25"/>
  <c r="B44" i="25"/>
  <c r="L44" i="25"/>
  <c r="D44" i="25"/>
  <c r="E44" i="25"/>
  <c r="F44" i="25"/>
  <c r="G44" i="25"/>
  <c r="H44" i="25"/>
  <c r="I44" i="25"/>
  <c r="J44" i="25"/>
  <c r="M44" i="25"/>
  <c r="N44" i="25"/>
  <c r="O44" i="25"/>
  <c r="P44" i="25"/>
  <c r="Q44" i="25"/>
  <c r="R44" i="25"/>
  <c r="S44" i="25"/>
  <c r="T44" i="25"/>
  <c r="A45" i="25"/>
  <c r="B45" i="25"/>
  <c r="L45" i="25"/>
  <c r="D45" i="25"/>
  <c r="E45" i="25"/>
  <c r="F45" i="25"/>
  <c r="G45" i="25"/>
  <c r="H45" i="25"/>
  <c r="I45" i="25"/>
  <c r="J45" i="25"/>
  <c r="M45" i="25"/>
  <c r="N45" i="25"/>
  <c r="O45" i="25"/>
  <c r="P45" i="25"/>
  <c r="Q45" i="25"/>
  <c r="R45" i="25"/>
  <c r="S45" i="25"/>
  <c r="T45" i="25"/>
  <c r="B21" i="25"/>
  <c r="K21" i="25"/>
  <c r="A46" i="25"/>
  <c r="B46" i="25"/>
  <c r="L46" i="25"/>
  <c r="D46" i="25"/>
  <c r="E46" i="25"/>
  <c r="F46" i="25"/>
  <c r="G46" i="25"/>
  <c r="H46" i="25"/>
  <c r="I46" i="25"/>
  <c r="J46" i="25"/>
  <c r="M46" i="25"/>
  <c r="N46" i="25"/>
  <c r="O46" i="25"/>
  <c r="P46" i="25"/>
  <c r="Q46" i="25"/>
  <c r="R46" i="25"/>
  <c r="S46" i="25"/>
  <c r="T46" i="25"/>
  <c r="B22" i="25"/>
  <c r="K22" i="25"/>
  <c r="A47" i="25"/>
  <c r="B47" i="25"/>
  <c r="L47" i="25"/>
  <c r="D47" i="25"/>
  <c r="E47" i="25"/>
  <c r="F47" i="25"/>
  <c r="G47" i="25"/>
  <c r="H47" i="25"/>
  <c r="I47" i="25"/>
  <c r="J47" i="25"/>
  <c r="M47" i="25"/>
  <c r="N47" i="25"/>
  <c r="O47" i="25"/>
  <c r="P47" i="25"/>
  <c r="Q47" i="25"/>
  <c r="R47" i="25"/>
  <c r="S47" i="25"/>
  <c r="T47" i="25"/>
  <c r="B23" i="25"/>
  <c r="K23" i="25"/>
  <c r="A48" i="25"/>
  <c r="B48" i="25"/>
  <c r="L48" i="25"/>
  <c r="D48" i="25"/>
  <c r="E48" i="25"/>
  <c r="F48" i="25"/>
  <c r="G48" i="25"/>
  <c r="H48" i="25"/>
  <c r="I48" i="25"/>
  <c r="J48" i="25"/>
  <c r="M48" i="25"/>
  <c r="N48" i="25"/>
  <c r="O48" i="25"/>
  <c r="P48" i="25"/>
  <c r="Q48" i="25"/>
  <c r="R48" i="25"/>
  <c r="S48" i="25"/>
  <c r="T48" i="25"/>
  <c r="B24" i="25"/>
  <c r="K24" i="25"/>
  <c r="A49" i="25"/>
  <c r="B49" i="25"/>
  <c r="L49" i="25"/>
  <c r="D49" i="25"/>
  <c r="E49" i="25"/>
  <c r="F49" i="25"/>
  <c r="G49" i="25"/>
  <c r="H49" i="25"/>
  <c r="I49" i="25"/>
  <c r="J49" i="25"/>
  <c r="M49" i="25"/>
  <c r="N49" i="25"/>
  <c r="O49" i="25"/>
  <c r="P49" i="25"/>
  <c r="Q49" i="25"/>
  <c r="R49" i="25"/>
  <c r="S49" i="25"/>
  <c r="T49" i="25"/>
  <c r="V10" i="25"/>
  <c r="W10" i="25"/>
  <c r="X10" i="25"/>
  <c r="Y10" i="25"/>
  <c r="Z10" i="25"/>
  <c r="AA10" i="25"/>
  <c r="AB10" i="25"/>
  <c r="AC10" i="25"/>
  <c r="AE10" i="25"/>
  <c r="L14" i="25"/>
  <c r="D14" i="25"/>
  <c r="E14" i="25"/>
  <c r="F14" i="25"/>
  <c r="G14" i="25"/>
  <c r="H14" i="25"/>
  <c r="I14" i="25"/>
  <c r="J14" i="25"/>
  <c r="M14" i="25"/>
  <c r="N14" i="25"/>
  <c r="O14" i="25"/>
  <c r="P14" i="25"/>
  <c r="Q14" i="25"/>
  <c r="R14" i="25"/>
  <c r="S14" i="25"/>
  <c r="T14" i="25"/>
  <c r="V14" i="25"/>
  <c r="W14" i="25"/>
  <c r="X14" i="25"/>
  <c r="Y14" i="25"/>
  <c r="Z14" i="25"/>
  <c r="AA14" i="25"/>
  <c r="AB14" i="25"/>
  <c r="AC14" i="25"/>
  <c r="AE14" i="25"/>
  <c r="L19" i="25"/>
  <c r="D19" i="25"/>
  <c r="E19" i="25"/>
  <c r="F19" i="25"/>
  <c r="G19" i="25"/>
  <c r="H19" i="25"/>
  <c r="I19" i="25"/>
  <c r="J19" i="25"/>
  <c r="M19" i="25"/>
  <c r="N19" i="25"/>
  <c r="O19" i="25"/>
  <c r="P19" i="25"/>
  <c r="Q19" i="25"/>
  <c r="R19" i="25"/>
  <c r="S19" i="25"/>
  <c r="T19" i="25"/>
  <c r="V19" i="25"/>
  <c r="W19" i="25"/>
  <c r="X19" i="25"/>
  <c r="Y19" i="25"/>
  <c r="Z19" i="25"/>
  <c r="AA19" i="25"/>
  <c r="AB19" i="25"/>
  <c r="AC19" i="25"/>
  <c r="AE19" i="25"/>
  <c r="L20" i="25"/>
  <c r="D20" i="25"/>
  <c r="E20" i="25"/>
  <c r="F20" i="25"/>
  <c r="G20" i="25"/>
  <c r="H20" i="25"/>
  <c r="I20" i="25"/>
  <c r="J20" i="25"/>
  <c r="M20" i="25"/>
  <c r="N20" i="25"/>
  <c r="O20" i="25"/>
  <c r="P20" i="25"/>
  <c r="Q20" i="25"/>
  <c r="R20" i="25"/>
  <c r="S20" i="25"/>
  <c r="T20" i="25"/>
  <c r="V20" i="25"/>
  <c r="W20" i="25"/>
  <c r="X20" i="25"/>
  <c r="Y20" i="25"/>
  <c r="Z20" i="25"/>
  <c r="AA20" i="25"/>
  <c r="AB20" i="25"/>
  <c r="AC20" i="25"/>
  <c r="AE20" i="25"/>
  <c r="L13" i="25"/>
  <c r="D13" i="25"/>
  <c r="E13" i="25"/>
  <c r="F13" i="25"/>
  <c r="G13" i="25"/>
  <c r="H13" i="25"/>
  <c r="I13" i="25"/>
  <c r="J13" i="25"/>
  <c r="M13" i="25"/>
  <c r="N13" i="25"/>
  <c r="O13" i="25"/>
  <c r="P13" i="25"/>
  <c r="Q13" i="25"/>
  <c r="R13" i="25"/>
  <c r="S13" i="25"/>
  <c r="T13" i="25"/>
  <c r="V13" i="25"/>
  <c r="W13" i="25"/>
  <c r="X13" i="25"/>
  <c r="Y13" i="25"/>
  <c r="Z13" i="25"/>
  <c r="AA13" i="25"/>
  <c r="AB13" i="25"/>
  <c r="AC13" i="25"/>
  <c r="AE13" i="25"/>
  <c r="L6" i="25"/>
  <c r="D6" i="25"/>
  <c r="E6" i="25"/>
  <c r="F6" i="25"/>
  <c r="G6" i="25"/>
  <c r="H6" i="25"/>
  <c r="I6" i="25"/>
  <c r="J6" i="25"/>
  <c r="M6" i="25"/>
  <c r="N6" i="25"/>
  <c r="O6" i="25"/>
  <c r="P6" i="25"/>
  <c r="Q6" i="25"/>
  <c r="R6" i="25"/>
  <c r="S6" i="25"/>
  <c r="T6" i="25"/>
  <c r="V6" i="25"/>
  <c r="W6" i="25"/>
  <c r="X6" i="25"/>
  <c r="Y6" i="25"/>
  <c r="Z6" i="25"/>
  <c r="AA6" i="25"/>
  <c r="AB6" i="25"/>
  <c r="AC6" i="25"/>
  <c r="AE6" i="25"/>
  <c r="L15" i="25"/>
  <c r="D15" i="25"/>
  <c r="E15" i="25"/>
  <c r="F15" i="25"/>
  <c r="G15" i="25"/>
  <c r="H15" i="25"/>
  <c r="I15" i="25"/>
  <c r="J15" i="25"/>
  <c r="M15" i="25"/>
  <c r="N15" i="25"/>
  <c r="O15" i="25"/>
  <c r="P15" i="25"/>
  <c r="Q15" i="25"/>
  <c r="R15" i="25"/>
  <c r="S15" i="25"/>
  <c r="T15" i="25"/>
  <c r="V15" i="25"/>
  <c r="W15" i="25"/>
  <c r="X15" i="25"/>
  <c r="Y15" i="25"/>
  <c r="Z15" i="25"/>
  <c r="AA15" i="25"/>
  <c r="AB15" i="25"/>
  <c r="AC15" i="25"/>
  <c r="AE15" i="25"/>
  <c r="L21" i="25"/>
  <c r="D21" i="25"/>
  <c r="E21" i="25"/>
  <c r="F21" i="25"/>
  <c r="G21" i="25"/>
  <c r="H21" i="25"/>
  <c r="I21" i="25"/>
  <c r="J21" i="25"/>
  <c r="M21" i="25"/>
  <c r="N21" i="25"/>
  <c r="O21" i="25"/>
  <c r="P21" i="25"/>
  <c r="Q21" i="25"/>
  <c r="R21" i="25"/>
  <c r="S21" i="25"/>
  <c r="T21" i="25"/>
  <c r="V21" i="25"/>
  <c r="W21" i="25"/>
  <c r="X21" i="25"/>
  <c r="Y21" i="25"/>
  <c r="Z21" i="25"/>
  <c r="AA21" i="25"/>
  <c r="AB21" i="25"/>
  <c r="AC21" i="25"/>
  <c r="AE21" i="25"/>
  <c r="L16" i="25"/>
  <c r="D16" i="25"/>
  <c r="E16" i="25"/>
  <c r="F16" i="25"/>
  <c r="G16" i="25"/>
  <c r="H16" i="25"/>
  <c r="I16" i="25"/>
  <c r="J16" i="25"/>
  <c r="M16" i="25"/>
  <c r="N16" i="25"/>
  <c r="O16" i="25"/>
  <c r="P16" i="25"/>
  <c r="Q16" i="25"/>
  <c r="R16" i="25"/>
  <c r="S16" i="25"/>
  <c r="T16" i="25"/>
  <c r="V16" i="25"/>
  <c r="W16" i="25"/>
  <c r="X16" i="25"/>
  <c r="Y16" i="25"/>
  <c r="Z16" i="25"/>
  <c r="AA16" i="25"/>
  <c r="AB16" i="25"/>
  <c r="AC16" i="25"/>
  <c r="AE16" i="25"/>
  <c r="L22" i="25"/>
  <c r="D22" i="25"/>
  <c r="E22" i="25"/>
  <c r="F22" i="25"/>
  <c r="G22" i="25"/>
  <c r="H22" i="25"/>
  <c r="I22" i="25"/>
  <c r="J22" i="25"/>
  <c r="M22" i="25"/>
  <c r="N22" i="25"/>
  <c r="O22" i="25"/>
  <c r="P22" i="25"/>
  <c r="Q22" i="25"/>
  <c r="R22" i="25"/>
  <c r="S22" i="25"/>
  <c r="T22" i="25"/>
  <c r="V22" i="25"/>
  <c r="W22" i="25"/>
  <c r="X22" i="25"/>
  <c r="Y22" i="25"/>
  <c r="Z22" i="25"/>
  <c r="AA22" i="25"/>
  <c r="AB22" i="25"/>
  <c r="AC22" i="25"/>
  <c r="AE22" i="25"/>
  <c r="L23" i="25"/>
  <c r="D23" i="25"/>
  <c r="E23" i="25"/>
  <c r="F23" i="25"/>
  <c r="G23" i="25"/>
  <c r="H23" i="25"/>
  <c r="I23" i="25"/>
  <c r="J23" i="25"/>
  <c r="M23" i="25"/>
  <c r="N23" i="25"/>
  <c r="O23" i="25"/>
  <c r="P23" i="25"/>
  <c r="Q23" i="25"/>
  <c r="R23" i="25"/>
  <c r="S23" i="25"/>
  <c r="T23" i="25"/>
  <c r="V23" i="25"/>
  <c r="W23" i="25"/>
  <c r="X23" i="25"/>
  <c r="Y23" i="25"/>
  <c r="Z23" i="25"/>
  <c r="AA23" i="25"/>
  <c r="AB23" i="25"/>
  <c r="AC23" i="25"/>
  <c r="AE23" i="25"/>
  <c r="L17" i="25"/>
  <c r="D17" i="25"/>
  <c r="E17" i="25"/>
  <c r="F17" i="25"/>
  <c r="G17" i="25"/>
  <c r="H17" i="25"/>
  <c r="I17" i="25"/>
  <c r="J17" i="25"/>
  <c r="M17" i="25"/>
  <c r="N17" i="25"/>
  <c r="O17" i="25"/>
  <c r="P17" i="25"/>
  <c r="Q17" i="25"/>
  <c r="R17" i="25"/>
  <c r="S17" i="25"/>
  <c r="T17" i="25"/>
  <c r="V17" i="25"/>
  <c r="W17" i="25"/>
  <c r="X17" i="25"/>
  <c r="Y17" i="25"/>
  <c r="Z17" i="25"/>
  <c r="AA17" i="25"/>
  <c r="AB17" i="25"/>
  <c r="AC17" i="25"/>
  <c r="AE17" i="25"/>
  <c r="L3" i="25"/>
  <c r="D3" i="25"/>
  <c r="E3" i="25"/>
  <c r="F3" i="25"/>
  <c r="G3" i="25"/>
  <c r="H3" i="25"/>
  <c r="I3" i="25"/>
  <c r="J3" i="25"/>
  <c r="M3" i="25"/>
  <c r="N3" i="25"/>
  <c r="O3" i="25"/>
  <c r="P3" i="25"/>
  <c r="Q3" i="25"/>
  <c r="R3" i="25"/>
  <c r="S3" i="25"/>
  <c r="T3" i="25"/>
  <c r="V3" i="25"/>
  <c r="W3" i="25"/>
  <c r="X3" i="25"/>
  <c r="Y3" i="25"/>
  <c r="Z3" i="25"/>
  <c r="AA3" i="25"/>
  <c r="AB3" i="25"/>
  <c r="AC3" i="25"/>
  <c r="AE3" i="25"/>
  <c r="L11" i="25"/>
  <c r="D11" i="25"/>
  <c r="E11" i="25"/>
  <c r="F11" i="25"/>
  <c r="G11" i="25"/>
  <c r="H11" i="25"/>
  <c r="I11" i="25"/>
  <c r="J11" i="25"/>
  <c r="M11" i="25"/>
  <c r="N11" i="25"/>
  <c r="O11" i="25"/>
  <c r="P11" i="25"/>
  <c r="Q11" i="25"/>
  <c r="R11" i="25"/>
  <c r="S11" i="25"/>
  <c r="T11" i="25"/>
  <c r="V11" i="25"/>
  <c r="W11" i="25"/>
  <c r="X11" i="25"/>
  <c r="Y11" i="25"/>
  <c r="Z11" i="25"/>
  <c r="AA11" i="25"/>
  <c r="AB11" i="25"/>
  <c r="AC11" i="25"/>
  <c r="AE11" i="25"/>
  <c r="L12" i="25"/>
  <c r="D12" i="25"/>
  <c r="E12" i="25"/>
  <c r="F12" i="25"/>
  <c r="G12" i="25"/>
  <c r="H12" i="25"/>
  <c r="I12" i="25"/>
  <c r="J12" i="25"/>
  <c r="M12" i="25"/>
  <c r="N12" i="25"/>
  <c r="O12" i="25"/>
  <c r="P12" i="25"/>
  <c r="Q12" i="25"/>
  <c r="R12" i="25"/>
  <c r="S12" i="25"/>
  <c r="T12" i="25"/>
  <c r="V12" i="25"/>
  <c r="W12" i="25"/>
  <c r="X12" i="25"/>
  <c r="Y12" i="25"/>
  <c r="Z12" i="25"/>
  <c r="AA12" i="25"/>
  <c r="AB12" i="25"/>
  <c r="AC12" i="25"/>
  <c r="AE12" i="25"/>
  <c r="L7" i="25"/>
  <c r="D7" i="25"/>
  <c r="E7" i="25"/>
  <c r="F7" i="25"/>
  <c r="G7" i="25"/>
  <c r="H7" i="25"/>
  <c r="I7" i="25"/>
  <c r="J7" i="25"/>
  <c r="M7" i="25"/>
  <c r="N7" i="25"/>
  <c r="O7" i="25"/>
  <c r="P7" i="25"/>
  <c r="Q7" i="25"/>
  <c r="R7" i="25"/>
  <c r="S7" i="25"/>
  <c r="T7" i="25"/>
  <c r="V7" i="25"/>
  <c r="W7" i="25"/>
  <c r="X7" i="25"/>
  <c r="Y7" i="25"/>
  <c r="Z7" i="25"/>
  <c r="AA7" i="25"/>
  <c r="AB7" i="25"/>
  <c r="AC7" i="25"/>
  <c r="AE7" i="25"/>
  <c r="L24" i="25"/>
  <c r="D24" i="25"/>
  <c r="E24" i="25"/>
  <c r="F24" i="25"/>
  <c r="G24" i="25"/>
  <c r="H24" i="25"/>
  <c r="I24" i="25"/>
  <c r="J24" i="25"/>
  <c r="M24" i="25"/>
  <c r="N24" i="25"/>
  <c r="O24" i="25"/>
  <c r="P24" i="25"/>
  <c r="Q24" i="25"/>
  <c r="R24" i="25"/>
  <c r="S24" i="25"/>
  <c r="T24" i="25"/>
  <c r="V24" i="25"/>
  <c r="W24" i="25"/>
  <c r="X24" i="25"/>
  <c r="Y24" i="25"/>
  <c r="Z24" i="25"/>
  <c r="AA24" i="25"/>
  <c r="AB24" i="25"/>
  <c r="AC24" i="25"/>
  <c r="AE24" i="25"/>
  <c r="L18" i="25"/>
  <c r="D18" i="25"/>
  <c r="E18" i="25"/>
  <c r="F18" i="25"/>
  <c r="G18" i="25"/>
  <c r="H18" i="25"/>
  <c r="I18" i="25"/>
  <c r="J18" i="25"/>
  <c r="M18" i="25"/>
  <c r="N18" i="25"/>
  <c r="O18" i="25"/>
  <c r="P18" i="25"/>
  <c r="Q18" i="25"/>
  <c r="R18" i="25"/>
  <c r="S18" i="25"/>
  <c r="T18" i="25"/>
  <c r="V18" i="25"/>
  <c r="W18" i="25"/>
  <c r="X18" i="25"/>
  <c r="Y18" i="25"/>
  <c r="Z18" i="25"/>
  <c r="AA18" i="25"/>
  <c r="AB18" i="25"/>
  <c r="AC18" i="25"/>
  <c r="AE18" i="25"/>
  <c r="L8" i="25"/>
  <c r="D8" i="25"/>
  <c r="E8" i="25"/>
  <c r="F8" i="25"/>
  <c r="G8" i="25"/>
  <c r="H8" i="25"/>
  <c r="I8" i="25"/>
  <c r="J8" i="25"/>
  <c r="M8" i="25"/>
  <c r="N8" i="25"/>
  <c r="O8" i="25"/>
  <c r="P8" i="25"/>
  <c r="Q8" i="25"/>
  <c r="R8" i="25"/>
  <c r="S8" i="25"/>
  <c r="T8" i="25"/>
  <c r="V8" i="25"/>
  <c r="W8" i="25"/>
  <c r="X8" i="25"/>
  <c r="Y8" i="25"/>
  <c r="Z8" i="25"/>
  <c r="AA8" i="25"/>
  <c r="AB8" i="25"/>
  <c r="AC8" i="25"/>
  <c r="AE8" i="25"/>
  <c r="L9" i="25"/>
  <c r="D9" i="25"/>
  <c r="E9" i="25"/>
  <c r="F9" i="25"/>
  <c r="G9" i="25"/>
  <c r="H9" i="25"/>
  <c r="I9" i="25"/>
  <c r="J9" i="25"/>
  <c r="M9" i="25"/>
  <c r="N9" i="25"/>
  <c r="O9" i="25"/>
  <c r="P9" i="25"/>
  <c r="Q9" i="25"/>
  <c r="R9" i="25"/>
  <c r="S9" i="25"/>
  <c r="T9" i="25"/>
  <c r="V9" i="25"/>
  <c r="W9" i="25"/>
  <c r="X9" i="25"/>
  <c r="Y9" i="25"/>
  <c r="Z9" i="25"/>
  <c r="AA9" i="25"/>
  <c r="AB9" i="25"/>
  <c r="AC9" i="25"/>
  <c r="AE9" i="25"/>
  <c r="L4" i="25"/>
  <c r="D4" i="25"/>
  <c r="E4" i="25"/>
  <c r="F4" i="25"/>
  <c r="G4" i="25"/>
  <c r="H4" i="25"/>
  <c r="I4" i="25"/>
  <c r="J4" i="25"/>
  <c r="M4" i="25"/>
  <c r="N4" i="25"/>
  <c r="O4" i="25"/>
  <c r="P4" i="25"/>
  <c r="Q4" i="25"/>
  <c r="R4" i="25"/>
  <c r="S4" i="25"/>
  <c r="T4" i="25"/>
  <c r="V4" i="25"/>
  <c r="W4" i="25"/>
  <c r="X4" i="25"/>
  <c r="Y4" i="25"/>
  <c r="Z4" i="25"/>
  <c r="AA4" i="25"/>
  <c r="AB4" i="25"/>
  <c r="AC4" i="25"/>
  <c r="AE4" i="25"/>
  <c r="L5" i="25"/>
  <c r="D5" i="25"/>
  <c r="E5" i="25"/>
  <c r="F5" i="25"/>
  <c r="G5" i="25"/>
  <c r="H5" i="25"/>
  <c r="I5" i="25"/>
  <c r="J5" i="25"/>
  <c r="M5" i="25"/>
  <c r="N5" i="25"/>
  <c r="O5" i="25"/>
  <c r="P5" i="25"/>
  <c r="Q5" i="25"/>
  <c r="R5" i="25"/>
  <c r="S5" i="25"/>
  <c r="T5" i="25"/>
  <c r="V5" i="25"/>
  <c r="W5" i="25"/>
  <c r="X5" i="25"/>
  <c r="Y5" i="25"/>
  <c r="Z5" i="25"/>
  <c r="AA5" i="25"/>
  <c r="AB5" i="25"/>
  <c r="AC5" i="25"/>
  <c r="AE5" i="25"/>
  <c r="AC29" i="25"/>
  <c r="AC37" i="25"/>
  <c r="AC33" i="25"/>
  <c r="AC39" i="25"/>
  <c r="AC31" i="25"/>
  <c r="AC30" i="25"/>
  <c r="AC34" i="25"/>
  <c r="AC42" i="25"/>
  <c r="AC40" i="25"/>
  <c r="AC36" i="25"/>
  <c r="AC43" i="25"/>
  <c r="AC44" i="25"/>
  <c r="AC41" i="25"/>
  <c r="AC38" i="25"/>
  <c r="AC32" i="25"/>
  <c r="AC45" i="25"/>
  <c r="AC46" i="25"/>
  <c r="AC28" i="25"/>
  <c r="AC35" i="25"/>
  <c r="A1" i="17"/>
  <c r="A1" i="16"/>
  <c r="A1" i="15"/>
  <c r="A1" i="14"/>
  <c r="A1" i="12"/>
  <c r="A1" i="11"/>
  <c r="A1" i="9"/>
  <c r="A1" i="4"/>
  <c r="A1" i="41"/>
  <c r="A1" i="45"/>
  <c r="A1" i="44"/>
  <c r="A1" i="37"/>
  <c r="A1" i="21"/>
  <c r="A1" i="22"/>
  <c r="A1" i="36"/>
  <c r="A1" i="10"/>
  <c r="A15" i="17"/>
  <c r="D16" i="17"/>
  <c r="D2" i="17"/>
  <c r="C23" i="17"/>
  <c r="E23" i="17"/>
  <c r="C22" i="17"/>
  <c r="E22" i="17"/>
  <c r="F17" i="17"/>
  <c r="F18" i="17"/>
  <c r="F19" i="17"/>
  <c r="F20" i="17"/>
  <c r="F22" i="17"/>
  <c r="F23" i="17"/>
  <c r="C21" i="17"/>
  <c r="E21" i="17"/>
  <c r="C20" i="17"/>
  <c r="E20" i="17"/>
  <c r="C19" i="17"/>
  <c r="E19" i="17"/>
  <c r="C18" i="17"/>
  <c r="E18" i="17"/>
  <c r="C17" i="17"/>
  <c r="E17" i="17"/>
  <c r="E16" i="17"/>
  <c r="C3" i="17"/>
  <c r="E3" i="17"/>
  <c r="C4" i="17"/>
  <c r="E4" i="17"/>
  <c r="F9" i="17"/>
  <c r="F8" i="17"/>
  <c r="F6" i="17"/>
  <c r="F5" i="17"/>
  <c r="F4" i="17"/>
  <c r="F3" i="17"/>
  <c r="C7" i="17"/>
  <c r="E7" i="17"/>
  <c r="C5" i="17"/>
  <c r="E5" i="17"/>
  <c r="C6" i="17"/>
  <c r="E6" i="17"/>
  <c r="C8" i="17"/>
  <c r="E8" i="17"/>
  <c r="C9" i="17"/>
  <c r="E9" i="17"/>
  <c r="E2" i="17"/>
  <c r="A15" i="16"/>
  <c r="F17" i="16"/>
  <c r="F3" i="16"/>
  <c r="B16" i="16"/>
  <c r="F18" i="16"/>
  <c r="F19" i="16"/>
  <c r="F20" i="16"/>
  <c r="F21" i="16"/>
  <c r="F22" i="16"/>
  <c r="F23" i="16"/>
  <c r="C24" i="16"/>
  <c r="A15" i="15"/>
  <c r="F17" i="15"/>
  <c r="F18" i="15"/>
  <c r="F19" i="15"/>
  <c r="F20" i="15"/>
  <c r="F21" i="15"/>
  <c r="F22" i="15"/>
  <c r="F23" i="15"/>
  <c r="C24" i="15"/>
  <c r="F3" i="15"/>
  <c r="F4" i="15"/>
  <c r="F5" i="15"/>
  <c r="F6" i="15"/>
  <c r="F7" i="15"/>
  <c r="F8" i="15"/>
  <c r="F9" i="15"/>
  <c r="C10" i="15"/>
  <c r="F4" i="16"/>
  <c r="F5" i="16"/>
  <c r="F6" i="16"/>
  <c r="F7" i="16"/>
  <c r="F8" i="16"/>
  <c r="F9" i="16"/>
  <c r="C10" i="16"/>
  <c r="C18" i="16"/>
  <c r="C19" i="16"/>
  <c r="C20" i="16"/>
  <c r="C21" i="16"/>
  <c r="C22" i="16"/>
  <c r="C23" i="16"/>
  <c r="C17" i="16"/>
  <c r="D2" i="16"/>
  <c r="D16" i="16"/>
  <c r="E24" i="16"/>
  <c r="E23" i="16"/>
  <c r="E22" i="16"/>
  <c r="E21" i="16"/>
  <c r="E20" i="16"/>
  <c r="E19" i="16"/>
  <c r="E18" i="16"/>
  <c r="F24" i="16"/>
  <c r="E17" i="16"/>
  <c r="E16" i="16"/>
  <c r="C3" i="16"/>
  <c r="E3" i="16"/>
  <c r="C4" i="16"/>
  <c r="E4" i="16"/>
  <c r="C5" i="16"/>
  <c r="E5" i="16"/>
  <c r="C6" i="16"/>
  <c r="E6" i="16"/>
  <c r="C7" i="16"/>
  <c r="E7" i="16"/>
  <c r="C8" i="16"/>
  <c r="E8" i="16"/>
  <c r="C9" i="16"/>
  <c r="E9" i="16"/>
  <c r="E10" i="16"/>
  <c r="E2" i="16"/>
  <c r="C18" i="15"/>
  <c r="C19" i="15"/>
  <c r="C20" i="15"/>
  <c r="C21" i="15"/>
  <c r="C22" i="15"/>
  <c r="C23" i="15"/>
  <c r="C17" i="15"/>
  <c r="D2" i="15"/>
  <c r="D16" i="15"/>
  <c r="E24" i="15"/>
  <c r="E23" i="15"/>
  <c r="E22" i="15"/>
  <c r="E21" i="15"/>
  <c r="E20" i="15"/>
  <c r="E19" i="15"/>
  <c r="E18" i="15"/>
  <c r="F24" i="15"/>
  <c r="E17" i="15"/>
  <c r="E16" i="15"/>
  <c r="C3" i="15"/>
  <c r="E3" i="15"/>
  <c r="C4" i="15"/>
  <c r="E4" i="15"/>
  <c r="C6" i="15"/>
  <c r="E6" i="15"/>
  <c r="E5" i="15"/>
  <c r="C7" i="15"/>
  <c r="E7" i="15"/>
  <c r="C9" i="15"/>
  <c r="E9" i="15"/>
  <c r="C8" i="15"/>
  <c r="E8" i="15"/>
  <c r="E10" i="15"/>
  <c r="E2" i="15"/>
  <c r="A15" i="14"/>
  <c r="B16" i="14"/>
  <c r="C23" i="14"/>
  <c r="C18" i="14"/>
  <c r="C20" i="14"/>
  <c r="C19" i="14"/>
  <c r="C21" i="14"/>
  <c r="C24" i="14"/>
  <c r="C17" i="14"/>
  <c r="C22" i="14"/>
  <c r="B2" i="14"/>
  <c r="C9" i="14"/>
  <c r="C4" i="14"/>
  <c r="C6" i="14"/>
  <c r="C5" i="14"/>
  <c r="C7" i="14"/>
  <c r="C10" i="14"/>
  <c r="C3" i="14"/>
  <c r="C8" i="14"/>
  <c r="D8" i="14"/>
  <c r="E8" i="14"/>
  <c r="F8" i="14"/>
  <c r="G8" i="14"/>
  <c r="D22" i="14"/>
  <c r="E22" i="14"/>
  <c r="F22" i="14"/>
  <c r="G22" i="14"/>
  <c r="D2" i="14"/>
  <c r="D16" i="14"/>
  <c r="E24" i="14"/>
  <c r="E3" i="14"/>
  <c r="E23" i="14"/>
  <c r="E21" i="14"/>
  <c r="E20" i="14"/>
  <c r="E19" i="14"/>
  <c r="E18" i="14"/>
  <c r="E17" i="14"/>
  <c r="E16" i="14"/>
  <c r="E4" i="14"/>
  <c r="E5" i="14"/>
  <c r="E7" i="14"/>
  <c r="E6" i="14"/>
  <c r="E9" i="14"/>
  <c r="E10" i="14"/>
  <c r="E2" i="14"/>
  <c r="A15" i="12"/>
  <c r="D2" i="12"/>
  <c r="D16" i="12"/>
  <c r="C23" i="12"/>
  <c r="E23" i="12"/>
  <c r="C22" i="12"/>
  <c r="E22" i="12"/>
  <c r="C21" i="12"/>
  <c r="E21" i="12"/>
  <c r="C20" i="12"/>
  <c r="E20" i="12"/>
  <c r="C19" i="12"/>
  <c r="E19" i="12"/>
  <c r="C18" i="12"/>
  <c r="E18" i="12"/>
  <c r="C17" i="12"/>
  <c r="E17" i="12"/>
  <c r="E16" i="12"/>
  <c r="C9" i="12"/>
  <c r="E9" i="12"/>
  <c r="C7" i="12"/>
  <c r="E7" i="12"/>
  <c r="C6" i="12"/>
  <c r="E6" i="12"/>
  <c r="C8" i="12"/>
  <c r="E8" i="12"/>
  <c r="C5" i="12"/>
  <c r="E5" i="12"/>
  <c r="C4" i="12"/>
  <c r="E4" i="12"/>
  <c r="C3" i="12"/>
  <c r="E3" i="12"/>
  <c r="E2" i="12"/>
  <c r="A15" i="9"/>
  <c r="A15" i="10"/>
  <c r="A15" i="11"/>
  <c r="C23" i="11"/>
  <c r="E23" i="11"/>
  <c r="C22" i="11"/>
  <c r="E22" i="11"/>
  <c r="C21" i="11"/>
  <c r="E21" i="11"/>
  <c r="C20" i="11"/>
  <c r="E20" i="11"/>
  <c r="C19" i="11"/>
  <c r="E19" i="11"/>
  <c r="C18" i="11"/>
  <c r="E18" i="11"/>
  <c r="C17" i="11"/>
  <c r="E17" i="11"/>
  <c r="E16" i="11"/>
  <c r="D16" i="11"/>
  <c r="D2" i="11"/>
  <c r="C6" i="11"/>
  <c r="E6" i="11"/>
  <c r="C4" i="11"/>
  <c r="E4" i="11"/>
  <c r="C5" i="11"/>
  <c r="E5" i="11"/>
  <c r="C8" i="11"/>
  <c r="E8" i="11"/>
  <c r="C7" i="11"/>
  <c r="E7" i="11"/>
  <c r="C9" i="11"/>
  <c r="E9" i="11"/>
  <c r="C3" i="11"/>
  <c r="E3" i="11"/>
  <c r="E2" i="11"/>
  <c r="C20" i="10"/>
  <c r="B16" i="10"/>
  <c r="D20" i="10"/>
  <c r="C21" i="10"/>
  <c r="D21" i="10"/>
  <c r="C22" i="10"/>
  <c r="D22" i="10"/>
  <c r="C6" i="10"/>
  <c r="B2" i="10"/>
  <c r="D6" i="10"/>
  <c r="C7" i="10"/>
  <c r="D7" i="10"/>
  <c r="C8" i="10"/>
  <c r="D8" i="10"/>
  <c r="C5" i="10"/>
  <c r="D5" i="10"/>
  <c r="E22" i="10"/>
  <c r="E21" i="10"/>
  <c r="E20" i="10"/>
  <c r="C19" i="10"/>
  <c r="E19" i="10"/>
  <c r="D19" i="10"/>
  <c r="C18" i="10"/>
  <c r="E18" i="10"/>
  <c r="D18" i="10"/>
  <c r="C17" i="10"/>
  <c r="E17" i="10"/>
  <c r="D17" i="10"/>
  <c r="E16" i="10"/>
  <c r="D16" i="10"/>
  <c r="E8" i="10"/>
  <c r="E7" i="10"/>
  <c r="E6" i="10"/>
  <c r="E5" i="10"/>
  <c r="C4" i="10"/>
  <c r="E4" i="10"/>
  <c r="D4" i="10"/>
  <c r="C3" i="10"/>
  <c r="E3" i="10"/>
  <c r="D3" i="10"/>
  <c r="E2" i="10"/>
  <c r="D2" i="10"/>
  <c r="D16" i="9"/>
  <c r="D2" i="9"/>
  <c r="E22" i="9"/>
  <c r="E21" i="9"/>
  <c r="E20" i="9"/>
  <c r="B16" i="9"/>
  <c r="C17" i="9"/>
  <c r="C18" i="9"/>
  <c r="C19" i="9"/>
  <c r="E19" i="9"/>
  <c r="E18" i="9"/>
  <c r="E17" i="9"/>
  <c r="E16" i="9"/>
  <c r="E8" i="9"/>
  <c r="E7" i="9"/>
  <c r="E6" i="9"/>
  <c r="B2" i="9"/>
  <c r="C3" i="9"/>
  <c r="C4" i="9"/>
  <c r="C5" i="9"/>
  <c r="E5" i="9"/>
  <c r="E4" i="9"/>
  <c r="E3" i="9"/>
  <c r="E2" i="9"/>
  <c r="D8" i="4"/>
  <c r="F8" i="4"/>
  <c r="D7" i="4"/>
  <c r="F7" i="4"/>
  <c r="D6" i="4"/>
  <c r="F6" i="4"/>
  <c r="D5" i="4"/>
  <c r="F5" i="4"/>
  <c r="D4" i="4"/>
  <c r="F4" i="4"/>
  <c r="D3" i="4"/>
  <c r="F3" i="4"/>
  <c r="F2" i="4"/>
  <c r="G21" i="4"/>
  <c r="I21" i="4"/>
  <c r="G20" i="4"/>
  <c r="I20" i="4"/>
  <c r="G19" i="4"/>
  <c r="I19" i="4"/>
  <c r="G18" i="4"/>
  <c r="I18" i="4"/>
  <c r="G17" i="4"/>
  <c r="I17" i="4"/>
  <c r="G16" i="4"/>
  <c r="I16" i="4"/>
  <c r="I15" i="4"/>
  <c r="F15" i="4"/>
  <c r="A14" i="4"/>
  <c r="D17" i="4"/>
  <c r="F17" i="4"/>
  <c r="D18" i="4"/>
  <c r="F18" i="4"/>
  <c r="D19" i="4"/>
  <c r="F19" i="4"/>
  <c r="D20" i="4"/>
  <c r="F20" i="4"/>
  <c r="D21" i="4"/>
  <c r="F21" i="4"/>
  <c r="D16" i="4"/>
  <c r="F16" i="4"/>
  <c r="B15" i="4"/>
  <c r="E16" i="4"/>
  <c r="B4" i="41"/>
  <c r="D4" i="41"/>
  <c r="E4" i="41"/>
  <c r="F4" i="41"/>
  <c r="G4" i="41"/>
  <c r="H4" i="41"/>
  <c r="I4" i="41"/>
  <c r="J4" i="41"/>
  <c r="L4" i="41"/>
  <c r="M4" i="41"/>
  <c r="N4" i="41"/>
  <c r="O4" i="41"/>
  <c r="P4" i="41"/>
  <c r="Q4" i="41"/>
  <c r="R4" i="41"/>
  <c r="S4" i="41"/>
  <c r="T4" i="41"/>
  <c r="B4" i="45"/>
  <c r="L4" i="45"/>
  <c r="C16" i="45"/>
  <c r="B15" i="45"/>
  <c r="D16" i="45"/>
  <c r="U4" i="45"/>
  <c r="B5" i="45"/>
  <c r="L5" i="45"/>
  <c r="C17" i="45"/>
  <c r="D17" i="45"/>
  <c r="U5" i="45"/>
  <c r="B6" i="45"/>
  <c r="L6" i="45"/>
  <c r="C19" i="45"/>
  <c r="D19" i="45"/>
  <c r="U6" i="45"/>
  <c r="B7" i="45"/>
  <c r="L7" i="45"/>
  <c r="C22" i="45"/>
  <c r="D22" i="45"/>
  <c r="U7" i="45"/>
  <c r="B8" i="45"/>
  <c r="L8" i="45"/>
  <c r="C18" i="45"/>
  <c r="D18" i="45"/>
  <c r="U8" i="45"/>
  <c r="B9" i="45"/>
  <c r="L9" i="45"/>
  <c r="C20" i="45"/>
  <c r="D20" i="45"/>
  <c r="U9" i="45"/>
  <c r="B10" i="45"/>
  <c r="L10" i="45"/>
  <c r="C23" i="45"/>
  <c r="D23" i="45"/>
  <c r="U10" i="45"/>
  <c r="B3" i="45"/>
  <c r="L3" i="45"/>
  <c r="C21" i="45"/>
  <c r="D21" i="45"/>
  <c r="U3" i="45"/>
  <c r="F23" i="45"/>
  <c r="E23" i="45"/>
  <c r="F22" i="45"/>
  <c r="E22" i="45"/>
  <c r="F21" i="45"/>
  <c r="E21" i="45"/>
  <c r="F20" i="45"/>
  <c r="E20" i="45"/>
  <c r="F19" i="45"/>
  <c r="E19" i="45"/>
  <c r="F18" i="45"/>
  <c r="E18" i="45"/>
  <c r="F17" i="45"/>
  <c r="E17" i="45"/>
  <c r="F16" i="45"/>
  <c r="E16" i="45"/>
  <c r="A14" i="45"/>
  <c r="D10" i="45"/>
  <c r="E10" i="45"/>
  <c r="F10" i="45"/>
  <c r="G10" i="45"/>
  <c r="H10" i="45"/>
  <c r="I10" i="45"/>
  <c r="J10" i="45"/>
  <c r="M10" i="45"/>
  <c r="N10" i="45"/>
  <c r="T10" i="45"/>
  <c r="S10" i="45"/>
  <c r="R10" i="45"/>
  <c r="Q10" i="45"/>
  <c r="O10" i="45"/>
  <c r="P10" i="45"/>
  <c r="D9" i="45"/>
  <c r="E9" i="45"/>
  <c r="F9" i="45"/>
  <c r="G9" i="45"/>
  <c r="H9" i="45"/>
  <c r="I9" i="45"/>
  <c r="J9" i="45"/>
  <c r="M9" i="45"/>
  <c r="N9" i="45"/>
  <c r="T9" i="45"/>
  <c r="S9" i="45"/>
  <c r="R9" i="45"/>
  <c r="Q9" i="45"/>
  <c r="O9" i="45"/>
  <c r="P9" i="45"/>
  <c r="D8" i="45"/>
  <c r="E8" i="45"/>
  <c r="F8" i="45"/>
  <c r="G8" i="45"/>
  <c r="H8" i="45"/>
  <c r="I8" i="45"/>
  <c r="J8" i="45"/>
  <c r="M8" i="45"/>
  <c r="N8" i="45"/>
  <c r="T8" i="45"/>
  <c r="S8" i="45"/>
  <c r="R8" i="45"/>
  <c r="Q8" i="45"/>
  <c r="O8" i="45"/>
  <c r="P8" i="45"/>
  <c r="D7" i="45"/>
  <c r="E7" i="45"/>
  <c r="F7" i="45"/>
  <c r="G7" i="45"/>
  <c r="H7" i="45"/>
  <c r="I7" i="45"/>
  <c r="J7" i="45"/>
  <c r="M7" i="45"/>
  <c r="N7" i="45"/>
  <c r="T7" i="45"/>
  <c r="S7" i="45"/>
  <c r="R7" i="45"/>
  <c r="Q7" i="45"/>
  <c r="O7" i="45"/>
  <c r="P7" i="45"/>
  <c r="D6" i="45"/>
  <c r="E6" i="45"/>
  <c r="F6" i="45"/>
  <c r="G6" i="45"/>
  <c r="H6" i="45"/>
  <c r="I6" i="45"/>
  <c r="J6" i="45"/>
  <c r="M6" i="45"/>
  <c r="N6" i="45"/>
  <c r="T6" i="45"/>
  <c r="S6" i="45"/>
  <c r="R6" i="45"/>
  <c r="Q6" i="45"/>
  <c r="O6" i="45"/>
  <c r="P6" i="45"/>
  <c r="D5" i="45"/>
  <c r="E5" i="45"/>
  <c r="F5" i="45"/>
  <c r="G5" i="45"/>
  <c r="H5" i="45"/>
  <c r="I5" i="45"/>
  <c r="J5" i="45"/>
  <c r="M5" i="45"/>
  <c r="N5" i="45"/>
  <c r="T5" i="45"/>
  <c r="S5" i="45"/>
  <c r="R5" i="45"/>
  <c r="Q5" i="45"/>
  <c r="O5" i="45"/>
  <c r="P5" i="45"/>
  <c r="D4" i="45"/>
  <c r="E4" i="45"/>
  <c r="F4" i="45"/>
  <c r="G4" i="45"/>
  <c r="H4" i="45"/>
  <c r="I4" i="45"/>
  <c r="J4" i="45"/>
  <c r="M4" i="45"/>
  <c r="N4" i="45"/>
  <c r="T4" i="45"/>
  <c r="S4" i="45"/>
  <c r="R4" i="45"/>
  <c r="Q4" i="45"/>
  <c r="O4" i="45"/>
  <c r="P4" i="45"/>
  <c r="D3" i="45"/>
  <c r="E3" i="45"/>
  <c r="F3" i="45"/>
  <c r="G3" i="45"/>
  <c r="H3" i="45"/>
  <c r="I3" i="45"/>
  <c r="J3" i="45"/>
  <c r="M3" i="45"/>
  <c r="N3" i="45"/>
  <c r="T3" i="45"/>
  <c r="S3" i="45"/>
  <c r="R3" i="45"/>
  <c r="Q3" i="45"/>
  <c r="O3" i="45"/>
  <c r="P3" i="45"/>
  <c r="C3" i="44"/>
  <c r="B2" i="44"/>
  <c r="D3" i="44"/>
  <c r="C6" i="44"/>
  <c r="D6" i="44"/>
  <c r="G6" i="44"/>
  <c r="F6" i="44"/>
  <c r="E6" i="44"/>
  <c r="G3" i="44"/>
  <c r="F3" i="44"/>
  <c r="E3" i="44"/>
  <c r="C10" i="44"/>
  <c r="D10" i="44"/>
  <c r="G10" i="44"/>
  <c r="F10" i="44"/>
  <c r="E10" i="44"/>
  <c r="C4" i="44"/>
  <c r="D4" i="44"/>
  <c r="G4" i="44"/>
  <c r="F4" i="44"/>
  <c r="E4" i="44"/>
  <c r="C5" i="44"/>
  <c r="D5" i="44"/>
  <c r="G5" i="44"/>
  <c r="F5" i="44"/>
  <c r="E5" i="44"/>
  <c r="C7" i="44"/>
  <c r="D7" i="44"/>
  <c r="G7" i="44"/>
  <c r="F7" i="44"/>
  <c r="E7" i="44"/>
  <c r="C9" i="44"/>
  <c r="D9" i="44"/>
  <c r="G9" i="44"/>
  <c r="F9" i="44"/>
  <c r="E9" i="44"/>
  <c r="C8" i="44"/>
  <c r="D8" i="44"/>
  <c r="G8" i="44"/>
  <c r="F8" i="44"/>
  <c r="E8" i="44"/>
  <c r="D3" i="19"/>
  <c r="E3" i="19"/>
  <c r="F3" i="19"/>
  <c r="G3" i="19"/>
  <c r="H3" i="19"/>
  <c r="I3" i="19"/>
  <c r="J3" i="19"/>
  <c r="M3" i="19"/>
  <c r="N3" i="19"/>
  <c r="O3" i="19"/>
  <c r="P3" i="19"/>
  <c r="Q3" i="19"/>
  <c r="R3" i="19"/>
  <c r="S3" i="19"/>
  <c r="T3" i="19"/>
  <c r="D4" i="19"/>
  <c r="E4" i="19"/>
  <c r="F4" i="19"/>
  <c r="G4" i="19"/>
  <c r="H4" i="19"/>
  <c r="I4" i="19"/>
  <c r="J4" i="19"/>
  <c r="M4" i="19"/>
  <c r="N4" i="19"/>
  <c r="O4" i="19"/>
  <c r="P4" i="19"/>
  <c r="Q4" i="19"/>
  <c r="R4" i="19"/>
  <c r="S4" i="19"/>
  <c r="T4" i="19"/>
  <c r="D5" i="19"/>
  <c r="E5" i="19"/>
  <c r="F5" i="19"/>
  <c r="G5" i="19"/>
  <c r="H5" i="19"/>
  <c r="I5" i="19"/>
  <c r="J5" i="19"/>
  <c r="M5" i="19"/>
  <c r="N5" i="19"/>
  <c r="O5" i="19"/>
  <c r="P5" i="19"/>
  <c r="Q5" i="19"/>
  <c r="R5" i="19"/>
  <c r="S5" i="19"/>
  <c r="T5" i="19"/>
  <c r="D6" i="19"/>
  <c r="E6" i="19"/>
  <c r="F6" i="19"/>
  <c r="G6" i="19"/>
  <c r="H6" i="19"/>
  <c r="I6" i="19"/>
  <c r="J6" i="19"/>
  <c r="M6" i="19"/>
  <c r="N6" i="19"/>
  <c r="O6" i="19"/>
  <c r="P6" i="19"/>
  <c r="Q6" i="19"/>
  <c r="R6" i="19"/>
  <c r="S6" i="19"/>
  <c r="T6" i="19"/>
  <c r="D7" i="19"/>
  <c r="E7" i="19"/>
  <c r="F7" i="19"/>
  <c r="G7" i="19"/>
  <c r="H7" i="19"/>
  <c r="I7" i="19"/>
  <c r="J7" i="19"/>
  <c r="M7" i="19"/>
  <c r="N7" i="19"/>
  <c r="O7" i="19"/>
  <c r="P7" i="19"/>
  <c r="Q7" i="19"/>
  <c r="R7" i="19"/>
  <c r="S7" i="19"/>
  <c r="T7" i="19"/>
  <c r="D8" i="19"/>
  <c r="E8" i="19"/>
  <c r="F8" i="19"/>
  <c r="G8" i="19"/>
  <c r="H8" i="19"/>
  <c r="I8" i="19"/>
  <c r="J8" i="19"/>
  <c r="M8" i="19"/>
  <c r="N8" i="19"/>
  <c r="O8" i="19"/>
  <c r="P8" i="19"/>
  <c r="Q8" i="19"/>
  <c r="R8" i="19"/>
  <c r="S8" i="19"/>
  <c r="T8" i="19"/>
  <c r="D9" i="19"/>
  <c r="E9" i="19"/>
  <c r="F9" i="19"/>
  <c r="G9" i="19"/>
  <c r="H9" i="19"/>
  <c r="I9" i="19"/>
  <c r="J9" i="19"/>
  <c r="M9" i="19"/>
  <c r="N9" i="19"/>
  <c r="O9" i="19"/>
  <c r="P9" i="19"/>
  <c r="Q9" i="19"/>
  <c r="R9" i="19"/>
  <c r="S9" i="19"/>
  <c r="T9" i="19"/>
  <c r="D10" i="19"/>
  <c r="E10" i="19"/>
  <c r="F10" i="19"/>
  <c r="G10" i="19"/>
  <c r="H10" i="19"/>
  <c r="I10" i="19"/>
  <c r="J10" i="19"/>
  <c r="M10" i="19"/>
  <c r="N10" i="19"/>
  <c r="O10" i="19"/>
  <c r="P10" i="19"/>
  <c r="Q10" i="19"/>
  <c r="R10" i="19"/>
  <c r="S10" i="19"/>
  <c r="T10" i="19"/>
  <c r="D11" i="19"/>
  <c r="E11" i="19"/>
  <c r="F11" i="19"/>
  <c r="G11" i="19"/>
  <c r="H11" i="19"/>
  <c r="I11" i="19"/>
  <c r="J11" i="19"/>
  <c r="M11" i="19"/>
  <c r="N11" i="19"/>
  <c r="O11" i="19"/>
  <c r="P11" i="19"/>
  <c r="Q11" i="19"/>
  <c r="R11" i="19"/>
  <c r="S11" i="19"/>
  <c r="T11" i="19"/>
  <c r="D12" i="19"/>
  <c r="E12" i="19"/>
  <c r="F12" i="19"/>
  <c r="G12" i="19"/>
  <c r="H12" i="19"/>
  <c r="I12" i="19"/>
  <c r="J12" i="19"/>
  <c r="M12" i="19"/>
  <c r="N12" i="19"/>
  <c r="O12" i="19"/>
  <c r="P12" i="19"/>
  <c r="Q12" i="19"/>
  <c r="R12" i="19"/>
  <c r="S12" i="19"/>
  <c r="T12" i="19"/>
  <c r="D13" i="19"/>
  <c r="E13" i="19"/>
  <c r="F13" i="19"/>
  <c r="G13" i="19"/>
  <c r="H13" i="19"/>
  <c r="I13" i="19"/>
  <c r="J13" i="19"/>
  <c r="M13" i="19"/>
  <c r="N13" i="19"/>
  <c r="O13" i="19"/>
  <c r="P13" i="19"/>
  <c r="Q13" i="19"/>
  <c r="R13" i="19"/>
  <c r="S13" i="19"/>
  <c r="T13" i="19"/>
  <c r="D14" i="19"/>
  <c r="E14" i="19"/>
  <c r="F14" i="19"/>
  <c r="G14" i="19"/>
  <c r="H14" i="19"/>
  <c r="I14" i="19"/>
  <c r="J14" i="19"/>
  <c r="M14" i="19"/>
  <c r="N14" i="19"/>
  <c r="O14" i="19"/>
  <c r="P14" i="19"/>
  <c r="Q14" i="19"/>
  <c r="R14" i="19"/>
  <c r="S14" i="19"/>
  <c r="T14" i="19"/>
  <c r="D15" i="19"/>
  <c r="E15" i="19"/>
  <c r="F15" i="19"/>
  <c r="G15" i="19"/>
  <c r="H15" i="19"/>
  <c r="I15" i="19"/>
  <c r="J15" i="19"/>
  <c r="M15" i="19"/>
  <c r="N15" i="19"/>
  <c r="O15" i="19"/>
  <c r="P15" i="19"/>
  <c r="Q15" i="19"/>
  <c r="R15" i="19"/>
  <c r="S15" i="19"/>
  <c r="T15" i="19"/>
  <c r="D16" i="19"/>
  <c r="E16" i="19"/>
  <c r="F16" i="19"/>
  <c r="G16" i="19"/>
  <c r="H16" i="19"/>
  <c r="I16" i="19"/>
  <c r="J16" i="19"/>
  <c r="M16" i="19"/>
  <c r="N16" i="19"/>
  <c r="O16" i="19"/>
  <c r="P16" i="19"/>
  <c r="Q16" i="19"/>
  <c r="R16" i="19"/>
  <c r="S16" i="19"/>
  <c r="T16" i="19"/>
  <c r="D17" i="19"/>
  <c r="E17" i="19"/>
  <c r="F17" i="19"/>
  <c r="G17" i="19"/>
  <c r="H17" i="19"/>
  <c r="I17" i="19"/>
  <c r="J17" i="19"/>
  <c r="M17" i="19"/>
  <c r="N17" i="19"/>
  <c r="O17" i="19"/>
  <c r="P17" i="19"/>
  <c r="Q17" i="19"/>
  <c r="R17" i="19"/>
  <c r="S17" i="19"/>
  <c r="T17" i="19"/>
  <c r="D18" i="19"/>
  <c r="E18" i="19"/>
  <c r="F18" i="19"/>
  <c r="G18" i="19"/>
  <c r="H18" i="19"/>
  <c r="I18" i="19"/>
  <c r="J18" i="19"/>
  <c r="M18" i="19"/>
  <c r="N18" i="19"/>
  <c r="O18" i="19"/>
  <c r="P18" i="19"/>
  <c r="Q18" i="19"/>
  <c r="R18" i="19"/>
  <c r="S18" i="19"/>
  <c r="T18" i="19"/>
  <c r="D19" i="19"/>
  <c r="E19" i="19"/>
  <c r="F19" i="19"/>
  <c r="G19" i="19"/>
  <c r="H19" i="19"/>
  <c r="I19" i="19"/>
  <c r="J19" i="19"/>
  <c r="M19" i="19"/>
  <c r="N19" i="19"/>
  <c r="O19" i="19"/>
  <c r="P19" i="19"/>
  <c r="Q19" i="19"/>
  <c r="R19" i="19"/>
  <c r="S19" i="19"/>
  <c r="T19" i="19"/>
  <c r="D20" i="19"/>
  <c r="E20" i="19"/>
  <c r="F20" i="19"/>
  <c r="G20" i="19"/>
  <c r="H20" i="19"/>
  <c r="I20" i="19"/>
  <c r="J20" i="19"/>
  <c r="M20" i="19"/>
  <c r="N20" i="19"/>
  <c r="O20" i="19"/>
  <c r="P20" i="19"/>
  <c r="Q20" i="19"/>
  <c r="R20" i="19"/>
  <c r="S20" i="19"/>
  <c r="T20" i="19"/>
  <c r="D21" i="19"/>
  <c r="E21" i="19"/>
  <c r="F21" i="19"/>
  <c r="G21" i="19"/>
  <c r="H21" i="19"/>
  <c r="I21" i="19"/>
  <c r="J21" i="19"/>
  <c r="M21" i="19"/>
  <c r="N21" i="19"/>
  <c r="O21" i="19"/>
  <c r="P21" i="19"/>
  <c r="Q21" i="19"/>
  <c r="R21" i="19"/>
  <c r="S21" i="19"/>
  <c r="T21" i="19"/>
  <c r="D22" i="19"/>
  <c r="E22" i="19"/>
  <c r="F22" i="19"/>
  <c r="G22" i="19"/>
  <c r="H22" i="19"/>
  <c r="I22" i="19"/>
  <c r="J22" i="19"/>
  <c r="M22" i="19"/>
  <c r="N22" i="19"/>
  <c r="O22" i="19"/>
  <c r="P22" i="19"/>
  <c r="Q22" i="19"/>
  <c r="R22" i="19"/>
  <c r="S22" i="19"/>
  <c r="T22" i="19"/>
  <c r="D23" i="19"/>
  <c r="E23" i="19"/>
  <c r="F23" i="19"/>
  <c r="G23" i="19"/>
  <c r="H23" i="19"/>
  <c r="I23" i="19"/>
  <c r="J23" i="19"/>
  <c r="M23" i="19"/>
  <c r="N23" i="19"/>
  <c r="O23" i="19"/>
  <c r="P23" i="19"/>
  <c r="Q23" i="19"/>
  <c r="R23" i="19"/>
  <c r="S23" i="19"/>
  <c r="T23" i="19"/>
  <c r="D24" i="19"/>
  <c r="E24" i="19"/>
  <c r="F24" i="19"/>
  <c r="G24" i="19"/>
  <c r="H24" i="19"/>
  <c r="I24" i="19"/>
  <c r="J24" i="19"/>
  <c r="M24" i="19"/>
  <c r="N24" i="19"/>
  <c r="O24" i="19"/>
  <c r="P24" i="19"/>
  <c r="Q24" i="19"/>
  <c r="R24" i="19"/>
  <c r="S24" i="19"/>
  <c r="T24" i="19"/>
  <c r="B1" i="37"/>
  <c r="B1" i="36"/>
  <c r="A27" i="37"/>
  <c r="B30" i="37"/>
  <c r="L30" i="37"/>
  <c r="B31" i="37"/>
  <c r="L31" i="37"/>
  <c r="B32" i="37"/>
  <c r="L32" i="37"/>
  <c r="B33" i="37"/>
  <c r="L33" i="37"/>
  <c r="B34" i="37"/>
  <c r="L34" i="37"/>
  <c r="B35" i="37"/>
  <c r="L35" i="37"/>
  <c r="B36" i="37"/>
  <c r="L36" i="37"/>
  <c r="B37" i="37"/>
  <c r="L37" i="37"/>
  <c r="B38" i="37"/>
  <c r="L38" i="37"/>
  <c r="B39" i="37"/>
  <c r="L39" i="37"/>
  <c r="B40" i="37"/>
  <c r="L40" i="37"/>
  <c r="B41" i="37"/>
  <c r="L41" i="37"/>
  <c r="B42" i="37"/>
  <c r="L42" i="37"/>
  <c r="B43" i="37"/>
  <c r="L43" i="37"/>
  <c r="B44" i="37"/>
  <c r="L44" i="37"/>
  <c r="B45" i="37"/>
  <c r="L45" i="37"/>
  <c r="B46" i="37"/>
  <c r="L46" i="37"/>
  <c r="B47" i="37"/>
  <c r="L47" i="37"/>
  <c r="B48" i="37"/>
  <c r="L48" i="37"/>
  <c r="B49" i="37"/>
  <c r="L49" i="37"/>
  <c r="D4" i="37"/>
  <c r="E4" i="37"/>
  <c r="F4" i="37"/>
  <c r="G4" i="37"/>
  <c r="H4" i="37"/>
  <c r="I4" i="37"/>
  <c r="J4" i="37"/>
  <c r="M4" i="37"/>
  <c r="N4" i="37"/>
  <c r="T4" i="37"/>
  <c r="B4" i="37"/>
  <c r="L4" i="37"/>
  <c r="B29" i="37"/>
  <c r="L29" i="37"/>
  <c r="D29" i="37"/>
  <c r="E29" i="37"/>
  <c r="F29" i="37"/>
  <c r="G29" i="37"/>
  <c r="H29" i="37"/>
  <c r="I29" i="37"/>
  <c r="J29" i="37"/>
  <c r="M29" i="37"/>
  <c r="N29" i="37"/>
  <c r="O29" i="37"/>
  <c r="P29" i="37"/>
  <c r="Q29" i="37"/>
  <c r="R29" i="37"/>
  <c r="S29" i="37"/>
  <c r="T29" i="37"/>
  <c r="D30" i="37"/>
  <c r="E30" i="37"/>
  <c r="F30" i="37"/>
  <c r="G30" i="37"/>
  <c r="H30" i="37"/>
  <c r="I30" i="37"/>
  <c r="J30" i="37"/>
  <c r="M30" i="37"/>
  <c r="N30" i="37"/>
  <c r="O30" i="37"/>
  <c r="P30" i="37"/>
  <c r="Q30" i="37"/>
  <c r="R30" i="37"/>
  <c r="S30" i="37"/>
  <c r="T30" i="37"/>
  <c r="D31" i="37"/>
  <c r="E31" i="37"/>
  <c r="F31" i="37"/>
  <c r="G31" i="37"/>
  <c r="H31" i="37"/>
  <c r="I31" i="37"/>
  <c r="J31" i="37"/>
  <c r="M31" i="37"/>
  <c r="N31" i="37"/>
  <c r="O31" i="37"/>
  <c r="P31" i="37"/>
  <c r="Q31" i="37"/>
  <c r="R31" i="37"/>
  <c r="S31" i="37"/>
  <c r="T31" i="37"/>
  <c r="D32" i="37"/>
  <c r="E32" i="37"/>
  <c r="F32" i="37"/>
  <c r="G32" i="37"/>
  <c r="H32" i="37"/>
  <c r="I32" i="37"/>
  <c r="J32" i="37"/>
  <c r="M32" i="37"/>
  <c r="N32" i="37"/>
  <c r="O32" i="37"/>
  <c r="P32" i="37"/>
  <c r="Q32" i="37"/>
  <c r="R32" i="37"/>
  <c r="S32" i="37"/>
  <c r="T32" i="37"/>
  <c r="D33" i="37"/>
  <c r="E33" i="37"/>
  <c r="F33" i="37"/>
  <c r="G33" i="37"/>
  <c r="H33" i="37"/>
  <c r="I33" i="37"/>
  <c r="J33" i="37"/>
  <c r="M33" i="37"/>
  <c r="N33" i="37"/>
  <c r="O33" i="37"/>
  <c r="P33" i="37"/>
  <c r="Q33" i="37"/>
  <c r="R33" i="37"/>
  <c r="S33" i="37"/>
  <c r="T33" i="37"/>
  <c r="D34" i="37"/>
  <c r="E34" i="37"/>
  <c r="F34" i="37"/>
  <c r="G34" i="37"/>
  <c r="H34" i="37"/>
  <c r="I34" i="37"/>
  <c r="J34" i="37"/>
  <c r="M34" i="37"/>
  <c r="N34" i="37"/>
  <c r="O34" i="37"/>
  <c r="P34" i="37"/>
  <c r="Q34" i="37"/>
  <c r="R34" i="37"/>
  <c r="S34" i="37"/>
  <c r="T34" i="37"/>
  <c r="D35" i="37"/>
  <c r="E35" i="37"/>
  <c r="F35" i="37"/>
  <c r="G35" i="37"/>
  <c r="H35" i="37"/>
  <c r="I35" i="37"/>
  <c r="J35" i="37"/>
  <c r="M35" i="37"/>
  <c r="N35" i="37"/>
  <c r="O35" i="37"/>
  <c r="P35" i="37"/>
  <c r="Q35" i="37"/>
  <c r="R35" i="37"/>
  <c r="S35" i="37"/>
  <c r="T35" i="37"/>
  <c r="D36" i="37"/>
  <c r="E36" i="37"/>
  <c r="F36" i="37"/>
  <c r="G36" i="37"/>
  <c r="H36" i="37"/>
  <c r="I36" i="37"/>
  <c r="J36" i="37"/>
  <c r="M36" i="37"/>
  <c r="N36" i="37"/>
  <c r="O36" i="37"/>
  <c r="P36" i="37"/>
  <c r="Q36" i="37"/>
  <c r="R36" i="37"/>
  <c r="S36" i="37"/>
  <c r="T36" i="37"/>
  <c r="D37" i="37"/>
  <c r="E37" i="37"/>
  <c r="F37" i="37"/>
  <c r="G37" i="37"/>
  <c r="H37" i="37"/>
  <c r="I37" i="37"/>
  <c r="J37" i="37"/>
  <c r="M37" i="37"/>
  <c r="N37" i="37"/>
  <c r="O37" i="37"/>
  <c r="P37" i="37"/>
  <c r="Q37" i="37"/>
  <c r="R37" i="37"/>
  <c r="S37" i="37"/>
  <c r="T37" i="37"/>
  <c r="D38" i="37"/>
  <c r="E38" i="37"/>
  <c r="F38" i="37"/>
  <c r="G38" i="37"/>
  <c r="H38" i="37"/>
  <c r="I38" i="37"/>
  <c r="J38" i="37"/>
  <c r="M38" i="37"/>
  <c r="N38" i="37"/>
  <c r="O38" i="37"/>
  <c r="P38" i="37"/>
  <c r="Q38" i="37"/>
  <c r="R38" i="37"/>
  <c r="S38" i="37"/>
  <c r="T38" i="37"/>
  <c r="D39" i="37"/>
  <c r="E39" i="37"/>
  <c r="F39" i="37"/>
  <c r="G39" i="37"/>
  <c r="H39" i="37"/>
  <c r="I39" i="37"/>
  <c r="J39" i="37"/>
  <c r="M39" i="37"/>
  <c r="N39" i="37"/>
  <c r="O39" i="37"/>
  <c r="P39" i="37"/>
  <c r="Q39" i="37"/>
  <c r="R39" i="37"/>
  <c r="S39" i="37"/>
  <c r="T39" i="37"/>
  <c r="D40" i="37"/>
  <c r="E40" i="37"/>
  <c r="F40" i="37"/>
  <c r="G40" i="37"/>
  <c r="H40" i="37"/>
  <c r="I40" i="37"/>
  <c r="J40" i="37"/>
  <c r="M40" i="37"/>
  <c r="N40" i="37"/>
  <c r="O40" i="37"/>
  <c r="P40" i="37"/>
  <c r="Q40" i="37"/>
  <c r="R40" i="37"/>
  <c r="S40" i="37"/>
  <c r="T40" i="37"/>
  <c r="D41" i="37"/>
  <c r="E41" i="37"/>
  <c r="F41" i="37"/>
  <c r="G41" i="37"/>
  <c r="H41" i="37"/>
  <c r="I41" i="37"/>
  <c r="J41" i="37"/>
  <c r="M41" i="37"/>
  <c r="N41" i="37"/>
  <c r="O41" i="37"/>
  <c r="P41" i="37"/>
  <c r="Q41" i="37"/>
  <c r="R41" i="37"/>
  <c r="S41" i="37"/>
  <c r="T41" i="37"/>
  <c r="D42" i="37"/>
  <c r="E42" i="37"/>
  <c r="F42" i="37"/>
  <c r="G42" i="37"/>
  <c r="H42" i="37"/>
  <c r="I42" i="37"/>
  <c r="J42" i="37"/>
  <c r="M42" i="37"/>
  <c r="N42" i="37"/>
  <c r="O42" i="37"/>
  <c r="P42" i="37"/>
  <c r="Q42" i="37"/>
  <c r="R42" i="37"/>
  <c r="S42" i="37"/>
  <c r="T42" i="37"/>
  <c r="D43" i="37"/>
  <c r="E43" i="37"/>
  <c r="F43" i="37"/>
  <c r="G43" i="37"/>
  <c r="H43" i="37"/>
  <c r="I43" i="37"/>
  <c r="J43" i="37"/>
  <c r="M43" i="37"/>
  <c r="N43" i="37"/>
  <c r="O43" i="37"/>
  <c r="P43" i="37"/>
  <c r="Q43" i="37"/>
  <c r="R43" i="37"/>
  <c r="S43" i="37"/>
  <c r="T43" i="37"/>
  <c r="D44" i="37"/>
  <c r="E44" i="37"/>
  <c r="F44" i="37"/>
  <c r="G44" i="37"/>
  <c r="H44" i="37"/>
  <c r="I44" i="37"/>
  <c r="J44" i="37"/>
  <c r="M44" i="37"/>
  <c r="N44" i="37"/>
  <c r="O44" i="37"/>
  <c r="P44" i="37"/>
  <c r="Q44" i="37"/>
  <c r="R44" i="37"/>
  <c r="S44" i="37"/>
  <c r="T44" i="37"/>
  <c r="D45" i="37"/>
  <c r="E45" i="37"/>
  <c r="F45" i="37"/>
  <c r="G45" i="37"/>
  <c r="H45" i="37"/>
  <c r="I45" i="37"/>
  <c r="J45" i="37"/>
  <c r="M45" i="37"/>
  <c r="N45" i="37"/>
  <c r="O45" i="37"/>
  <c r="P45" i="37"/>
  <c r="Q45" i="37"/>
  <c r="R45" i="37"/>
  <c r="S45" i="37"/>
  <c r="T45" i="37"/>
  <c r="D46" i="37"/>
  <c r="E46" i="37"/>
  <c r="F46" i="37"/>
  <c r="G46" i="37"/>
  <c r="H46" i="37"/>
  <c r="I46" i="37"/>
  <c r="J46" i="37"/>
  <c r="M46" i="37"/>
  <c r="N46" i="37"/>
  <c r="O46" i="37"/>
  <c r="P46" i="37"/>
  <c r="Q46" i="37"/>
  <c r="R46" i="37"/>
  <c r="S46" i="37"/>
  <c r="T46" i="37"/>
  <c r="D47" i="37"/>
  <c r="E47" i="37"/>
  <c r="F47" i="37"/>
  <c r="G47" i="37"/>
  <c r="H47" i="37"/>
  <c r="I47" i="37"/>
  <c r="J47" i="37"/>
  <c r="M47" i="37"/>
  <c r="N47" i="37"/>
  <c r="O47" i="37"/>
  <c r="P47" i="37"/>
  <c r="Q47" i="37"/>
  <c r="R47" i="37"/>
  <c r="S47" i="37"/>
  <c r="T47" i="37"/>
  <c r="D48" i="37"/>
  <c r="E48" i="37"/>
  <c r="F48" i="37"/>
  <c r="G48" i="37"/>
  <c r="H48" i="37"/>
  <c r="I48" i="37"/>
  <c r="J48" i="37"/>
  <c r="M48" i="37"/>
  <c r="N48" i="37"/>
  <c r="O48" i="37"/>
  <c r="P48" i="37"/>
  <c r="Q48" i="37"/>
  <c r="R48" i="37"/>
  <c r="S48" i="37"/>
  <c r="T48" i="37"/>
  <c r="D49" i="37"/>
  <c r="E49" i="37"/>
  <c r="F49" i="37"/>
  <c r="G49" i="37"/>
  <c r="H49" i="37"/>
  <c r="I49" i="37"/>
  <c r="J49" i="37"/>
  <c r="M49" i="37"/>
  <c r="N49" i="37"/>
  <c r="O49" i="37"/>
  <c r="P49" i="37"/>
  <c r="Q49" i="37"/>
  <c r="R49" i="37"/>
  <c r="S49" i="37"/>
  <c r="T49" i="37"/>
  <c r="AC4" i="37"/>
  <c r="AE4" i="37"/>
  <c r="D5" i="37"/>
  <c r="E5" i="37"/>
  <c r="F5" i="37"/>
  <c r="G5" i="37"/>
  <c r="H5" i="37"/>
  <c r="I5" i="37"/>
  <c r="J5" i="37"/>
  <c r="M5" i="37"/>
  <c r="N5" i="37"/>
  <c r="T5" i="37"/>
  <c r="B5" i="37"/>
  <c r="L5" i="37"/>
  <c r="AC5" i="37"/>
  <c r="AE5" i="37"/>
  <c r="D6" i="37"/>
  <c r="E6" i="37"/>
  <c r="F6" i="37"/>
  <c r="G6" i="37"/>
  <c r="H6" i="37"/>
  <c r="I6" i="37"/>
  <c r="J6" i="37"/>
  <c r="M6" i="37"/>
  <c r="N6" i="37"/>
  <c r="T6" i="37"/>
  <c r="B6" i="37"/>
  <c r="L6" i="37"/>
  <c r="AC6" i="37"/>
  <c r="AE6" i="37"/>
  <c r="D7" i="37"/>
  <c r="E7" i="37"/>
  <c r="F7" i="37"/>
  <c r="G7" i="37"/>
  <c r="H7" i="37"/>
  <c r="I7" i="37"/>
  <c r="J7" i="37"/>
  <c r="M7" i="37"/>
  <c r="N7" i="37"/>
  <c r="T7" i="37"/>
  <c r="B7" i="37"/>
  <c r="L7" i="37"/>
  <c r="AC7" i="37"/>
  <c r="AE7" i="37"/>
  <c r="D8" i="37"/>
  <c r="E8" i="37"/>
  <c r="F8" i="37"/>
  <c r="G8" i="37"/>
  <c r="H8" i="37"/>
  <c r="I8" i="37"/>
  <c r="J8" i="37"/>
  <c r="M8" i="37"/>
  <c r="N8" i="37"/>
  <c r="T8" i="37"/>
  <c r="B8" i="37"/>
  <c r="L8" i="37"/>
  <c r="AC8" i="37"/>
  <c r="AE8" i="37"/>
  <c r="D9" i="37"/>
  <c r="E9" i="37"/>
  <c r="F9" i="37"/>
  <c r="G9" i="37"/>
  <c r="H9" i="37"/>
  <c r="I9" i="37"/>
  <c r="J9" i="37"/>
  <c r="M9" i="37"/>
  <c r="N9" i="37"/>
  <c r="T9" i="37"/>
  <c r="B9" i="37"/>
  <c r="L9" i="37"/>
  <c r="AC9" i="37"/>
  <c r="AE9" i="37"/>
  <c r="D10" i="37"/>
  <c r="E10" i="37"/>
  <c r="F10" i="37"/>
  <c r="G10" i="37"/>
  <c r="H10" i="37"/>
  <c r="I10" i="37"/>
  <c r="J10" i="37"/>
  <c r="M10" i="37"/>
  <c r="N10" i="37"/>
  <c r="T10" i="37"/>
  <c r="B10" i="37"/>
  <c r="L10" i="37"/>
  <c r="AC10" i="37"/>
  <c r="AE10" i="37"/>
  <c r="D11" i="37"/>
  <c r="E11" i="37"/>
  <c r="F11" i="37"/>
  <c r="G11" i="37"/>
  <c r="H11" i="37"/>
  <c r="I11" i="37"/>
  <c r="J11" i="37"/>
  <c r="M11" i="37"/>
  <c r="N11" i="37"/>
  <c r="T11" i="37"/>
  <c r="B11" i="37"/>
  <c r="L11" i="37"/>
  <c r="AC11" i="37"/>
  <c r="AE11" i="37"/>
  <c r="D12" i="37"/>
  <c r="E12" i="37"/>
  <c r="F12" i="37"/>
  <c r="G12" i="37"/>
  <c r="H12" i="37"/>
  <c r="I12" i="37"/>
  <c r="J12" i="37"/>
  <c r="M12" i="37"/>
  <c r="N12" i="37"/>
  <c r="T12" i="37"/>
  <c r="B12" i="37"/>
  <c r="L12" i="37"/>
  <c r="AC12" i="37"/>
  <c r="AE12" i="37"/>
  <c r="D13" i="37"/>
  <c r="E13" i="37"/>
  <c r="F13" i="37"/>
  <c r="G13" i="37"/>
  <c r="H13" i="37"/>
  <c r="I13" i="37"/>
  <c r="J13" i="37"/>
  <c r="M13" i="37"/>
  <c r="N13" i="37"/>
  <c r="T13" i="37"/>
  <c r="B13" i="37"/>
  <c r="L13" i="37"/>
  <c r="AC13" i="37"/>
  <c r="AE13" i="37"/>
  <c r="D14" i="37"/>
  <c r="E14" i="37"/>
  <c r="F14" i="37"/>
  <c r="G14" i="37"/>
  <c r="H14" i="37"/>
  <c r="I14" i="37"/>
  <c r="J14" i="37"/>
  <c r="M14" i="37"/>
  <c r="N14" i="37"/>
  <c r="T14" i="37"/>
  <c r="B14" i="37"/>
  <c r="L14" i="37"/>
  <c r="AC14" i="37"/>
  <c r="AE14" i="37"/>
  <c r="D15" i="37"/>
  <c r="E15" i="37"/>
  <c r="F15" i="37"/>
  <c r="G15" i="37"/>
  <c r="H15" i="37"/>
  <c r="I15" i="37"/>
  <c r="J15" i="37"/>
  <c r="M15" i="37"/>
  <c r="N15" i="37"/>
  <c r="T15" i="37"/>
  <c r="B15" i="37"/>
  <c r="L15" i="37"/>
  <c r="AC15" i="37"/>
  <c r="AE15" i="37"/>
  <c r="D16" i="37"/>
  <c r="E16" i="37"/>
  <c r="F16" i="37"/>
  <c r="G16" i="37"/>
  <c r="H16" i="37"/>
  <c r="I16" i="37"/>
  <c r="J16" i="37"/>
  <c r="M16" i="37"/>
  <c r="N16" i="37"/>
  <c r="T16" i="37"/>
  <c r="B16" i="37"/>
  <c r="L16" i="37"/>
  <c r="AC16" i="37"/>
  <c r="AE16" i="37"/>
  <c r="D17" i="37"/>
  <c r="E17" i="37"/>
  <c r="F17" i="37"/>
  <c r="G17" i="37"/>
  <c r="H17" i="37"/>
  <c r="I17" i="37"/>
  <c r="J17" i="37"/>
  <c r="M17" i="37"/>
  <c r="N17" i="37"/>
  <c r="T17" i="37"/>
  <c r="B17" i="37"/>
  <c r="L17" i="37"/>
  <c r="AC17" i="37"/>
  <c r="AE17" i="37"/>
  <c r="D18" i="37"/>
  <c r="E18" i="37"/>
  <c r="F18" i="37"/>
  <c r="G18" i="37"/>
  <c r="H18" i="37"/>
  <c r="I18" i="37"/>
  <c r="J18" i="37"/>
  <c r="M18" i="37"/>
  <c r="N18" i="37"/>
  <c r="T18" i="37"/>
  <c r="B18" i="37"/>
  <c r="L18" i="37"/>
  <c r="AC18" i="37"/>
  <c r="AE18" i="37"/>
  <c r="D19" i="37"/>
  <c r="E19" i="37"/>
  <c r="F19" i="37"/>
  <c r="G19" i="37"/>
  <c r="H19" i="37"/>
  <c r="I19" i="37"/>
  <c r="J19" i="37"/>
  <c r="M19" i="37"/>
  <c r="N19" i="37"/>
  <c r="T19" i="37"/>
  <c r="B19" i="37"/>
  <c r="L19" i="37"/>
  <c r="AC19" i="37"/>
  <c r="AE19" i="37"/>
  <c r="D20" i="37"/>
  <c r="E20" i="37"/>
  <c r="F20" i="37"/>
  <c r="G20" i="37"/>
  <c r="H20" i="37"/>
  <c r="I20" i="37"/>
  <c r="J20" i="37"/>
  <c r="M20" i="37"/>
  <c r="N20" i="37"/>
  <c r="T20" i="37"/>
  <c r="B20" i="37"/>
  <c r="L20" i="37"/>
  <c r="AC20" i="37"/>
  <c r="AE20" i="37"/>
  <c r="D21" i="37"/>
  <c r="E21" i="37"/>
  <c r="F21" i="37"/>
  <c r="G21" i="37"/>
  <c r="H21" i="37"/>
  <c r="I21" i="37"/>
  <c r="J21" i="37"/>
  <c r="M21" i="37"/>
  <c r="N21" i="37"/>
  <c r="T21" i="37"/>
  <c r="B21" i="37"/>
  <c r="L21" i="37"/>
  <c r="AC21" i="37"/>
  <c r="AE21" i="37"/>
  <c r="D22" i="37"/>
  <c r="E22" i="37"/>
  <c r="F22" i="37"/>
  <c r="G22" i="37"/>
  <c r="H22" i="37"/>
  <c r="I22" i="37"/>
  <c r="J22" i="37"/>
  <c r="M22" i="37"/>
  <c r="N22" i="37"/>
  <c r="T22" i="37"/>
  <c r="B22" i="37"/>
  <c r="L22" i="37"/>
  <c r="AC22" i="37"/>
  <c r="AE22" i="37"/>
  <c r="D23" i="37"/>
  <c r="E23" i="37"/>
  <c r="F23" i="37"/>
  <c r="G23" i="37"/>
  <c r="H23" i="37"/>
  <c r="I23" i="37"/>
  <c r="J23" i="37"/>
  <c r="M23" i="37"/>
  <c r="N23" i="37"/>
  <c r="T23" i="37"/>
  <c r="B23" i="37"/>
  <c r="L23" i="37"/>
  <c r="AC23" i="37"/>
  <c r="AE23" i="37"/>
  <c r="D24" i="37"/>
  <c r="E24" i="37"/>
  <c r="F24" i="37"/>
  <c r="G24" i="37"/>
  <c r="H24" i="37"/>
  <c r="I24" i="37"/>
  <c r="J24" i="37"/>
  <c r="M24" i="37"/>
  <c r="N24" i="37"/>
  <c r="T24" i="37"/>
  <c r="B24" i="37"/>
  <c r="L24" i="37"/>
  <c r="AC24" i="37"/>
  <c r="AE24" i="37"/>
  <c r="D3" i="37"/>
  <c r="E3" i="37"/>
  <c r="F3" i="37"/>
  <c r="G3" i="37"/>
  <c r="H3" i="37"/>
  <c r="I3" i="37"/>
  <c r="J3" i="37"/>
  <c r="M3" i="37"/>
  <c r="N3" i="37"/>
  <c r="T3" i="37"/>
  <c r="B3" i="37"/>
  <c r="L3" i="37"/>
  <c r="AC3" i="37"/>
  <c r="AE3" i="37"/>
  <c r="V4" i="37"/>
  <c r="W4" i="37"/>
  <c r="X4" i="37"/>
  <c r="Y4" i="37"/>
  <c r="Z4" i="37"/>
  <c r="AA4" i="37"/>
  <c r="AB4" i="37"/>
  <c r="V5" i="37"/>
  <c r="W5" i="37"/>
  <c r="X5" i="37"/>
  <c r="Y5" i="37"/>
  <c r="Z5" i="37"/>
  <c r="AA5" i="37"/>
  <c r="AB5" i="37"/>
  <c r="V6" i="37"/>
  <c r="W6" i="37"/>
  <c r="X6" i="37"/>
  <c r="Y6" i="37"/>
  <c r="Z6" i="37"/>
  <c r="AA6" i="37"/>
  <c r="AB6" i="37"/>
  <c r="V7" i="37"/>
  <c r="W7" i="37"/>
  <c r="X7" i="37"/>
  <c r="Y7" i="37"/>
  <c r="Z7" i="37"/>
  <c r="AA7" i="37"/>
  <c r="AB7" i="37"/>
  <c r="V8" i="37"/>
  <c r="W8" i="37"/>
  <c r="X8" i="37"/>
  <c r="Y8" i="37"/>
  <c r="Z8" i="37"/>
  <c r="AA8" i="37"/>
  <c r="AB8" i="37"/>
  <c r="V9" i="37"/>
  <c r="W9" i="37"/>
  <c r="X9" i="37"/>
  <c r="Y9" i="37"/>
  <c r="Z9" i="37"/>
  <c r="AA9" i="37"/>
  <c r="AB9" i="37"/>
  <c r="V10" i="37"/>
  <c r="W10" i="37"/>
  <c r="X10" i="37"/>
  <c r="Y10" i="37"/>
  <c r="Z10" i="37"/>
  <c r="AA10" i="37"/>
  <c r="AB10" i="37"/>
  <c r="V11" i="37"/>
  <c r="W11" i="37"/>
  <c r="X11" i="37"/>
  <c r="Y11" i="37"/>
  <c r="Z11" i="37"/>
  <c r="AA11" i="37"/>
  <c r="AB11" i="37"/>
  <c r="V12" i="37"/>
  <c r="W12" i="37"/>
  <c r="X12" i="37"/>
  <c r="Y12" i="37"/>
  <c r="Z12" i="37"/>
  <c r="AA12" i="37"/>
  <c r="AB12" i="37"/>
  <c r="V13" i="37"/>
  <c r="W13" i="37"/>
  <c r="X13" i="37"/>
  <c r="Y13" i="37"/>
  <c r="Z13" i="37"/>
  <c r="AA13" i="37"/>
  <c r="AB13" i="37"/>
  <c r="V14" i="37"/>
  <c r="W14" i="37"/>
  <c r="X14" i="37"/>
  <c r="Y14" i="37"/>
  <c r="Z14" i="37"/>
  <c r="AA14" i="37"/>
  <c r="AB14" i="37"/>
  <c r="V15" i="37"/>
  <c r="W15" i="37"/>
  <c r="X15" i="37"/>
  <c r="Y15" i="37"/>
  <c r="Z15" i="37"/>
  <c r="AA15" i="37"/>
  <c r="AB15" i="37"/>
  <c r="V16" i="37"/>
  <c r="W16" i="37"/>
  <c r="X16" i="37"/>
  <c r="Y16" i="37"/>
  <c r="Z16" i="37"/>
  <c r="AA16" i="37"/>
  <c r="AB16" i="37"/>
  <c r="V17" i="37"/>
  <c r="W17" i="37"/>
  <c r="X17" i="37"/>
  <c r="Y17" i="37"/>
  <c r="Z17" i="37"/>
  <c r="AA17" i="37"/>
  <c r="AB17" i="37"/>
  <c r="V18" i="37"/>
  <c r="W18" i="37"/>
  <c r="X18" i="37"/>
  <c r="Y18" i="37"/>
  <c r="Z18" i="37"/>
  <c r="AA18" i="37"/>
  <c r="AB18" i="37"/>
  <c r="V19" i="37"/>
  <c r="W19" i="37"/>
  <c r="X19" i="37"/>
  <c r="Y19" i="37"/>
  <c r="Z19" i="37"/>
  <c r="AA19" i="37"/>
  <c r="AB19" i="37"/>
  <c r="V20" i="37"/>
  <c r="W20" i="37"/>
  <c r="X20" i="37"/>
  <c r="Y20" i="37"/>
  <c r="Z20" i="37"/>
  <c r="AA20" i="37"/>
  <c r="AB20" i="37"/>
  <c r="V21" i="37"/>
  <c r="W21" i="37"/>
  <c r="X21" i="37"/>
  <c r="Y21" i="37"/>
  <c r="Z21" i="37"/>
  <c r="AA21" i="37"/>
  <c r="AB21" i="37"/>
  <c r="V22" i="37"/>
  <c r="W22" i="37"/>
  <c r="X22" i="37"/>
  <c r="Y22" i="37"/>
  <c r="Z22" i="37"/>
  <c r="AA22" i="37"/>
  <c r="AB22" i="37"/>
  <c r="V23" i="37"/>
  <c r="W23" i="37"/>
  <c r="X23" i="37"/>
  <c r="Y23" i="37"/>
  <c r="Z23" i="37"/>
  <c r="AA23" i="37"/>
  <c r="AB23" i="37"/>
  <c r="V24" i="37"/>
  <c r="W24" i="37"/>
  <c r="X24" i="37"/>
  <c r="Y24" i="37"/>
  <c r="Z24" i="37"/>
  <c r="AA24" i="37"/>
  <c r="AB24" i="37"/>
  <c r="W3" i="37"/>
  <c r="X3" i="37"/>
  <c r="Y3" i="37"/>
  <c r="Z3" i="37"/>
  <c r="AA3" i="37"/>
  <c r="AB3" i="37"/>
  <c r="V3" i="37"/>
  <c r="A27" i="36"/>
  <c r="B30" i="36"/>
  <c r="L30" i="36"/>
  <c r="B31" i="36"/>
  <c r="L31" i="36"/>
  <c r="B32" i="36"/>
  <c r="L32" i="36"/>
  <c r="B33" i="36"/>
  <c r="L33" i="36"/>
  <c r="B34" i="36"/>
  <c r="L34" i="36"/>
  <c r="B35" i="36"/>
  <c r="L35" i="36"/>
  <c r="B36" i="36"/>
  <c r="L36" i="36"/>
  <c r="B37" i="36"/>
  <c r="L37" i="36"/>
  <c r="B38" i="36"/>
  <c r="L38" i="36"/>
  <c r="B39" i="36"/>
  <c r="L39" i="36"/>
  <c r="B40" i="36"/>
  <c r="L40" i="36"/>
  <c r="B41" i="36"/>
  <c r="L41" i="36"/>
  <c r="B42" i="36"/>
  <c r="L42" i="36"/>
  <c r="B43" i="36"/>
  <c r="L43" i="36"/>
  <c r="B44" i="36"/>
  <c r="L44" i="36"/>
  <c r="B45" i="36"/>
  <c r="L45" i="36"/>
  <c r="B46" i="36"/>
  <c r="L46" i="36"/>
  <c r="B47" i="36"/>
  <c r="L47" i="36"/>
  <c r="B48" i="36"/>
  <c r="L48" i="36"/>
  <c r="B49" i="36"/>
  <c r="L49" i="36"/>
  <c r="D8" i="36"/>
  <c r="E8" i="36"/>
  <c r="F8" i="36"/>
  <c r="G8" i="36"/>
  <c r="H8" i="36"/>
  <c r="I8" i="36"/>
  <c r="J8" i="36"/>
  <c r="M8" i="36"/>
  <c r="N8" i="36"/>
  <c r="T8" i="36"/>
  <c r="B8" i="36"/>
  <c r="L8" i="36"/>
  <c r="B29" i="36"/>
  <c r="L29" i="36"/>
  <c r="D29" i="36"/>
  <c r="E29" i="36"/>
  <c r="F29" i="36"/>
  <c r="G29" i="36"/>
  <c r="H29" i="36"/>
  <c r="I29" i="36"/>
  <c r="J29" i="36"/>
  <c r="M29" i="36"/>
  <c r="N29" i="36"/>
  <c r="T29" i="36"/>
  <c r="AC8" i="36"/>
  <c r="AE8" i="36"/>
  <c r="D23" i="36"/>
  <c r="E23" i="36"/>
  <c r="F23" i="36"/>
  <c r="G23" i="36"/>
  <c r="H23" i="36"/>
  <c r="I23" i="36"/>
  <c r="J23" i="36"/>
  <c r="M23" i="36"/>
  <c r="N23" i="36"/>
  <c r="T23" i="36"/>
  <c r="B23" i="36"/>
  <c r="L23" i="36"/>
  <c r="D30" i="36"/>
  <c r="E30" i="36"/>
  <c r="F30" i="36"/>
  <c r="G30" i="36"/>
  <c r="H30" i="36"/>
  <c r="I30" i="36"/>
  <c r="J30" i="36"/>
  <c r="M30" i="36"/>
  <c r="N30" i="36"/>
  <c r="T30" i="36"/>
  <c r="AC23" i="36"/>
  <c r="AE23" i="36"/>
  <c r="D17" i="36"/>
  <c r="E17" i="36"/>
  <c r="F17" i="36"/>
  <c r="G17" i="36"/>
  <c r="H17" i="36"/>
  <c r="I17" i="36"/>
  <c r="J17" i="36"/>
  <c r="M17" i="36"/>
  <c r="N17" i="36"/>
  <c r="T17" i="36"/>
  <c r="B17" i="36"/>
  <c r="L17" i="36"/>
  <c r="D31" i="36"/>
  <c r="E31" i="36"/>
  <c r="F31" i="36"/>
  <c r="G31" i="36"/>
  <c r="H31" i="36"/>
  <c r="I31" i="36"/>
  <c r="J31" i="36"/>
  <c r="M31" i="36"/>
  <c r="N31" i="36"/>
  <c r="T31" i="36"/>
  <c r="AC17" i="36"/>
  <c r="AE17" i="36"/>
  <c r="D14" i="36"/>
  <c r="E14" i="36"/>
  <c r="F14" i="36"/>
  <c r="G14" i="36"/>
  <c r="H14" i="36"/>
  <c r="I14" i="36"/>
  <c r="J14" i="36"/>
  <c r="M14" i="36"/>
  <c r="N14" i="36"/>
  <c r="T14" i="36"/>
  <c r="B14" i="36"/>
  <c r="L14" i="36"/>
  <c r="D32" i="36"/>
  <c r="E32" i="36"/>
  <c r="F32" i="36"/>
  <c r="G32" i="36"/>
  <c r="H32" i="36"/>
  <c r="I32" i="36"/>
  <c r="J32" i="36"/>
  <c r="M32" i="36"/>
  <c r="N32" i="36"/>
  <c r="T32" i="36"/>
  <c r="AC14" i="36"/>
  <c r="AE14" i="36"/>
  <c r="D4" i="36"/>
  <c r="E4" i="36"/>
  <c r="F4" i="36"/>
  <c r="G4" i="36"/>
  <c r="H4" i="36"/>
  <c r="I4" i="36"/>
  <c r="J4" i="36"/>
  <c r="M4" i="36"/>
  <c r="N4" i="36"/>
  <c r="T4" i="36"/>
  <c r="B4" i="36"/>
  <c r="L4" i="36"/>
  <c r="D33" i="36"/>
  <c r="E33" i="36"/>
  <c r="F33" i="36"/>
  <c r="G33" i="36"/>
  <c r="H33" i="36"/>
  <c r="I33" i="36"/>
  <c r="J33" i="36"/>
  <c r="M33" i="36"/>
  <c r="N33" i="36"/>
  <c r="T33" i="36"/>
  <c r="AC4" i="36"/>
  <c r="AE4" i="36"/>
  <c r="D18" i="36"/>
  <c r="E18" i="36"/>
  <c r="F18" i="36"/>
  <c r="G18" i="36"/>
  <c r="H18" i="36"/>
  <c r="I18" i="36"/>
  <c r="J18" i="36"/>
  <c r="M18" i="36"/>
  <c r="N18" i="36"/>
  <c r="T18" i="36"/>
  <c r="B18" i="36"/>
  <c r="L18" i="36"/>
  <c r="D35" i="36"/>
  <c r="E35" i="36"/>
  <c r="F35" i="36"/>
  <c r="G35" i="36"/>
  <c r="H35" i="36"/>
  <c r="I35" i="36"/>
  <c r="J35" i="36"/>
  <c r="M35" i="36"/>
  <c r="N35" i="36"/>
  <c r="T35" i="36"/>
  <c r="AC18" i="36"/>
  <c r="AE18" i="36"/>
  <c r="D5" i="36"/>
  <c r="E5" i="36"/>
  <c r="F5" i="36"/>
  <c r="G5" i="36"/>
  <c r="H5" i="36"/>
  <c r="I5" i="36"/>
  <c r="J5" i="36"/>
  <c r="M5" i="36"/>
  <c r="N5" i="36"/>
  <c r="T5" i="36"/>
  <c r="B5" i="36"/>
  <c r="L5" i="36"/>
  <c r="O29" i="36"/>
  <c r="P29" i="36"/>
  <c r="Q29" i="36"/>
  <c r="R29" i="36"/>
  <c r="S29" i="36"/>
  <c r="O30" i="36"/>
  <c r="P30" i="36"/>
  <c r="Q30" i="36"/>
  <c r="R30" i="36"/>
  <c r="S30" i="36"/>
  <c r="O31" i="36"/>
  <c r="P31" i="36"/>
  <c r="Q31" i="36"/>
  <c r="R31" i="36"/>
  <c r="S31" i="36"/>
  <c r="O32" i="36"/>
  <c r="P32" i="36"/>
  <c r="Q32" i="36"/>
  <c r="R32" i="36"/>
  <c r="S32" i="36"/>
  <c r="O33" i="36"/>
  <c r="P33" i="36"/>
  <c r="Q33" i="36"/>
  <c r="R33" i="36"/>
  <c r="S33" i="36"/>
  <c r="D34" i="36"/>
  <c r="E34" i="36"/>
  <c r="F34" i="36"/>
  <c r="G34" i="36"/>
  <c r="H34" i="36"/>
  <c r="I34" i="36"/>
  <c r="J34" i="36"/>
  <c r="M34" i="36"/>
  <c r="N34" i="36"/>
  <c r="O34" i="36"/>
  <c r="P34" i="36"/>
  <c r="Q34" i="36"/>
  <c r="R34" i="36"/>
  <c r="S34" i="36"/>
  <c r="T34" i="36"/>
  <c r="O35" i="36"/>
  <c r="P35" i="36"/>
  <c r="Q35" i="36"/>
  <c r="R35" i="36"/>
  <c r="S35" i="36"/>
  <c r="D36" i="36"/>
  <c r="E36" i="36"/>
  <c r="F36" i="36"/>
  <c r="G36" i="36"/>
  <c r="H36" i="36"/>
  <c r="I36" i="36"/>
  <c r="J36" i="36"/>
  <c r="M36" i="36"/>
  <c r="N36" i="36"/>
  <c r="O36" i="36"/>
  <c r="P36" i="36"/>
  <c r="Q36" i="36"/>
  <c r="R36" i="36"/>
  <c r="S36" i="36"/>
  <c r="T36" i="36"/>
  <c r="D37" i="36"/>
  <c r="E37" i="36"/>
  <c r="F37" i="36"/>
  <c r="G37" i="36"/>
  <c r="H37" i="36"/>
  <c r="I37" i="36"/>
  <c r="J37" i="36"/>
  <c r="M37" i="36"/>
  <c r="N37" i="36"/>
  <c r="O37" i="36"/>
  <c r="P37" i="36"/>
  <c r="Q37" i="36"/>
  <c r="R37" i="36"/>
  <c r="S37" i="36"/>
  <c r="T37" i="36"/>
  <c r="D38" i="36"/>
  <c r="E38" i="36"/>
  <c r="F38" i="36"/>
  <c r="G38" i="36"/>
  <c r="H38" i="36"/>
  <c r="I38" i="36"/>
  <c r="J38" i="36"/>
  <c r="M38" i="36"/>
  <c r="N38" i="36"/>
  <c r="O38" i="36"/>
  <c r="P38" i="36"/>
  <c r="Q38" i="36"/>
  <c r="R38" i="36"/>
  <c r="S38" i="36"/>
  <c r="T38" i="36"/>
  <c r="D39" i="36"/>
  <c r="E39" i="36"/>
  <c r="F39" i="36"/>
  <c r="G39" i="36"/>
  <c r="H39" i="36"/>
  <c r="I39" i="36"/>
  <c r="J39" i="36"/>
  <c r="M39" i="36"/>
  <c r="N39" i="36"/>
  <c r="O39" i="36"/>
  <c r="P39" i="36"/>
  <c r="Q39" i="36"/>
  <c r="R39" i="36"/>
  <c r="S39" i="36"/>
  <c r="T39" i="36"/>
  <c r="D40" i="36"/>
  <c r="E40" i="36"/>
  <c r="F40" i="36"/>
  <c r="G40" i="36"/>
  <c r="H40" i="36"/>
  <c r="I40" i="36"/>
  <c r="J40" i="36"/>
  <c r="M40" i="36"/>
  <c r="N40" i="36"/>
  <c r="O40" i="36"/>
  <c r="P40" i="36"/>
  <c r="Q40" i="36"/>
  <c r="R40" i="36"/>
  <c r="S40" i="36"/>
  <c r="T40" i="36"/>
  <c r="D41" i="36"/>
  <c r="E41" i="36"/>
  <c r="F41" i="36"/>
  <c r="G41" i="36"/>
  <c r="H41" i="36"/>
  <c r="I41" i="36"/>
  <c r="J41" i="36"/>
  <c r="M41" i="36"/>
  <c r="N41" i="36"/>
  <c r="O41" i="36"/>
  <c r="P41" i="36"/>
  <c r="Q41" i="36"/>
  <c r="R41" i="36"/>
  <c r="S41" i="36"/>
  <c r="T41" i="36"/>
  <c r="D42" i="36"/>
  <c r="E42" i="36"/>
  <c r="F42" i="36"/>
  <c r="G42" i="36"/>
  <c r="H42" i="36"/>
  <c r="I42" i="36"/>
  <c r="J42" i="36"/>
  <c r="M42" i="36"/>
  <c r="N42" i="36"/>
  <c r="O42" i="36"/>
  <c r="P42" i="36"/>
  <c r="Q42" i="36"/>
  <c r="R42" i="36"/>
  <c r="S42" i="36"/>
  <c r="T42" i="36"/>
  <c r="D43" i="36"/>
  <c r="E43" i="36"/>
  <c r="F43" i="36"/>
  <c r="G43" i="36"/>
  <c r="H43" i="36"/>
  <c r="I43" i="36"/>
  <c r="J43" i="36"/>
  <c r="M43" i="36"/>
  <c r="N43" i="36"/>
  <c r="O43" i="36"/>
  <c r="P43" i="36"/>
  <c r="Q43" i="36"/>
  <c r="R43" i="36"/>
  <c r="S43" i="36"/>
  <c r="T43" i="36"/>
  <c r="D44" i="36"/>
  <c r="E44" i="36"/>
  <c r="F44" i="36"/>
  <c r="G44" i="36"/>
  <c r="H44" i="36"/>
  <c r="I44" i="36"/>
  <c r="J44" i="36"/>
  <c r="M44" i="36"/>
  <c r="N44" i="36"/>
  <c r="O44" i="36"/>
  <c r="P44" i="36"/>
  <c r="Q44" i="36"/>
  <c r="R44" i="36"/>
  <c r="S44" i="36"/>
  <c r="T44" i="36"/>
  <c r="D45" i="36"/>
  <c r="E45" i="36"/>
  <c r="F45" i="36"/>
  <c r="G45" i="36"/>
  <c r="H45" i="36"/>
  <c r="I45" i="36"/>
  <c r="J45" i="36"/>
  <c r="M45" i="36"/>
  <c r="N45" i="36"/>
  <c r="O45" i="36"/>
  <c r="P45" i="36"/>
  <c r="Q45" i="36"/>
  <c r="R45" i="36"/>
  <c r="S45" i="36"/>
  <c r="T45" i="36"/>
  <c r="D46" i="36"/>
  <c r="E46" i="36"/>
  <c r="F46" i="36"/>
  <c r="G46" i="36"/>
  <c r="H46" i="36"/>
  <c r="I46" i="36"/>
  <c r="J46" i="36"/>
  <c r="M46" i="36"/>
  <c r="N46" i="36"/>
  <c r="O46" i="36"/>
  <c r="P46" i="36"/>
  <c r="Q46" i="36"/>
  <c r="R46" i="36"/>
  <c r="S46" i="36"/>
  <c r="T46" i="36"/>
  <c r="D47" i="36"/>
  <c r="E47" i="36"/>
  <c r="F47" i="36"/>
  <c r="G47" i="36"/>
  <c r="H47" i="36"/>
  <c r="I47" i="36"/>
  <c r="J47" i="36"/>
  <c r="M47" i="36"/>
  <c r="N47" i="36"/>
  <c r="O47" i="36"/>
  <c r="P47" i="36"/>
  <c r="Q47" i="36"/>
  <c r="R47" i="36"/>
  <c r="S47" i="36"/>
  <c r="T47" i="36"/>
  <c r="D48" i="36"/>
  <c r="E48" i="36"/>
  <c r="F48" i="36"/>
  <c r="G48" i="36"/>
  <c r="H48" i="36"/>
  <c r="I48" i="36"/>
  <c r="J48" i="36"/>
  <c r="M48" i="36"/>
  <c r="N48" i="36"/>
  <c r="O48" i="36"/>
  <c r="P48" i="36"/>
  <c r="Q48" i="36"/>
  <c r="R48" i="36"/>
  <c r="S48" i="36"/>
  <c r="T48" i="36"/>
  <c r="D49" i="36"/>
  <c r="E49" i="36"/>
  <c r="F49" i="36"/>
  <c r="G49" i="36"/>
  <c r="H49" i="36"/>
  <c r="I49" i="36"/>
  <c r="J49" i="36"/>
  <c r="M49" i="36"/>
  <c r="N49" i="36"/>
  <c r="O49" i="36"/>
  <c r="P49" i="36"/>
  <c r="Q49" i="36"/>
  <c r="R49" i="36"/>
  <c r="S49" i="36"/>
  <c r="T49" i="36"/>
  <c r="AC5" i="36"/>
  <c r="AE5" i="36"/>
  <c r="D10" i="36"/>
  <c r="E10" i="36"/>
  <c r="F10" i="36"/>
  <c r="G10" i="36"/>
  <c r="H10" i="36"/>
  <c r="I10" i="36"/>
  <c r="J10" i="36"/>
  <c r="M10" i="36"/>
  <c r="N10" i="36"/>
  <c r="T10" i="36"/>
  <c r="B10" i="36"/>
  <c r="L10" i="36"/>
  <c r="AC10" i="36"/>
  <c r="AE10" i="36"/>
  <c r="D13" i="36"/>
  <c r="E13" i="36"/>
  <c r="F13" i="36"/>
  <c r="G13" i="36"/>
  <c r="H13" i="36"/>
  <c r="I13" i="36"/>
  <c r="J13" i="36"/>
  <c r="M13" i="36"/>
  <c r="N13" i="36"/>
  <c r="T13" i="36"/>
  <c r="B13" i="36"/>
  <c r="L13" i="36"/>
  <c r="AC13" i="36"/>
  <c r="AE13" i="36"/>
  <c r="D15" i="36"/>
  <c r="E15" i="36"/>
  <c r="F15" i="36"/>
  <c r="G15" i="36"/>
  <c r="H15" i="36"/>
  <c r="I15" i="36"/>
  <c r="J15" i="36"/>
  <c r="M15" i="36"/>
  <c r="N15" i="36"/>
  <c r="T15" i="36"/>
  <c r="B15" i="36"/>
  <c r="L15" i="36"/>
  <c r="AC15" i="36"/>
  <c r="AE15" i="36"/>
  <c r="D11" i="36"/>
  <c r="E11" i="36"/>
  <c r="F11" i="36"/>
  <c r="G11" i="36"/>
  <c r="H11" i="36"/>
  <c r="I11" i="36"/>
  <c r="J11" i="36"/>
  <c r="M11" i="36"/>
  <c r="N11" i="36"/>
  <c r="T11" i="36"/>
  <c r="B11" i="36"/>
  <c r="L11" i="36"/>
  <c r="AC11" i="36"/>
  <c r="AE11" i="36"/>
  <c r="D16" i="36"/>
  <c r="E16" i="36"/>
  <c r="F16" i="36"/>
  <c r="G16" i="36"/>
  <c r="H16" i="36"/>
  <c r="I16" i="36"/>
  <c r="J16" i="36"/>
  <c r="M16" i="36"/>
  <c r="N16" i="36"/>
  <c r="T16" i="36"/>
  <c r="B16" i="36"/>
  <c r="L16" i="36"/>
  <c r="AC16" i="36"/>
  <c r="AE16" i="36"/>
  <c r="D20" i="36"/>
  <c r="E20" i="36"/>
  <c r="F20" i="36"/>
  <c r="G20" i="36"/>
  <c r="H20" i="36"/>
  <c r="I20" i="36"/>
  <c r="J20" i="36"/>
  <c r="M20" i="36"/>
  <c r="N20" i="36"/>
  <c r="T20" i="36"/>
  <c r="B20" i="36"/>
  <c r="L20" i="36"/>
  <c r="AC20" i="36"/>
  <c r="AE20" i="36"/>
  <c r="D21" i="36"/>
  <c r="E21" i="36"/>
  <c r="F21" i="36"/>
  <c r="G21" i="36"/>
  <c r="H21" i="36"/>
  <c r="I21" i="36"/>
  <c r="J21" i="36"/>
  <c r="M21" i="36"/>
  <c r="N21" i="36"/>
  <c r="T21" i="36"/>
  <c r="B21" i="36"/>
  <c r="L21" i="36"/>
  <c r="AC21" i="36"/>
  <c r="AE21" i="36"/>
  <c r="D12" i="36"/>
  <c r="E12" i="36"/>
  <c r="F12" i="36"/>
  <c r="G12" i="36"/>
  <c r="H12" i="36"/>
  <c r="I12" i="36"/>
  <c r="J12" i="36"/>
  <c r="M12" i="36"/>
  <c r="N12" i="36"/>
  <c r="T12" i="36"/>
  <c r="B12" i="36"/>
  <c r="L12" i="36"/>
  <c r="AC12" i="36"/>
  <c r="AE12" i="36"/>
  <c r="D6" i="36"/>
  <c r="E6" i="36"/>
  <c r="F6" i="36"/>
  <c r="G6" i="36"/>
  <c r="H6" i="36"/>
  <c r="I6" i="36"/>
  <c r="J6" i="36"/>
  <c r="M6" i="36"/>
  <c r="N6" i="36"/>
  <c r="T6" i="36"/>
  <c r="B6" i="36"/>
  <c r="L6" i="36"/>
  <c r="AC6" i="36"/>
  <c r="AE6" i="36"/>
  <c r="D7" i="36"/>
  <c r="E7" i="36"/>
  <c r="F7" i="36"/>
  <c r="G7" i="36"/>
  <c r="H7" i="36"/>
  <c r="I7" i="36"/>
  <c r="J7" i="36"/>
  <c r="M7" i="36"/>
  <c r="N7" i="36"/>
  <c r="T7" i="36"/>
  <c r="B7" i="36"/>
  <c r="L7" i="36"/>
  <c r="AC7" i="36"/>
  <c r="AE7" i="36"/>
  <c r="D9" i="36"/>
  <c r="E9" i="36"/>
  <c r="F9" i="36"/>
  <c r="G9" i="36"/>
  <c r="H9" i="36"/>
  <c r="I9" i="36"/>
  <c r="J9" i="36"/>
  <c r="M9" i="36"/>
  <c r="N9" i="36"/>
  <c r="T9" i="36"/>
  <c r="B9" i="36"/>
  <c r="L9" i="36"/>
  <c r="AC9" i="36"/>
  <c r="AE9" i="36"/>
  <c r="D3" i="36"/>
  <c r="E3" i="36"/>
  <c r="F3" i="36"/>
  <c r="G3" i="36"/>
  <c r="H3" i="36"/>
  <c r="I3" i="36"/>
  <c r="J3" i="36"/>
  <c r="M3" i="36"/>
  <c r="N3" i="36"/>
  <c r="T3" i="36"/>
  <c r="B3" i="36"/>
  <c r="L3" i="36"/>
  <c r="AC3" i="36"/>
  <c r="AE3" i="36"/>
  <c r="D22" i="36"/>
  <c r="E22" i="36"/>
  <c r="F22" i="36"/>
  <c r="G22" i="36"/>
  <c r="H22" i="36"/>
  <c r="I22" i="36"/>
  <c r="J22" i="36"/>
  <c r="M22" i="36"/>
  <c r="N22" i="36"/>
  <c r="T22" i="36"/>
  <c r="B22" i="36"/>
  <c r="L22" i="36"/>
  <c r="AC22" i="36"/>
  <c r="AE22" i="36"/>
  <c r="D24" i="36"/>
  <c r="E24" i="36"/>
  <c r="F24" i="36"/>
  <c r="G24" i="36"/>
  <c r="H24" i="36"/>
  <c r="I24" i="36"/>
  <c r="J24" i="36"/>
  <c r="M24" i="36"/>
  <c r="N24" i="36"/>
  <c r="T24" i="36"/>
  <c r="B24" i="36"/>
  <c r="L24" i="36"/>
  <c r="AC24" i="36"/>
  <c r="AE24" i="36"/>
  <c r="D19" i="36"/>
  <c r="E19" i="36"/>
  <c r="F19" i="36"/>
  <c r="G19" i="36"/>
  <c r="H19" i="36"/>
  <c r="I19" i="36"/>
  <c r="J19" i="36"/>
  <c r="M19" i="36"/>
  <c r="N19" i="36"/>
  <c r="T19" i="36"/>
  <c r="B19" i="36"/>
  <c r="L19" i="36"/>
  <c r="AC19" i="36"/>
  <c r="AE19" i="36"/>
  <c r="V8" i="36"/>
  <c r="O24" i="36"/>
  <c r="P24" i="36"/>
  <c r="Q24" i="36"/>
  <c r="R24" i="36"/>
  <c r="S24" i="36"/>
  <c r="V24" i="36"/>
  <c r="W24" i="36"/>
  <c r="X24" i="36"/>
  <c r="Y24" i="36"/>
  <c r="Z24" i="36"/>
  <c r="AA24" i="36"/>
  <c r="AB24" i="36"/>
  <c r="W8" i="36"/>
  <c r="X8" i="36"/>
  <c r="Y8" i="36"/>
  <c r="Z8" i="36"/>
  <c r="AA8" i="36"/>
  <c r="AB8" i="36"/>
  <c r="W23" i="36"/>
  <c r="X23" i="36"/>
  <c r="Y23" i="36"/>
  <c r="Z23" i="36"/>
  <c r="AA23" i="36"/>
  <c r="AB23" i="36"/>
  <c r="W17" i="36"/>
  <c r="X17" i="36"/>
  <c r="Y17" i="36"/>
  <c r="Z17" i="36"/>
  <c r="AA17" i="36"/>
  <c r="AB17" i="36"/>
  <c r="W14" i="36"/>
  <c r="X14" i="36"/>
  <c r="Y14" i="36"/>
  <c r="Z14" i="36"/>
  <c r="AA14" i="36"/>
  <c r="AB14" i="36"/>
  <c r="W4" i="36"/>
  <c r="X4" i="36"/>
  <c r="Y4" i="36"/>
  <c r="Z4" i="36"/>
  <c r="AA4" i="36"/>
  <c r="AB4" i="36"/>
  <c r="W18" i="36"/>
  <c r="X18" i="36"/>
  <c r="Y18" i="36"/>
  <c r="Z18" i="36"/>
  <c r="AA18" i="36"/>
  <c r="AB18" i="36"/>
  <c r="W19" i="36"/>
  <c r="X19" i="36"/>
  <c r="Y19" i="36"/>
  <c r="Z19" i="36"/>
  <c r="AA19" i="36"/>
  <c r="AB19" i="36"/>
  <c r="W5" i="36"/>
  <c r="X5" i="36"/>
  <c r="Y5" i="36"/>
  <c r="Z5" i="36"/>
  <c r="AA5" i="36"/>
  <c r="AB5" i="36"/>
  <c r="W10" i="36"/>
  <c r="X10" i="36"/>
  <c r="Y10" i="36"/>
  <c r="Z10" i="36"/>
  <c r="AA10" i="36"/>
  <c r="AB10" i="36"/>
  <c r="W13" i="36"/>
  <c r="X13" i="36"/>
  <c r="Y13" i="36"/>
  <c r="Z13" i="36"/>
  <c r="AA13" i="36"/>
  <c r="AB13" i="36"/>
  <c r="W15" i="36"/>
  <c r="X15" i="36"/>
  <c r="Y15" i="36"/>
  <c r="Z15" i="36"/>
  <c r="AA15" i="36"/>
  <c r="AB15" i="36"/>
  <c r="W11" i="36"/>
  <c r="X11" i="36"/>
  <c r="Y11" i="36"/>
  <c r="Z11" i="36"/>
  <c r="AA11" i="36"/>
  <c r="AB11" i="36"/>
  <c r="W16" i="36"/>
  <c r="X16" i="36"/>
  <c r="Y16" i="36"/>
  <c r="Z16" i="36"/>
  <c r="AA16" i="36"/>
  <c r="AB16" i="36"/>
  <c r="W20" i="36"/>
  <c r="X20" i="36"/>
  <c r="Y20" i="36"/>
  <c r="Z20" i="36"/>
  <c r="AA20" i="36"/>
  <c r="AB20" i="36"/>
  <c r="W21" i="36"/>
  <c r="X21" i="36"/>
  <c r="Y21" i="36"/>
  <c r="Z21" i="36"/>
  <c r="AA21" i="36"/>
  <c r="AB21" i="36"/>
  <c r="W12" i="36"/>
  <c r="X12" i="36"/>
  <c r="Y12" i="36"/>
  <c r="Z12" i="36"/>
  <c r="AA12" i="36"/>
  <c r="AB12" i="36"/>
  <c r="W6" i="36"/>
  <c r="X6" i="36"/>
  <c r="Y6" i="36"/>
  <c r="Z6" i="36"/>
  <c r="AA6" i="36"/>
  <c r="AB6" i="36"/>
  <c r="W7" i="36"/>
  <c r="X7" i="36"/>
  <c r="Y7" i="36"/>
  <c r="Z7" i="36"/>
  <c r="AA7" i="36"/>
  <c r="AB7" i="36"/>
  <c r="W9" i="36"/>
  <c r="X9" i="36"/>
  <c r="Y9" i="36"/>
  <c r="Z9" i="36"/>
  <c r="AA9" i="36"/>
  <c r="AB9" i="36"/>
  <c r="W3" i="36"/>
  <c r="X3" i="36"/>
  <c r="Y3" i="36"/>
  <c r="Z3" i="36"/>
  <c r="AA3" i="36"/>
  <c r="AB3" i="36"/>
  <c r="W22" i="36"/>
  <c r="X22" i="36"/>
  <c r="Y22" i="36"/>
  <c r="Z22" i="36"/>
  <c r="AA22" i="36"/>
  <c r="AB22" i="36"/>
  <c r="V23" i="36"/>
  <c r="V17" i="36"/>
  <c r="V14" i="36"/>
  <c r="V4" i="36"/>
  <c r="V18" i="36"/>
  <c r="V19" i="36"/>
  <c r="V5" i="36"/>
  <c r="V10" i="36"/>
  <c r="V13" i="36"/>
  <c r="V15" i="36"/>
  <c r="V11" i="36"/>
  <c r="V16" i="36"/>
  <c r="V20" i="36"/>
  <c r="V21" i="36"/>
  <c r="V12" i="36"/>
  <c r="V6" i="36"/>
  <c r="V7" i="36"/>
  <c r="V9" i="36"/>
  <c r="V3" i="36"/>
  <c r="V22" i="36"/>
  <c r="AA2" i="36"/>
  <c r="Z2" i="36"/>
  <c r="Y2" i="36"/>
  <c r="X2" i="36"/>
  <c r="W2" i="36"/>
  <c r="V2" i="36"/>
  <c r="R28" i="36"/>
  <c r="Q28" i="36"/>
  <c r="P28" i="36"/>
  <c r="O28" i="36"/>
  <c r="N28" i="36"/>
  <c r="M28" i="36"/>
  <c r="R2" i="36"/>
  <c r="Q2" i="36"/>
  <c r="P2" i="36"/>
  <c r="O2" i="36"/>
  <c r="N2" i="36"/>
  <c r="M2" i="36"/>
  <c r="AD24" i="22"/>
  <c r="AC24" i="22"/>
  <c r="AC26" i="22"/>
  <c r="A19" i="22"/>
  <c r="B21" i="22"/>
  <c r="B22" i="22"/>
  <c r="B23" i="22"/>
  <c r="B24" i="22"/>
  <c r="B25" i="22"/>
  <c r="B26" i="22"/>
  <c r="B27" i="22"/>
  <c r="B28" i="22"/>
  <c r="B29" i="22"/>
  <c r="B30" i="22"/>
  <c r="B31" i="22"/>
  <c r="B32" i="22"/>
  <c r="B33" i="22"/>
  <c r="D21" i="22"/>
  <c r="E21" i="22"/>
  <c r="F21" i="22"/>
  <c r="G21" i="22"/>
  <c r="H21" i="22"/>
  <c r="I21" i="22"/>
  <c r="D22" i="22"/>
  <c r="E22" i="22"/>
  <c r="F22" i="22"/>
  <c r="G22" i="22"/>
  <c r="H22" i="22"/>
  <c r="I22" i="22"/>
  <c r="D23" i="22"/>
  <c r="E23" i="22"/>
  <c r="F23" i="22"/>
  <c r="G23" i="22"/>
  <c r="H23" i="22"/>
  <c r="I23" i="22"/>
  <c r="D24" i="22"/>
  <c r="E24" i="22"/>
  <c r="F24" i="22"/>
  <c r="G24" i="22"/>
  <c r="H24" i="22"/>
  <c r="I24" i="22"/>
  <c r="D25" i="22"/>
  <c r="E25" i="22"/>
  <c r="F25" i="22"/>
  <c r="G25" i="22"/>
  <c r="H25" i="22"/>
  <c r="I25" i="22"/>
  <c r="D26" i="22"/>
  <c r="E26" i="22"/>
  <c r="F26" i="22"/>
  <c r="G26" i="22"/>
  <c r="H26" i="22"/>
  <c r="I26" i="22"/>
  <c r="D27" i="22"/>
  <c r="E27" i="22"/>
  <c r="F27" i="22"/>
  <c r="G27" i="22"/>
  <c r="H27" i="22"/>
  <c r="I27" i="22"/>
  <c r="D28" i="22"/>
  <c r="E28" i="22"/>
  <c r="F28" i="22"/>
  <c r="G28" i="22"/>
  <c r="H28" i="22"/>
  <c r="I28" i="22"/>
  <c r="D29" i="22"/>
  <c r="E29" i="22"/>
  <c r="F29" i="22"/>
  <c r="G29" i="22"/>
  <c r="H29" i="22"/>
  <c r="I29" i="22"/>
  <c r="D30" i="22"/>
  <c r="E30" i="22"/>
  <c r="F30" i="22"/>
  <c r="G30" i="22"/>
  <c r="H30" i="22"/>
  <c r="I30" i="22"/>
  <c r="D31" i="22"/>
  <c r="E31" i="22"/>
  <c r="F31" i="22"/>
  <c r="G31" i="22"/>
  <c r="H31" i="22"/>
  <c r="I31" i="22"/>
  <c r="D32" i="22"/>
  <c r="E32" i="22"/>
  <c r="F32" i="22"/>
  <c r="G32" i="22"/>
  <c r="H32" i="22"/>
  <c r="I32" i="22"/>
  <c r="D33" i="22"/>
  <c r="E33" i="22"/>
  <c r="F33" i="22"/>
  <c r="G33" i="22"/>
  <c r="H33" i="22"/>
  <c r="I33" i="22"/>
  <c r="D14" i="22"/>
  <c r="E14" i="22"/>
  <c r="F14" i="22"/>
  <c r="G14" i="22"/>
  <c r="H14" i="22"/>
  <c r="I14" i="22"/>
  <c r="J14" i="22"/>
  <c r="M14" i="22"/>
  <c r="N14" i="22"/>
  <c r="T14" i="22"/>
  <c r="J22" i="22"/>
  <c r="M22" i="22"/>
  <c r="N22" i="22"/>
  <c r="T22" i="22"/>
  <c r="J32" i="22"/>
  <c r="M32" i="22"/>
  <c r="N32" i="22"/>
  <c r="T32" i="22"/>
  <c r="V14" i="22"/>
  <c r="D12" i="22"/>
  <c r="E12" i="22"/>
  <c r="F12" i="22"/>
  <c r="G12" i="22"/>
  <c r="H12" i="22"/>
  <c r="I12" i="22"/>
  <c r="J12" i="22"/>
  <c r="M12" i="22"/>
  <c r="N12" i="22"/>
  <c r="T12" i="22"/>
  <c r="J23" i="22"/>
  <c r="M23" i="22"/>
  <c r="N23" i="22"/>
  <c r="T23" i="22"/>
  <c r="J30" i="22"/>
  <c r="M30" i="22"/>
  <c r="N30" i="22"/>
  <c r="T30" i="22"/>
  <c r="V12" i="22"/>
  <c r="D11" i="22"/>
  <c r="E11" i="22"/>
  <c r="F11" i="22"/>
  <c r="G11" i="22"/>
  <c r="H11" i="22"/>
  <c r="I11" i="22"/>
  <c r="J11" i="22"/>
  <c r="M11" i="22"/>
  <c r="N11" i="22"/>
  <c r="T11" i="22"/>
  <c r="J24" i="22"/>
  <c r="M24" i="22"/>
  <c r="N24" i="22"/>
  <c r="T24" i="22"/>
  <c r="J29" i="22"/>
  <c r="M29" i="22"/>
  <c r="N29" i="22"/>
  <c r="T29" i="22"/>
  <c r="V11" i="22"/>
  <c r="D15" i="22"/>
  <c r="E15" i="22"/>
  <c r="F15" i="22"/>
  <c r="G15" i="22"/>
  <c r="H15" i="22"/>
  <c r="I15" i="22"/>
  <c r="J15" i="22"/>
  <c r="M15" i="22"/>
  <c r="N15" i="22"/>
  <c r="T15" i="22"/>
  <c r="J25" i="22"/>
  <c r="M25" i="22"/>
  <c r="N25" i="22"/>
  <c r="T25" i="22"/>
  <c r="J33" i="22"/>
  <c r="M33" i="22"/>
  <c r="N33" i="22"/>
  <c r="T33" i="22"/>
  <c r="V15" i="22"/>
  <c r="D6" i="22"/>
  <c r="E6" i="22"/>
  <c r="F6" i="22"/>
  <c r="G6" i="22"/>
  <c r="H6" i="22"/>
  <c r="I6" i="22"/>
  <c r="J6" i="22"/>
  <c r="M6" i="22"/>
  <c r="N6" i="22"/>
  <c r="T6" i="22"/>
  <c r="J26" i="22"/>
  <c r="M26" i="22"/>
  <c r="N26" i="22"/>
  <c r="T26" i="22"/>
  <c r="V6" i="22"/>
  <c r="D9" i="22"/>
  <c r="E9" i="22"/>
  <c r="F9" i="22"/>
  <c r="G9" i="22"/>
  <c r="H9" i="22"/>
  <c r="I9" i="22"/>
  <c r="J9" i="22"/>
  <c r="M9" i="22"/>
  <c r="N9" i="22"/>
  <c r="T9" i="22"/>
  <c r="J27" i="22"/>
  <c r="M27" i="22"/>
  <c r="N27" i="22"/>
  <c r="T27" i="22"/>
  <c r="V9" i="22"/>
  <c r="D5" i="22"/>
  <c r="E5" i="22"/>
  <c r="F5" i="22"/>
  <c r="G5" i="22"/>
  <c r="H5" i="22"/>
  <c r="I5" i="22"/>
  <c r="J5" i="22"/>
  <c r="M5" i="22"/>
  <c r="N5" i="22"/>
  <c r="T5" i="22"/>
  <c r="J28" i="22"/>
  <c r="M28" i="22"/>
  <c r="N28" i="22"/>
  <c r="T28" i="22"/>
  <c r="V5" i="22"/>
  <c r="D3" i="22"/>
  <c r="E3" i="22"/>
  <c r="F3" i="22"/>
  <c r="G3" i="22"/>
  <c r="H3" i="22"/>
  <c r="I3" i="22"/>
  <c r="J3" i="22"/>
  <c r="M3" i="22"/>
  <c r="N3" i="22"/>
  <c r="T3" i="22"/>
  <c r="J21" i="22"/>
  <c r="M21" i="22"/>
  <c r="N21" i="22"/>
  <c r="T21" i="22"/>
  <c r="V3" i="22"/>
  <c r="D7" i="22"/>
  <c r="E7" i="22"/>
  <c r="F7" i="22"/>
  <c r="G7" i="22"/>
  <c r="H7" i="22"/>
  <c r="I7" i="22"/>
  <c r="J7" i="22"/>
  <c r="M7" i="22"/>
  <c r="N7" i="22"/>
  <c r="T7" i="22"/>
  <c r="V7" i="22"/>
  <c r="D13" i="22"/>
  <c r="E13" i="22"/>
  <c r="F13" i="22"/>
  <c r="G13" i="22"/>
  <c r="H13" i="22"/>
  <c r="I13" i="22"/>
  <c r="J13" i="22"/>
  <c r="M13" i="22"/>
  <c r="N13" i="22"/>
  <c r="T13" i="22"/>
  <c r="J31" i="22"/>
  <c r="M31" i="22"/>
  <c r="N31" i="22"/>
  <c r="T31" i="22"/>
  <c r="V13" i="22"/>
  <c r="D10" i="22"/>
  <c r="E10" i="22"/>
  <c r="F10" i="22"/>
  <c r="G10" i="22"/>
  <c r="H10" i="22"/>
  <c r="I10" i="22"/>
  <c r="J10" i="22"/>
  <c r="M10" i="22"/>
  <c r="N10" i="22"/>
  <c r="T10" i="22"/>
  <c r="V10" i="22"/>
  <c r="D8" i="22"/>
  <c r="E8" i="22"/>
  <c r="F8" i="22"/>
  <c r="G8" i="22"/>
  <c r="H8" i="22"/>
  <c r="I8" i="22"/>
  <c r="J8" i="22"/>
  <c r="M8" i="22"/>
  <c r="N8" i="22"/>
  <c r="T8" i="22"/>
  <c r="V8" i="22"/>
  <c r="D4" i="22"/>
  <c r="E4" i="22"/>
  <c r="F4" i="22"/>
  <c r="G4" i="22"/>
  <c r="H4" i="22"/>
  <c r="I4" i="22"/>
  <c r="J4" i="22"/>
  <c r="M4" i="22"/>
  <c r="N4" i="22"/>
  <c r="T4" i="22"/>
  <c r="V4" i="22"/>
  <c r="R20" i="22"/>
  <c r="Q20" i="22"/>
  <c r="P20" i="22"/>
  <c r="O20" i="22"/>
  <c r="N20" i="22"/>
  <c r="M20" i="22"/>
  <c r="R2" i="22"/>
  <c r="Q2" i="22"/>
  <c r="P2" i="22"/>
  <c r="O2" i="22"/>
  <c r="N2" i="22"/>
  <c r="M2" i="22"/>
  <c r="AC40" i="37"/>
  <c r="AC45" i="37"/>
  <c r="AC35" i="37"/>
  <c r="AC29" i="37"/>
  <c r="AC34" i="37"/>
  <c r="AC43" i="37"/>
  <c r="AC39" i="37"/>
  <c r="AC30" i="37"/>
  <c r="AC38" i="37"/>
  <c r="AC44" i="37"/>
  <c r="AC37" i="37"/>
  <c r="AC32" i="37"/>
  <c r="AC41" i="37"/>
  <c r="AC47" i="37"/>
  <c r="AC36" i="37"/>
  <c r="AC46" i="37"/>
  <c r="AC33" i="37"/>
  <c r="AC31" i="37"/>
  <c r="AC42" i="37"/>
  <c r="AB2" i="37"/>
  <c r="AA2" i="37"/>
  <c r="Z2" i="37"/>
  <c r="Y2" i="37"/>
  <c r="X2" i="37"/>
  <c r="W2" i="37"/>
  <c r="V2" i="37"/>
  <c r="S2" i="37"/>
  <c r="R2" i="37"/>
  <c r="Q2" i="37"/>
  <c r="P2" i="37"/>
  <c r="O2" i="37"/>
  <c r="N2" i="37"/>
  <c r="M2" i="37"/>
  <c r="O24" i="37"/>
  <c r="P24" i="37"/>
  <c r="Q24" i="37"/>
  <c r="R24" i="37"/>
  <c r="S24" i="37"/>
  <c r="B3" i="21"/>
  <c r="K3" i="21"/>
  <c r="B9" i="21"/>
  <c r="K9" i="21"/>
  <c r="B19" i="21"/>
  <c r="K19" i="21"/>
  <c r="B23" i="21"/>
  <c r="K23" i="21"/>
  <c r="B22" i="21"/>
  <c r="K22" i="21"/>
  <c r="B18" i="21"/>
  <c r="K18" i="21"/>
  <c r="B6" i="21"/>
  <c r="K6" i="21"/>
  <c r="B15" i="21"/>
  <c r="K15" i="21"/>
  <c r="B12" i="21"/>
  <c r="K12" i="21"/>
  <c r="B24" i="21"/>
  <c r="K24" i="21"/>
  <c r="B11" i="21"/>
  <c r="K11" i="21"/>
  <c r="B17" i="21"/>
  <c r="K17" i="21"/>
  <c r="B16" i="21"/>
  <c r="K16" i="21"/>
  <c r="B21" i="21"/>
  <c r="K21" i="21"/>
  <c r="B7" i="21"/>
  <c r="K7" i="21"/>
  <c r="B5" i="21"/>
  <c r="K5" i="21"/>
  <c r="B14" i="21"/>
  <c r="K14" i="21"/>
  <c r="B4" i="21"/>
  <c r="K4" i="21"/>
  <c r="B8" i="21"/>
  <c r="K8" i="21"/>
  <c r="B10" i="21"/>
  <c r="K10" i="21"/>
  <c r="B13" i="21"/>
  <c r="K13" i="21"/>
  <c r="B20" i="21"/>
  <c r="K20" i="21"/>
  <c r="D10" i="21"/>
  <c r="E10" i="21"/>
  <c r="F10" i="21"/>
  <c r="G10" i="21"/>
  <c r="H10" i="21"/>
  <c r="I10" i="21"/>
  <c r="J10" i="21"/>
  <c r="L10" i="21"/>
  <c r="M10" i="21"/>
  <c r="N10" i="21"/>
  <c r="O10" i="21"/>
  <c r="P10" i="21"/>
  <c r="Q10" i="21"/>
  <c r="R10" i="21"/>
  <c r="S10" i="21"/>
  <c r="T10" i="21"/>
  <c r="D5" i="41"/>
  <c r="E5" i="41"/>
  <c r="F5" i="41"/>
  <c r="G5" i="41"/>
  <c r="H5" i="41"/>
  <c r="J5" i="41"/>
  <c r="D8" i="41"/>
  <c r="E8" i="41"/>
  <c r="F8" i="41"/>
  <c r="G8" i="41"/>
  <c r="H8" i="41"/>
  <c r="J8" i="41"/>
  <c r="D6" i="41"/>
  <c r="E6" i="41"/>
  <c r="F6" i="41"/>
  <c r="G6" i="41"/>
  <c r="H6" i="41"/>
  <c r="J6" i="41"/>
  <c r="D7" i="41"/>
  <c r="E7" i="41"/>
  <c r="F7" i="41"/>
  <c r="G7" i="41"/>
  <c r="H7" i="41"/>
  <c r="J7" i="41"/>
  <c r="D3" i="41"/>
  <c r="E3" i="41"/>
  <c r="F3" i="41"/>
  <c r="G3" i="41"/>
  <c r="H3" i="41"/>
  <c r="J3" i="41"/>
  <c r="AD26" i="22"/>
  <c r="AD28" i="22"/>
  <c r="AD22" i="22"/>
  <c r="AD27" i="22"/>
  <c r="AD23" i="22"/>
  <c r="AD29" i="22"/>
  <c r="AD25" i="22"/>
  <c r="AD32" i="22"/>
  <c r="AD30" i="22"/>
  <c r="AD33" i="22"/>
  <c r="AD31" i="22"/>
  <c r="AD21" i="22"/>
  <c r="AC28" i="22"/>
  <c r="AC22" i="22"/>
  <c r="AC27" i="22"/>
  <c r="AC23" i="22"/>
  <c r="AC29" i="22"/>
  <c r="AC25" i="22"/>
  <c r="AC32" i="22"/>
  <c r="AC30" i="22"/>
  <c r="AC33" i="22"/>
  <c r="AC31" i="22"/>
  <c r="AC21" i="22"/>
  <c r="X26" i="22"/>
  <c r="X28" i="22"/>
  <c r="X22" i="22"/>
  <c r="X27" i="22"/>
  <c r="X23" i="22"/>
  <c r="X24" i="22"/>
  <c r="X29" i="22"/>
  <c r="X25" i="22"/>
  <c r="X32" i="22"/>
  <c r="X30" i="22"/>
  <c r="X33" i="22"/>
  <c r="X31" i="22"/>
  <c r="X21" i="22"/>
  <c r="L13" i="21"/>
  <c r="L8" i="21"/>
  <c r="L4" i="21"/>
  <c r="L14" i="21"/>
  <c r="L5" i="21"/>
  <c r="L7" i="21"/>
  <c r="L21" i="21"/>
  <c r="L16" i="21"/>
  <c r="L17" i="21"/>
  <c r="L11" i="21"/>
  <c r="L24" i="21"/>
  <c r="L12" i="21"/>
  <c r="L15" i="21"/>
  <c r="L6" i="21"/>
  <c r="L18" i="21"/>
  <c r="L22" i="21"/>
  <c r="L23" i="21"/>
  <c r="L19" i="21"/>
  <c r="L9" i="21"/>
  <c r="L3" i="21"/>
  <c r="L20" i="21"/>
  <c r="Y28" i="25"/>
  <c r="Y29" i="25"/>
  <c r="Y37" i="25"/>
  <c r="Y33" i="25"/>
  <c r="Y39" i="25"/>
  <c r="Y31" i="25"/>
  <c r="Y30" i="25"/>
  <c r="Y34" i="25"/>
  <c r="Y42" i="25"/>
  <c r="Y40" i="25"/>
  <c r="Y36" i="25"/>
  <c r="Y43" i="25"/>
  <c r="Y44" i="25"/>
  <c r="Y41" i="25"/>
  <c r="Y38" i="25"/>
  <c r="Y32" i="25"/>
  <c r="Y45" i="25"/>
  <c r="Y46" i="25"/>
  <c r="Y35" i="25"/>
  <c r="G3" i="14"/>
  <c r="G10" i="14"/>
  <c r="G6" i="14"/>
  <c r="G7" i="14"/>
  <c r="G9" i="14"/>
  <c r="G5" i="14"/>
  <c r="G4" i="14"/>
  <c r="H15" i="4"/>
  <c r="G15" i="4"/>
  <c r="E15" i="4"/>
  <c r="D15" i="4"/>
  <c r="B2" i="4"/>
  <c r="E5" i="4"/>
  <c r="H18" i="4"/>
  <c r="E4" i="4"/>
  <c r="H17" i="4"/>
  <c r="E7" i="4"/>
  <c r="H20" i="4"/>
  <c r="E6" i="4"/>
  <c r="H19" i="4"/>
  <c r="E8" i="4"/>
  <c r="H21" i="4"/>
  <c r="E3" i="4"/>
  <c r="H16" i="4"/>
  <c r="I8" i="41"/>
  <c r="M8" i="41"/>
  <c r="N8" i="41"/>
  <c r="T8" i="41"/>
  <c r="S8" i="41"/>
  <c r="R8" i="41"/>
  <c r="Q8" i="41"/>
  <c r="O8" i="41"/>
  <c r="P8" i="41"/>
  <c r="B8" i="41"/>
  <c r="L8" i="41"/>
  <c r="I3" i="41"/>
  <c r="M3" i="41"/>
  <c r="N3" i="41"/>
  <c r="T3" i="41"/>
  <c r="S3" i="41"/>
  <c r="R3" i="41"/>
  <c r="Q3" i="41"/>
  <c r="O3" i="41"/>
  <c r="P3" i="41"/>
  <c r="B3" i="41"/>
  <c r="L3" i="41"/>
  <c r="I7" i="41"/>
  <c r="M7" i="41"/>
  <c r="N7" i="41"/>
  <c r="T7" i="41"/>
  <c r="S7" i="41"/>
  <c r="R7" i="41"/>
  <c r="Q7" i="41"/>
  <c r="O7" i="41"/>
  <c r="P7" i="41"/>
  <c r="B7" i="41"/>
  <c r="L7" i="41"/>
  <c r="I6" i="41"/>
  <c r="M6" i="41"/>
  <c r="N6" i="41"/>
  <c r="T6" i="41"/>
  <c r="S6" i="41"/>
  <c r="R6" i="41"/>
  <c r="Q6" i="41"/>
  <c r="O6" i="41"/>
  <c r="P6" i="41"/>
  <c r="B6" i="41"/>
  <c r="L6" i="41"/>
  <c r="I5" i="41"/>
  <c r="M5" i="41"/>
  <c r="N5" i="41"/>
  <c r="T5" i="41"/>
  <c r="S5" i="41"/>
  <c r="R5" i="41"/>
  <c r="Q5" i="41"/>
  <c r="O5" i="41"/>
  <c r="P5" i="41"/>
  <c r="B5" i="41"/>
  <c r="L5" i="41"/>
  <c r="O4" i="37"/>
  <c r="P4" i="37"/>
  <c r="Q4" i="37"/>
  <c r="R4" i="37"/>
  <c r="S4" i="37"/>
  <c r="O5" i="37"/>
  <c r="P5" i="37"/>
  <c r="Q5" i="37"/>
  <c r="R5" i="37"/>
  <c r="S5" i="37"/>
  <c r="O6" i="37"/>
  <c r="P6" i="37"/>
  <c r="Q6" i="37"/>
  <c r="R6" i="37"/>
  <c r="S6" i="37"/>
  <c r="O7" i="37"/>
  <c r="P7" i="37"/>
  <c r="Q7" i="37"/>
  <c r="R7" i="37"/>
  <c r="S7" i="37"/>
  <c r="O8" i="37"/>
  <c r="P8" i="37"/>
  <c r="Q8" i="37"/>
  <c r="R8" i="37"/>
  <c r="S8" i="37"/>
  <c r="O9" i="37"/>
  <c r="P9" i="37"/>
  <c r="Q9" i="37"/>
  <c r="R9" i="37"/>
  <c r="S9" i="37"/>
  <c r="O10" i="37"/>
  <c r="P10" i="37"/>
  <c r="Q10" i="37"/>
  <c r="R10" i="37"/>
  <c r="S10" i="37"/>
  <c r="O11" i="37"/>
  <c r="P11" i="37"/>
  <c r="Q11" i="37"/>
  <c r="R11" i="37"/>
  <c r="S11" i="37"/>
  <c r="O12" i="37"/>
  <c r="P12" i="37"/>
  <c r="Q12" i="37"/>
  <c r="R12" i="37"/>
  <c r="S12" i="37"/>
  <c r="O13" i="37"/>
  <c r="P13" i="37"/>
  <c r="Q13" i="37"/>
  <c r="R13" i="37"/>
  <c r="S13" i="37"/>
  <c r="O14" i="37"/>
  <c r="P14" i="37"/>
  <c r="Q14" i="37"/>
  <c r="R14" i="37"/>
  <c r="S14" i="37"/>
  <c r="O15" i="37"/>
  <c r="P15" i="37"/>
  <c r="Q15" i="37"/>
  <c r="R15" i="37"/>
  <c r="S15" i="37"/>
  <c r="O16" i="37"/>
  <c r="P16" i="37"/>
  <c r="Q16" i="37"/>
  <c r="R16" i="37"/>
  <c r="S16" i="37"/>
  <c r="O17" i="37"/>
  <c r="P17" i="37"/>
  <c r="Q17" i="37"/>
  <c r="R17" i="37"/>
  <c r="S17" i="37"/>
  <c r="O18" i="37"/>
  <c r="P18" i="37"/>
  <c r="Q18" i="37"/>
  <c r="R18" i="37"/>
  <c r="S18" i="37"/>
  <c r="O19" i="37"/>
  <c r="P19" i="37"/>
  <c r="Q19" i="37"/>
  <c r="R19" i="37"/>
  <c r="S19" i="37"/>
  <c r="O20" i="37"/>
  <c r="P20" i="37"/>
  <c r="Q20" i="37"/>
  <c r="R20" i="37"/>
  <c r="S20" i="37"/>
  <c r="O21" i="37"/>
  <c r="P21" i="37"/>
  <c r="Q21" i="37"/>
  <c r="R21" i="37"/>
  <c r="S21" i="37"/>
  <c r="O22" i="37"/>
  <c r="P22" i="37"/>
  <c r="Q22" i="37"/>
  <c r="R22" i="37"/>
  <c r="S22" i="37"/>
  <c r="O23" i="37"/>
  <c r="P23" i="37"/>
  <c r="Q23" i="37"/>
  <c r="R23" i="37"/>
  <c r="S23" i="37"/>
  <c r="D6" i="21"/>
  <c r="E6" i="21"/>
  <c r="F6" i="21"/>
  <c r="G6" i="21"/>
  <c r="H6" i="21"/>
  <c r="I6" i="21"/>
  <c r="J6" i="21"/>
  <c r="M6" i="21"/>
  <c r="N6" i="21"/>
  <c r="O6" i="21"/>
  <c r="P6" i="21"/>
  <c r="Q6" i="21"/>
  <c r="R6" i="21"/>
  <c r="S6" i="21"/>
  <c r="T6" i="21"/>
  <c r="D22" i="21"/>
  <c r="E22" i="21"/>
  <c r="F22" i="21"/>
  <c r="G22" i="21"/>
  <c r="H22" i="21"/>
  <c r="I22" i="21"/>
  <c r="J22" i="21"/>
  <c r="M22" i="21"/>
  <c r="N22" i="21"/>
  <c r="O22" i="21"/>
  <c r="P22" i="21"/>
  <c r="Q22" i="21"/>
  <c r="R22" i="21"/>
  <c r="S22" i="21"/>
  <c r="T22" i="21"/>
  <c r="R3" i="36"/>
  <c r="Q3" i="36"/>
  <c r="O3" i="36"/>
  <c r="P3" i="36"/>
  <c r="R10" i="36"/>
  <c r="Q10" i="36"/>
  <c r="O10" i="36"/>
  <c r="P10" i="36"/>
  <c r="R8" i="36"/>
  <c r="Q8" i="36"/>
  <c r="O8" i="36"/>
  <c r="P8" i="36"/>
  <c r="R6" i="36"/>
  <c r="Q6" i="36"/>
  <c r="O6" i="36"/>
  <c r="P6" i="36"/>
  <c r="R11" i="36"/>
  <c r="Q11" i="36"/>
  <c r="O11" i="36"/>
  <c r="P11" i="36"/>
  <c r="R21" i="36"/>
  <c r="Q21" i="36"/>
  <c r="O21" i="36"/>
  <c r="P21" i="36"/>
  <c r="R19" i="36"/>
  <c r="Q19" i="36"/>
  <c r="O19" i="36"/>
  <c r="P19" i="36"/>
  <c r="R18" i="36"/>
  <c r="Q18" i="36"/>
  <c r="O18" i="36"/>
  <c r="P18" i="36"/>
  <c r="R4" i="36"/>
  <c r="Q4" i="36"/>
  <c r="O4" i="36"/>
  <c r="P4" i="36"/>
  <c r="R14" i="36"/>
  <c r="Q14" i="36"/>
  <c r="O14" i="36"/>
  <c r="P14" i="36"/>
  <c r="R13" i="36"/>
  <c r="Q13" i="36"/>
  <c r="O13" i="36"/>
  <c r="P13" i="36"/>
  <c r="R9" i="36"/>
  <c r="Q9" i="36"/>
  <c r="O9" i="36"/>
  <c r="P9" i="36"/>
  <c r="R17" i="36"/>
  <c r="Q17" i="36"/>
  <c r="O17" i="36"/>
  <c r="P17" i="36"/>
  <c r="R20" i="36"/>
  <c r="Q20" i="36"/>
  <c r="O20" i="36"/>
  <c r="P20" i="36"/>
  <c r="R15" i="36"/>
  <c r="Q15" i="36"/>
  <c r="O15" i="36"/>
  <c r="P15" i="36"/>
  <c r="R23" i="36"/>
  <c r="Q23" i="36"/>
  <c r="O23" i="36"/>
  <c r="P23" i="36"/>
  <c r="R5" i="36"/>
  <c r="Q5" i="36"/>
  <c r="O5" i="36"/>
  <c r="P5" i="36"/>
  <c r="R12" i="36"/>
  <c r="Q12" i="36"/>
  <c r="O12" i="36"/>
  <c r="P12" i="36"/>
  <c r="R16" i="36"/>
  <c r="Q16" i="36"/>
  <c r="O16" i="36"/>
  <c r="P16" i="36"/>
  <c r="R22" i="36"/>
  <c r="Q22" i="36"/>
  <c r="O22" i="36"/>
  <c r="P22" i="36"/>
  <c r="R7" i="36"/>
  <c r="Q7" i="36"/>
  <c r="O7" i="36"/>
  <c r="P7" i="36"/>
  <c r="D11" i="21"/>
  <c r="G18" i="17"/>
  <c r="G19" i="17"/>
  <c r="G20" i="17"/>
  <c r="G21" i="17"/>
  <c r="G22" i="17"/>
  <c r="G23" i="17"/>
  <c r="G17" i="17"/>
  <c r="G18" i="16"/>
  <c r="G19" i="16"/>
  <c r="G20" i="16"/>
  <c r="G21" i="16"/>
  <c r="G22" i="16"/>
  <c r="G23" i="16"/>
  <c r="G24" i="16"/>
  <c r="G17" i="16"/>
  <c r="G18" i="15"/>
  <c r="G19" i="15"/>
  <c r="G20" i="15"/>
  <c r="G21" i="15"/>
  <c r="G22" i="15"/>
  <c r="G23" i="15"/>
  <c r="G24" i="15"/>
  <c r="G17" i="15"/>
  <c r="G18" i="14"/>
  <c r="G19" i="14"/>
  <c r="G20" i="14"/>
  <c r="G21" i="14"/>
  <c r="G23" i="14"/>
  <c r="G24" i="14"/>
  <c r="G17" i="14"/>
  <c r="F21" i="17"/>
  <c r="F23" i="14"/>
  <c r="B16" i="15"/>
  <c r="F17" i="14"/>
  <c r="F18" i="12"/>
  <c r="F23" i="12"/>
  <c r="B16" i="12"/>
  <c r="F23" i="11"/>
  <c r="F20" i="14"/>
  <c r="F20" i="12"/>
  <c r="F22" i="11"/>
  <c r="F20" i="11"/>
  <c r="B16" i="17"/>
  <c r="F21" i="14"/>
  <c r="F22" i="12"/>
  <c r="F21" i="12"/>
  <c r="F19" i="11"/>
  <c r="F18" i="11"/>
  <c r="F19" i="14"/>
  <c r="F18" i="14"/>
  <c r="F24" i="14"/>
  <c r="F17" i="12"/>
  <c r="F19" i="12"/>
  <c r="F21" i="11"/>
  <c r="F17" i="11"/>
  <c r="B16" i="11"/>
  <c r="E21" i="4"/>
  <c r="E18" i="4"/>
  <c r="E19" i="4"/>
  <c r="E20" i="4"/>
  <c r="E17" i="4"/>
  <c r="D18" i="17"/>
  <c r="D20" i="17"/>
  <c r="D19" i="17"/>
  <c r="D22" i="17"/>
  <c r="D23" i="17"/>
  <c r="D17" i="17"/>
  <c r="D18" i="16"/>
  <c r="D23" i="16"/>
  <c r="D19" i="16"/>
  <c r="D22" i="16"/>
  <c r="D21" i="16"/>
  <c r="D20" i="16"/>
  <c r="D24" i="16"/>
  <c r="D21" i="15"/>
  <c r="D18" i="15"/>
  <c r="D20" i="15"/>
  <c r="D19" i="15"/>
  <c r="D22" i="15"/>
  <c r="D24" i="15"/>
  <c r="D23" i="15"/>
  <c r="D19" i="14"/>
  <c r="D18" i="14"/>
  <c r="D21" i="14"/>
  <c r="D23" i="14"/>
  <c r="D20" i="14"/>
  <c r="D24" i="14"/>
  <c r="D18" i="12"/>
  <c r="D19" i="12"/>
  <c r="D21" i="12"/>
  <c r="D20" i="12"/>
  <c r="D17" i="12"/>
  <c r="D22" i="12"/>
  <c r="D23" i="12"/>
  <c r="D17" i="11"/>
  <c r="D20" i="11"/>
  <c r="D21" i="11"/>
  <c r="D19" i="11"/>
  <c r="D22" i="11"/>
  <c r="D23" i="11"/>
  <c r="D18" i="11"/>
  <c r="D19" i="9"/>
  <c r="D18" i="9"/>
  <c r="D17" i="9"/>
  <c r="D17" i="16"/>
  <c r="D17" i="15"/>
  <c r="D17" i="14"/>
  <c r="D21" i="17"/>
  <c r="L26" i="22"/>
  <c r="L27" i="22"/>
  <c r="L33" i="22"/>
  <c r="L30" i="22"/>
  <c r="Q27" i="22"/>
  <c r="L28" i="22"/>
  <c r="Q33" i="22"/>
  <c r="L29" i="22"/>
  <c r="O30" i="22"/>
  <c r="P30" i="22"/>
  <c r="L21" i="22"/>
  <c r="O28" i="22"/>
  <c r="P28" i="22"/>
  <c r="L24" i="22"/>
  <c r="O29" i="22"/>
  <c r="P29" i="22"/>
  <c r="L23" i="22"/>
  <c r="L22" i="22"/>
  <c r="Q22" i="22"/>
  <c r="Q21" i="22"/>
  <c r="L31" i="22"/>
  <c r="Q24" i="22"/>
  <c r="L25" i="22"/>
  <c r="Q23" i="22"/>
  <c r="L32" i="22"/>
  <c r="O27" i="22"/>
  <c r="P27" i="22"/>
  <c r="Q31" i="22"/>
  <c r="Q25" i="22"/>
  <c r="S32" i="22"/>
  <c r="S25" i="22"/>
  <c r="Q32" i="22"/>
  <c r="S31" i="22"/>
  <c r="O33" i="22"/>
  <c r="P33" i="22"/>
  <c r="S22" i="22"/>
  <c r="S33" i="22"/>
  <c r="S30" i="22"/>
  <c r="S27" i="22"/>
  <c r="S28" i="22"/>
  <c r="S26" i="22"/>
  <c r="R27" i="22"/>
  <c r="S29" i="22"/>
  <c r="O26" i="22"/>
  <c r="P26" i="22"/>
  <c r="R29" i="22"/>
  <c r="R30" i="22"/>
  <c r="R33" i="22"/>
  <c r="R26" i="22"/>
  <c r="Q26" i="22"/>
  <c r="R28" i="22"/>
  <c r="S23" i="22"/>
  <c r="S24" i="22"/>
  <c r="S21" i="22"/>
  <c r="O23" i="22"/>
  <c r="P23" i="22"/>
  <c r="O24" i="22"/>
  <c r="P24" i="22"/>
  <c r="O21" i="22"/>
  <c r="P21" i="22"/>
  <c r="R32" i="22"/>
  <c r="R25" i="22"/>
  <c r="R31" i="22"/>
  <c r="R22" i="22"/>
  <c r="R23" i="22"/>
  <c r="R24" i="22"/>
  <c r="R21" i="22"/>
  <c r="O32" i="22"/>
  <c r="P32" i="22"/>
  <c r="O25" i="22"/>
  <c r="P25" i="22"/>
  <c r="O31" i="22"/>
  <c r="P31" i="22"/>
  <c r="O22" i="22"/>
  <c r="P22" i="22"/>
  <c r="Q29" i="22"/>
  <c r="Q28" i="22"/>
  <c r="Q30" i="22"/>
  <c r="O3" i="37"/>
  <c r="P3" i="37"/>
  <c r="S3" i="37"/>
  <c r="Q3" i="37"/>
  <c r="R3" i="37"/>
  <c r="G8" i="15"/>
  <c r="G9" i="15"/>
  <c r="G7" i="15"/>
  <c r="G5" i="15"/>
  <c r="G6" i="15"/>
  <c r="G4" i="15"/>
  <c r="G3" i="15"/>
  <c r="G10" i="15"/>
  <c r="S12" i="36"/>
  <c r="S17" i="36"/>
  <c r="S10" i="36"/>
  <c r="S5" i="36"/>
  <c r="S19" i="36"/>
  <c r="S13" i="36"/>
  <c r="S22" i="36"/>
  <c r="S15" i="36"/>
  <c r="S23" i="36"/>
  <c r="S18" i="36"/>
  <c r="S21" i="36"/>
  <c r="S7" i="36"/>
  <c r="S16" i="36"/>
  <c r="S11" i="36"/>
  <c r="S4" i="36"/>
  <c r="S3" i="36"/>
  <c r="S20" i="36"/>
  <c r="S8" i="36"/>
  <c r="S14" i="36"/>
  <c r="S6" i="36"/>
  <c r="S9" i="36"/>
  <c r="F9" i="14"/>
  <c r="B7" i="28"/>
  <c r="B2" i="15"/>
  <c r="F3" i="11"/>
  <c r="B2" i="11"/>
  <c r="F4" i="12"/>
  <c r="B2" i="16"/>
  <c r="F5" i="12"/>
  <c r="F7" i="12"/>
  <c r="F7" i="11"/>
  <c r="F4" i="14"/>
  <c r="F3" i="12"/>
  <c r="F6" i="14"/>
  <c r="F8" i="11"/>
  <c r="F6" i="12"/>
  <c r="F5" i="14"/>
  <c r="F5" i="11"/>
  <c r="F7" i="14"/>
  <c r="F7" i="17"/>
  <c r="B2" i="17"/>
  <c r="F10" i="14"/>
  <c r="F6" i="11"/>
  <c r="F3" i="14"/>
  <c r="B2" i="12"/>
  <c r="F9" i="12"/>
  <c r="F10" i="16"/>
  <c r="F8" i="12"/>
  <c r="F9" i="11"/>
  <c r="F10" i="15"/>
  <c r="F4" i="11"/>
  <c r="D5" i="14"/>
  <c r="D6" i="14"/>
  <c r="D7" i="14"/>
  <c r="D9" i="14"/>
  <c r="D10" i="14"/>
  <c r="D3" i="14"/>
  <c r="D4" i="14"/>
  <c r="G9" i="17"/>
  <c r="D3" i="15"/>
  <c r="D3" i="17"/>
  <c r="D9" i="17"/>
  <c r="H9" i="17"/>
  <c r="G3" i="17"/>
  <c r="D5" i="17"/>
  <c r="D6" i="17"/>
  <c r="H6" i="17"/>
  <c r="G5" i="17"/>
  <c r="H5" i="17"/>
  <c r="G6" i="17"/>
  <c r="D8" i="17"/>
  <c r="D4" i="17"/>
  <c r="H4" i="17"/>
  <c r="G8" i="17"/>
  <c r="H8" i="17"/>
  <c r="G4" i="17"/>
  <c r="H3" i="17"/>
  <c r="G4" i="16"/>
  <c r="G8" i="16"/>
  <c r="G3" i="16"/>
  <c r="G7" i="16"/>
  <c r="G6" i="16"/>
  <c r="G5" i="16"/>
  <c r="D4" i="16"/>
  <c r="D8" i="16"/>
  <c r="D3" i="16"/>
  <c r="D7" i="16"/>
  <c r="D6" i="16"/>
  <c r="D5" i="16"/>
  <c r="D9" i="16"/>
  <c r="G9" i="16"/>
  <c r="D8" i="12"/>
  <c r="D9" i="11"/>
  <c r="D3" i="9"/>
  <c r="D10" i="16"/>
  <c r="G10" i="16"/>
  <c r="D10" i="15"/>
  <c r="D7" i="17"/>
  <c r="H7" i="17"/>
  <c r="G7" i="17"/>
  <c r="D4" i="15"/>
  <c r="D5" i="15"/>
  <c r="D6" i="15"/>
  <c r="D8" i="15"/>
  <c r="D7" i="15"/>
  <c r="D9" i="15"/>
  <c r="D3" i="12"/>
  <c r="D5" i="12"/>
  <c r="D9" i="12"/>
  <c r="D7" i="12"/>
  <c r="D4" i="12"/>
  <c r="D6" i="12"/>
  <c r="D3" i="11"/>
  <c r="D7" i="11"/>
  <c r="D8" i="11"/>
  <c r="D4" i="11"/>
  <c r="D6" i="11"/>
  <c r="D5" i="11"/>
  <c r="D5" i="9"/>
  <c r="D4" i="9"/>
  <c r="E23" i="21"/>
  <c r="I9" i="21"/>
  <c r="D15" i="21"/>
  <c r="H23" i="21"/>
  <c r="H8" i="21"/>
  <c r="I12" i="21"/>
  <c r="H12" i="21"/>
  <c r="G11" i="21"/>
  <c r="H9" i="21"/>
  <c r="F9" i="21"/>
  <c r="I11" i="21"/>
  <c r="F23" i="21"/>
  <c r="G18" i="21"/>
  <c r="H7" i="21"/>
  <c r="I23" i="21"/>
  <c r="I3" i="21"/>
  <c r="I5" i="21"/>
  <c r="B10" i="22"/>
  <c r="F5" i="21"/>
  <c r="D21" i="21"/>
  <c r="B13" i="22"/>
  <c r="E12" i="21"/>
  <c r="I7" i="21"/>
  <c r="D8" i="21"/>
  <c r="E7" i="21"/>
  <c r="D20" i="21"/>
  <c r="I19" i="21"/>
  <c r="I8" i="21"/>
  <c r="E3" i="21"/>
  <c r="D19" i="21"/>
  <c r="H20" i="21"/>
  <c r="D23" i="21"/>
  <c r="D5" i="21"/>
  <c r="H11" i="21"/>
  <c r="E8" i="21"/>
  <c r="I14" i="21"/>
  <c r="I15" i="21"/>
  <c r="D9" i="21"/>
  <c r="I4" i="21"/>
  <c r="G13" i="21"/>
  <c r="G12" i="21"/>
  <c r="F14" i="21"/>
  <c r="E14" i="21"/>
  <c r="G19" i="21"/>
  <c r="F19" i="21"/>
  <c r="D14" i="21"/>
  <c r="E9" i="21"/>
  <c r="B6" i="22"/>
  <c r="F17" i="21"/>
  <c r="B14" i="22"/>
  <c r="H16" i="21"/>
  <c r="F18" i="21"/>
  <c r="G4" i="21"/>
  <c r="F3" i="21"/>
  <c r="B11" i="22"/>
  <c r="H3" i="21"/>
  <c r="F16" i="21"/>
  <c r="G3" i="21"/>
  <c r="F21" i="21"/>
  <c r="B3" i="22"/>
  <c r="G23" i="21"/>
  <c r="D24" i="21"/>
  <c r="I16" i="21"/>
  <c r="F11" i="21"/>
  <c r="G17" i="21"/>
  <c r="G20" i="21"/>
  <c r="E18" i="21"/>
  <c r="E5" i="21"/>
  <c r="H5" i="21"/>
  <c r="G5" i="21"/>
  <c r="E13" i="21"/>
  <c r="F24" i="21"/>
  <c r="D17" i="21"/>
  <c r="B8" i="22"/>
  <c r="E17" i="21"/>
  <c r="E20" i="21"/>
  <c r="E16" i="21"/>
  <c r="H4" i="21"/>
  <c r="I20" i="21"/>
  <c r="I13" i="21"/>
  <c r="F7" i="21"/>
  <c r="E24" i="21"/>
  <c r="D3" i="21"/>
  <c r="H19" i="21"/>
  <c r="G16" i="21"/>
  <c r="E15" i="21"/>
  <c r="E4" i="21"/>
  <c r="H13" i="21"/>
  <c r="E19" i="21"/>
  <c r="B15" i="22"/>
  <c r="D13" i="21"/>
  <c r="H21" i="21"/>
  <c r="E21" i="21"/>
  <c r="B12" i="22"/>
  <c r="F15" i="21"/>
  <c r="G24" i="21"/>
  <c r="F8" i="21"/>
  <c r="H18" i="21"/>
  <c r="F13" i="21"/>
  <c r="B5" i="22"/>
  <c r="E11" i="21"/>
  <c r="I17" i="21"/>
  <c r="G7" i="21"/>
  <c r="D18" i="21"/>
  <c r="B7" i="22"/>
  <c r="B9" i="22"/>
  <c r="I24" i="21"/>
  <c r="I18" i="21"/>
  <c r="D4" i="21"/>
  <c r="D7" i="21"/>
  <c r="F12" i="21"/>
  <c r="F4" i="21"/>
  <c r="D12" i="21"/>
  <c r="G8" i="21"/>
  <c r="G14" i="21"/>
  <c r="F20" i="21"/>
  <c r="H24" i="21"/>
  <c r="H15" i="21"/>
  <c r="G21" i="21"/>
  <c r="I21" i="21"/>
  <c r="G15" i="21"/>
  <c r="H17" i="21"/>
  <c r="G9" i="21"/>
  <c r="D16" i="21"/>
  <c r="H14" i="21"/>
  <c r="L7" i="22"/>
  <c r="J4" i="21"/>
  <c r="M4" i="21"/>
  <c r="J12" i="21"/>
  <c r="S12" i="21"/>
  <c r="J11" i="21"/>
  <c r="O11" i="21"/>
  <c r="P11" i="21"/>
  <c r="J5" i="21"/>
  <c r="S5" i="21"/>
  <c r="L9" i="22"/>
  <c r="L15" i="22"/>
  <c r="L12" i="22"/>
  <c r="J9" i="21"/>
  <c r="S9" i="21"/>
  <c r="J7" i="21"/>
  <c r="S7" i="21"/>
  <c r="J3" i="21"/>
  <c r="R3" i="21"/>
  <c r="J8" i="21"/>
  <c r="M8" i="21"/>
  <c r="J24" i="21"/>
  <c r="M24" i="21"/>
  <c r="J19" i="21"/>
  <c r="O19" i="21"/>
  <c r="P19" i="21"/>
  <c r="J18" i="21"/>
  <c r="M18" i="21"/>
  <c r="L8" i="22"/>
  <c r="L10" i="22"/>
  <c r="J13" i="21"/>
  <c r="Q13" i="21"/>
  <c r="L11" i="22"/>
  <c r="J15" i="21"/>
  <c r="N15" i="21"/>
  <c r="J17" i="21"/>
  <c r="M17" i="21"/>
  <c r="J16" i="21"/>
  <c r="M16" i="21"/>
  <c r="J20" i="21"/>
  <c r="Q20" i="21"/>
  <c r="L5" i="22"/>
  <c r="J21" i="21"/>
  <c r="R21" i="21"/>
  <c r="J23" i="21"/>
  <c r="N23" i="21"/>
  <c r="L13" i="22"/>
  <c r="L6" i="22"/>
  <c r="L3" i="22"/>
  <c r="J14" i="21"/>
  <c r="Q14" i="21"/>
  <c r="L14" i="22"/>
  <c r="B4" i="22"/>
  <c r="L4" i="22"/>
  <c r="N19" i="21"/>
  <c r="N4" i="21"/>
  <c r="T4" i="21"/>
  <c r="Q11" i="21"/>
  <c r="S3" i="21"/>
  <c r="N5" i="21"/>
  <c r="O3" i="21"/>
  <c r="P3" i="21"/>
  <c r="Q5" i="21"/>
  <c r="O5" i="21"/>
  <c r="P5" i="21"/>
  <c r="S11" i="21"/>
  <c r="Q9" i="21"/>
  <c r="Q4" i="21"/>
  <c r="O4" i="21"/>
  <c r="P4" i="21"/>
  <c r="N9" i="21"/>
  <c r="R11" i="21"/>
  <c r="S4" i="21"/>
  <c r="R4" i="21"/>
  <c r="O12" i="21"/>
  <c r="P12" i="21"/>
  <c r="R12" i="21"/>
  <c r="Q12" i="21"/>
  <c r="R5" i="21"/>
  <c r="Q3" i="21"/>
  <c r="N11" i="21"/>
  <c r="S24" i="21"/>
  <c r="N12" i="21"/>
  <c r="R24" i="21"/>
  <c r="R13" i="21"/>
  <c r="S13" i="21"/>
  <c r="N13" i="21"/>
  <c r="R19" i="21"/>
  <c r="Q15" i="21"/>
  <c r="Q24" i="21"/>
  <c r="O8" i="21"/>
  <c r="P8" i="21"/>
  <c r="Q7" i="21"/>
  <c r="R18" i="21"/>
  <c r="R7" i="21"/>
  <c r="R20" i="21"/>
  <c r="O20" i="21"/>
  <c r="P20" i="21"/>
  <c r="O7" i="21"/>
  <c r="P7" i="21"/>
  <c r="M7" i="21"/>
  <c r="Q8" i="21"/>
  <c r="M5" i="21"/>
  <c r="M14" i="21"/>
  <c r="M20" i="21"/>
  <c r="M19" i="21"/>
  <c r="S17" i="21"/>
  <c r="M11" i="21"/>
  <c r="M13" i="21"/>
  <c r="N7" i="21"/>
  <c r="Q19" i="21"/>
  <c r="O16" i="21"/>
  <c r="P16" i="21"/>
  <c r="N16" i="21"/>
  <c r="T16" i="21"/>
  <c r="Q17" i="21"/>
  <c r="N14" i="21"/>
  <c r="Q18" i="21"/>
  <c r="R8" i="21"/>
  <c r="S23" i="21"/>
  <c r="Q23" i="21"/>
  <c r="Q16" i="21"/>
  <c r="S18" i="21"/>
  <c r="O24" i="21"/>
  <c r="P24" i="21"/>
  <c r="N18" i="21"/>
  <c r="T18" i="21"/>
  <c r="O21" i="21"/>
  <c r="P21" i="21"/>
  <c r="M3" i="21"/>
  <c r="O9" i="21"/>
  <c r="P9" i="21"/>
  <c r="N3" i="21"/>
  <c r="S16" i="21"/>
  <c r="O18" i="21"/>
  <c r="P18" i="21"/>
  <c r="R9" i="21"/>
  <c r="N21" i="21"/>
  <c r="N20" i="21"/>
  <c r="S21" i="21"/>
  <c r="S19" i="21"/>
  <c r="M23" i="21"/>
  <c r="T23" i="21"/>
  <c r="M21" i="21"/>
  <c r="N17" i="21"/>
  <c r="T17" i="21"/>
  <c r="O14" i="21"/>
  <c r="P14" i="21"/>
  <c r="R23" i="21"/>
  <c r="O17" i="21"/>
  <c r="P17" i="21"/>
  <c r="S15" i="21"/>
  <c r="R16" i="21"/>
  <c r="R17" i="21"/>
  <c r="S8" i="21"/>
  <c r="N8" i="21"/>
  <c r="T8" i="21"/>
  <c r="O23" i="21"/>
  <c r="P23" i="21"/>
  <c r="N24" i="21"/>
  <c r="T24" i="21"/>
  <c r="Q21" i="21"/>
  <c r="M15" i="21"/>
  <c r="T15" i="21"/>
  <c r="O15" i="21"/>
  <c r="P15" i="21"/>
  <c r="S20" i="21"/>
  <c r="O13" i="21"/>
  <c r="P13" i="21"/>
  <c r="M9" i="21"/>
  <c r="R14" i="21"/>
  <c r="R15" i="21"/>
  <c r="M12" i="21"/>
  <c r="S14" i="21"/>
  <c r="T19" i="21"/>
  <c r="T5" i="21"/>
  <c r="T9" i="21"/>
  <c r="T11" i="21"/>
  <c r="T12" i="21"/>
  <c r="T13" i="21"/>
  <c r="T20" i="21"/>
  <c r="T14" i="21"/>
  <c r="T7" i="21"/>
  <c r="T21" i="21"/>
  <c r="T3" i="21"/>
  <c r="S12" i="22"/>
  <c r="O4" i="22"/>
  <c r="P4" i="22"/>
  <c r="Q8" i="22"/>
  <c r="R8" i="22"/>
  <c r="O8" i="22"/>
  <c r="P8" i="22"/>
  <c r="S8" i="22"/>
  <c r="R12" i="22"/>
  <c r="Q12" i="22"/>
  <c r="O12" i="22"/>
  <c r="P12" i="22"/>
  <c r="Q13" i="22"/>
  <c r="R13" i="22"/>
  <c r="O13" i="22"/>
  <c r="P13" i="22"/>
  <c r="S13" i="22"/>
  <c r="R4" i="22"/>
  <c r="Q4" i="22"/>
  <c r="S4" i="22"/>
  <c r="O3" i="22"/>
  <c r="P3" i="22"/>
  <c r="Q3" i="22"/>
  <c r="R3" i="22"/>
  <c r="S3" i="22"/>
  <c r="Q9" i="22"/>
  <c r="R9" i="22"/>
  <c r="O9" i="22"/>
  <c r="P9" i="22"/>
  <c r="S9" i="22"/>
  <c r="Q5" i="22"/>
  <c r="R14" i="22"/>
  <c r="Q14" i="22"/>
  <c r="S14" i="22"/>
  <c r="O14" i="22"/>
  <c r="P14" i="22"/>
  <c r="O5" i="22"/>
  <c r="P5" i="22"/>
  <c r="R5" i="22"/>
  <c r="S5" i="22"/>
  <c r="S15" i="22"/>
  <c r="R11" i="22"/>
  <c r="Q11" i="22"/>
  <c r="O11" i="22"/>
  <c r="P11" i="22"/>
  <c r="S11" i="22"/>
  <c r="Q15" i="22"/>
  <c r="R15" i="22"/>
  <c r="O15" i="22"/>
  <c r="P15" i="22"/>
  <c r="S10" i="22"/>
  <c r="Q10" i="22"/>
  <c r="R10" i="22"/>
  <c r="O10" i="22"/>
  <c r="P10" i="22"/>
  <c r="O7" i="22"/>
  <c r="P7" i="22"/>
  <c r="R6" i="22"/>
  <c r="S6" i="22"/>
  <c r="Q6" i="22"/>
  <c r="O6" i="22"/>
  <c r="P6" i="22"/>
  <c r="R7" i="22"/>
  <c r="S7" i="22"/>
  <c r="Q7" i="22"/>
</calcChain>
</file>

<file path=xl/comments1.xml><?xml version="1.0" encoding="utf-8"?>
<comments xmlns="http://schemas.openxmlformats.org/spreadsheetml/2006/main">
  <authors>
    <author>Martin-ALT</author>
  </authors>
  <commentList>
    <comment ref="A8" authorId="0" shapeId="0">
      <text>
        <r>
          <rPr>
            <b/>
            <sz val="9"/>
            <color indexed="81"/>
            <rFont val="Tahoma"/>
            <charset val="1"/>
          </rPr>
          <t>Martin-ALT:</t>
        </r>
        <r>
          <rPr>
            <sz val="9"/>
            <color indexed="81"/>
            <rFont val="Tahoma"/>
            <charset val="1"/>
          </rPr>
          <t xml:space="preserve">
=SUBSTITUTE(ADDRESS(1,COLUMN(INDIRECT($B$2&amp;"1"))+ROW()-3,4),"1","")</t>
        </r>
      </text>
    </comment>
  </commentList>
</comments>
</file>

<file path=xl/comments2.xml><?xml version="1.0" encoding="utf-8"?>
<comments xmlns="http://schemas.openxmlformats.org/spreadsheetml/2006/main">
  <authors>
    <author>Martin-ALT</author>
  </authors>
  <commentList>
    <comment ref="A7" authorId="0" shapeId="0">
      <text>
        <r>
          <rPr>
            <b/>
            <sz val="9"/>
            <color indexed="81"/>
            <rFont val="Tahoma"/>
            <charset val="1"/>
          </rPr>
          <t>Martin-ALT:</t>
        </r>
        <r>
          <rPr>
            <sz val="9"/>
            <color indexed="81"/>
            <rFont val="Tahoma"/>
            <charset val="1"/>
          </rPr>
          <t xml:space="preserve">
=SUBSTITUTE(ADDRESS(1,COLUMN(INDIRECT($B$2&amp;"1"))+ROW()-3,4),"1","")</t>
        </r>
      </text>
    </comment>
  </commentList>
</comments>
</file>

<file path=xl/comments3.xml><?xml version="1.0" encoding="utf-8"?>
<comments xmlns="http://schemas.openxmlformats.org/spreadsheetml/2006/main">
  <authors>
    <author>Martin-ALT</author>
  </authors>
  <commentList>
    <comment ref="A20" authorId="0" shapeId="0">
      <text>
        <r>
          <rPr>
            <b/>
            <sz val="9"/>
            <color indexed="81"/>
            <rFont val="Tahoma"/>
            <charset val="1"/>
          </rPr>
          <t>Martin-ALT:</t>
        </r>
        <r>
          <rPr>
            <sz val="9"/>
            <color indexed="81"/>
            <rFont val="Tahoma"/>
            <charset val="1"/>
          </rPr>
          <t xml:space="preserve">
=SUBSTITUTE(ADDRESS(1,COLUMN(INDIRECT($B$2&amp;"1"))+ROW()-3,4),"1","")</t>
        </r>
      </text>
    </comment>
  </commentList>
</comments>
</file>

<file path=xl/comments4.xml><?xml version="1.0" encoding="utf-8"?>
<comments xmlns="http://schemas.openxmlformats.org/spreadsheetml/2006/main">
  <authors>
    <author>Martin-ALT</author>
  </authors>
  <commentList>
    <comment ref="A18" authorId="0" shapeId="0">
      <text>
        <r>
          <rPr>
            <b/>
            <sz val="9"/>
            <color indexed="81"/>
            <rFont val="Tahoma"/>
            <charset val="1"/>
          </rPr>
          <t>Martin-ALT:</t>
        </r>
        <r>
          <rPr>
            <sz val="9"/>
            <color indexed="81"/>
            <rFont val="Tahoma"/>
            <charset val="1"/>
          </rPr>
          <t xml:space="preserve">
=SUBSTITUTE(ADDRESS(1,COLUMN(INDIRECT($B$2&amp;"1"))+ROW()-3,4),"1","")</t>
        </r>
      </text>
    </comment>
  </commentList>
</comments>
</file>

<file path=xl/sharedStrings.xml><?xml version="1.0" encoding="utf-8"?>
<sst xmlns="http://schemas.openxmlformats.org/spreadsheetml/2006/main" count="23759" uniqueCount="2657">
  <si>
    <t>About</t>
  </si>
  <si>
    <t>If using this data please state:</t>
  </si>
  <si>
    <t xml:space="preserve">1. How important have the following been to your work over the past year? </t>
  </si>
  <si>
    <t>ColRef</t>
  </si>
  <si>
    <t>B</t>
  </si>
  <si>
    <t>Don't know</t>
  </si>
  <si>
    <t>Very important</t>
  </si>
  <si>
    <t>Important</t>
  </si>
  <si>
    <t>Neutral</t>
  </si>
  <si>
    <t>Unimportant</t>
  </si>
  <si>
    <t>Not at all important</t>
  </si>
  <si>
    <t>Total Important/Very Important</t>
  </si>
  <si>
    <t>V</t>
  </si>
  <si>
    <t>F</t>
  </si>
  <si>
    <t>J</t>
  </si>
  <si>
    <t>S</t>
  </si>
  <si>
    <t>T</t>
  </si>
  <si>
    <t>U</t>
  </si>
  <si>
    <t>K</t>
  </si>
  <si>
    <t>N</t>
  </si>
  <si>
    <t>R</t>
  </si>
  <si>
    <t>L</t>
  </si>
  <si>
    <t>E</t>
  </si>
  <si>
    <t>M</t>
  </si>
  <si>
    <t>O</t>
  </si>
  <si>
    <t>D</t>
  </si>
  <si>
    <t>H</t>
  </si>
  <si>
    <t>I</t>
  </si>
  <si>
    <t>P</t>
  </si>
  <si>
    <t>Q</t>
  </si>
  <si>
    <t>W</t>
  </si>
  <si>
    <t>C</t>
  </si>
  <si>
    <t>G</t>
  </si>
  <si>
    <t>Don't know  (2016)</t>
  </si>
  <si>
    <t>Don't know (2015)</t>
  </si>
  <si>
    <t>Total Important/Very Important (Current)</t>
  </si>
  <si>
    <t>Change in Current Important/Very Important</t>
  </si>
  <si>
    <t>1. How important have the following been to your work over the past year? (2016)</t>
  </si>
  <si>
    <t>Important/Very Important</t>
  </si>
  <si>
    <t>Rank</t>
  </si>
  <si>
    <t>2014/17 swing</t>
  </si>
  <si>
    <t>Collaborative tools (e.g. Google G Suite, Office365, Padlet etc.)</t>
  </si>
  <si>
    <t>Content Management Systems and VLEs</t>
  </si>
  <si>
    <t>Data and Analytics (incl. Learning analytics)</t>
  </si>
  <si>
    <t>Electronic assessment, submission &amp; feedback tools</t>
  </si>
  <si>
    <t>Game-based/playful learning</t>
  </si>
  <si>
    <t>Web conferencing/virtual classroom software</t>
  </si>
  <si>
    <t>Assistive technologies</t>
  </si>
  <si>
    <t>Media production (e.g. podcasting, video interviews)</t>
  </si>
  <si>
    <t xml:space="preserve">Plagiarism detection </t>
  </si>
  <si>
    <t>Social networking (e.g. Twitter, Facebook, Google+)</t>
  </si>
  <si>
    <t>Digital and Open Badges</t>
  </si>
  <si>
    <t>ePortfolios</t>
  </si>
  <si>
    <t>Open Education (Practices, Policy &amp; Resources)</t>
  </si>
  <si>
    <t>Blogs</t>
  </si>
  <si>
    <t>Lecture capture tools</t>
  </si>
  <si>
    <t>Digital repositories</t>
  </si>
  <si>
    <t>MOOCs, SPOCs, TOOCs etc.</t>
  </si>
  <si>
    <t>Bring Your Own Device (BYOD) initiatives</t>
  </si>
  <si>
    <t>One-to-One Device initiatives</t>
  </si>
  <si>
    <t>2. Would you describe the following as an enabler/driver for you in your use of Learning Technology?</t>
  </si>
  <si>
    <t>Total Agree/Strongly Agree</t>
  </si>
  <si>
    <t>Change in agreement</t>
  </si>
  <si>
    <t>Y</t>
  </si>
  <si>
    <t>Engagement from students / learners</t>
  </si>
  <si>
    <t>AF</t>
  </si>
  <si>
    <t>Colleagues' commitment </t>
  </si>
  <si>
    <t>AE</t>
  </si>
  <si>
    <t xml:space="preserve">Staff development opportunities </t>
  </si>
  <si>
    <t>AJ</t>
  </si>
  <si>
    <t>Colleagues' knowledge / expertise</t>
  </si>
  <si>
    <t>AC</t>
  </si>
  <si>
    <t>Dedicated time</t>
  </si>
  <si>
    <t>AD</t>
  </si>
  <si>
    <t>Strategy and leadership</t>
  </si>
  <si>
    <t>AG</t>
  </si>
  <si>
    <t xml:space="preserve">Institutional culture </t>
  </si>
  <si>
    <t>AH</t>
  </si>
  <si>
    <t xml:space="preserve">Support staff </t>
  </si>
  <si>
    <t>X</t>
  </si>
  <si>
    <t xml:space="preserve">Recognition for career development </t>
  </si>
  <si>
    <t>Z</t>
  </si>
  <si>
    <t>Existing infrastructure</t>
  </si>
  <si>
    <t>AA</t>
  </si>
  <si>
    <t xml:space="preserve">Organisational structure </t>
  </si>
  <si>
    <t>AB</t>
  </si>
  <si>
    <t xml:space="preserve">Changing administrative processes </t>
  </si>
  <si>
    <t>AI</t>
  </si>
  <si>
    <t>Professional incentives</t>
  </si>
  <si>
    <t>2014/16 swing</t>
  </si>
  <si>
    <t>2015/16 swing</t>
  </si>
  <si>
    <t>2016/17 swing</t>
  </si>
  <si>
    <t>Colleagues' knowledge/expertise</t>
  </si>
  <si>
    <t>Engagement from students/learners</t>
  </si>
  <si>
    <t>3. And how important do you expect the following will be for you in the coming year?</t>
  </si>
  <si>
    <t>AK</t>
  </si>
  <si>
    <t>BE</t>
  </si>
  <si>
    <t>AO</t>
  </si>
  <si>
    <t>AS</t>
  </si>
  <si>
    <t>BB</t>
  </si>
  <si>
    <t>BC</t>
  </si>
  <si>
    <t>AU</t>
  </si>
  <si>
    <t>AW</t>
  </si>
  <si>
    <t>BA</t>
  </si>
  <si>
    <t>AT</t>
  </si>
  <si>
    <t>BD</t>
  </si>
  <si>
    <t>AN</t>
  </si>
  <si>
    <t>AM</t>
  </si>
  <si>
    <t>AX</t>
  </si>
  <si>
    <t>AQ</t>
  </si>
  <si>
    <t>AY</t>
  </si>
  <si>
    <t>AV</t>
  </si>
  <si>
    <t>AR</t>
  </si>
  <si>
    <t>AZ</t>
  </si>
  <si>
    <t>BF</t>
  </si>
  <si>
    <t>AL</t>
  </si>
  <si>
    <t>AP</t>
  </si>
  <si>
    <t>Content Management
Systems and VLEs</t>
  </si>
  <si>
    <t>Electronic assessment, submission
&amp; feedback tools</t>
  </si>
  <si>
    <t>Collaborative tools (e.g.
Google Apps or Office365)</t>
  </si>
  <si>
    <t>Media production (e.g. podcasting,
video interviews)</t>
  </si>
  <si>
    <t>Data and Analytics (incl.
Learning analytics)</t>
  </si>
  <si>
    <t>Web conferencing/virtual
classroom software</t>
  </si>
  <si>
    <t>Lecture capture
tools</t>
  </si>
  <si>
    <t>Social networking (e.g. Twitter,
Facebook, Google+)</t>
  </si>
  <si>
    <t>Bring Your Own Device (BYOD)</t>
  </si>
  <si>
    <t>Plagiarism
detection</t>
  </si>
  <si>
    <t>Plagiarism detection</t>
  </si>
  <si>
    <t>Bring Your Own
Device (BYOD)</t>
  </si>
  <si>
    <t>Data and Analytics (incl. Learning Analytics)</t>
  </si>
  <si>
    <t>Open Education (Practices,
Policy &amp; Resources)</t>
  </si>
  <si>
    <t>MOOCs, SPOCs,
TOOCs etc.</t>
  </si>
  <si>
    <t>Game based
learning</t>
  </si>
  <si>
    <t>Digital and
Open Badges</t>
  </si>
  <si>
    <t>One-to-One Device
initiatives</t>
  </si>
  <si>
    <t>How important do you expect the following will be? (Current and future)</t>
  </si>
  <si>
    <t>Very important (Current)</t>
  </si>
  <si>
    <t>Important (Current)</t>
  </si>
  <si>
    <t>Neutral (Current)</t>
  </si>
  <si>
    <t>Unimportant (Current)</t>
  </si>
  <si>
    <t>Not at all important (Current)</t>
  </si>
  <si>
    <t>Don't know (Current)</t>
  </si>
  <si>
    <t>Increasing/decreasing importance</t>
  </si>
  <si>
    <t>Current</t>
  </si>
  <si>
    <t>Future</t>
  </si>
  <si>
    <t>Blended Learning</t>
  </si>
  <si>
    <t>Learning Space Design</t>
  </si>
  <si>
    <t>Augmented and Virtual Reality</t>
  </si>
  <si>
    <t>Enhancing professional recognition and accreditation (developments respondents are aware of)</t>
  </si>
  <si>
    <t>Count</t>
  </si>
  <si>
    <t>%</t>
  </si>
  <si>
    <t>Starts with</t>
  </si>
  <si>
    <t>BH</t>
  </si>
  <si>
    <t>Support for assessors provided through Lead Assessor Mentors and Members Groups</t>
  </si>
  <si>
    <t>Enhanced support for candidate cohorts within institutions incl tailored webinars and peer-to-peer sharing</t>
  </si>
  <si>
    <t>Enhanced support for individual candidates incl. video resources and improved guidance</t>
  </si>
  <si>
    <t>Consultation with Members on the expanded framework</t>
  </si>
  <si>
    <t>Mapping of CMALT to frameworks like UKPSF, Jisc' Digital Capabilities framework, Blended Learning curriculum</t>
  </si>
  <si>
    <t>Pilot: CMALT pathway for early career professionals and those for whom it is a smaller part of their role</t>
  </si>
  <si>
    <t>Pilot: CMALT pathways for advanced professionals whose role includes management/leadership or research focus</t>
  </si>
  <si>
    <t>Open Register of CMALT portfolios, providing examples from across sectors and job roles</t>
  </si>
  <si>
    <t>What is most important to you?</t>
  </si>
  <si>
    <t>Aware of</t>
  </si>
  <si>
    <t>BI</t>
  </si>
  <si>
    <t>BO</t>
  </si>
  <si>
    <t>BM</t>
  </si>
  <si>
    <t>BP</t>
  </si>
  <si>
    <t>BJ</t>
  </si>
  <si>
    <t>BL</t>
  </si>
  <si>
    <t>BK</t>
  </si>
  <si>
    <t>BN</t>
  </si>
  <si>
    <t>6. Other activities in 2018</t>
  </si>
  <si>
    <t>BR</t>
  </si>
  <si>
    <t>BT</t>
  </si>
  <si>
    <t>BQ</t>
  </si>
  <si>
    <t>BU</t>
  </si>
  <si>
    <t>BV</t>
  </si>
  <si>
    <t>BS</t>
  </si>
  <si>
    <t>7. Are you a member?</t>
  </si>
  <si>
    <t>BW</t>
  </si>
  <si>
    <t>Honorary Life Member</t>
  </si>
  <si>
    <t>Registered for CMALT (CMALT candidate)</t>
  </si>
  <si>
    <t>Not sure</t>
  </si>
  <si>
    <t>Certified Member (CMALT Holder)</t>
  </si>
  <si>
    <t>Associate Member</t>
  </si>
  <si>
    <t>Individual Member</t>
  </si>
  <si>
    <t>Individual Member (formerly known as Ordinary Member)</t>
  </si>
  <si>
    <t>Employed by a member organisation</t>
  </si>
  <si>
    <t>Text</t>
  </si>
  <si>
    <t>Size</t>
  </si>
  <si>
    <t>Color</t>
  </si>
  <si>
    <t>Angle</t>
  </si>
  <si>
    <t>Font</t>
  </si>
  <si>
    <t>Repeat</t>
  </si>
  <si>
    <t>URL</t>
  </si>
  <si>
    <t>From: https://wordart.com/</t>
  </si>
  <si>
    <t>Learn</t>
  </si>
  <si>
    <t>Random</t>
  </si>
  <si>
    <t>Yes</t>
  </si>
  <si>
    <t>Technology</t>
  </si>
  <si>
    <t>ALT</t>
  </si>
  <si>
    <t>Community</t>
  </si>
  <si>
    <t>Professional</t>
  </si>
  <si>
    <t>Network</t>
  </si>
  <si>
    <t>Provide</t>
  </si>
  <si>
    <t>Practice</t>
  </si>
  <si>
    <t>Support</t>
  </si>
  <si>
    <t>Keep</t>
  </si>
  <si>
    <t>Use</t>
  </si>
  <si>
    <t>Share</t>
  </si>
  <si>
    <t>Develop</t>
  </si>
  <si>
    <t>Technologist</t>
  </si>
  <si>
    <t>Help</t>
  </si>
  <si>
    <t>Work</t>
  </si>
  <si>
    <t>Up</t>
  </si>
  <si>
    <t>Role</t>
  </si>
  <si>
    <t>People</t>
  </si>
  <si>
    <t>Peer</t>
  </si>
  <si>
    <t>Inform</t>
  </si>
  <si>
    <t>New</t>
  </si>
  <si>
    <t>Experience</t>
  </si>
  <si>
    <t>Date</t>
  </si>
  <si>
    <t>LT</t>
  </si>
  <si>
    <t>Opportunity</t>
  </si>
  <si>
    <t>More</t>
  </si>
  <si>
    <t>Ideas</t>
  </si>
  <si>
    <t>Recognition</t>
  </si>
  <si>
    <t>Very</t>
  </si>
  <si>
    <t>Active</t>
  </si>
  <si>
    <t>Institution</t>
  </si>
  <si>
    <t>UK</t>
  </si>
  <si>
    <t>Need</t>
  </si>
  <si>
    <t>Good</t>
  </si>
  <si>
    <t>Interest</t>
  </si>
  <si>
    <t>Connect</t>
  </si>
  <si>
    <t>Member</t>
  </si>
  <si>
    <t>Research</t>
  </si>
  <si>
    <t>Allow</t>
  </si>
  <si>
    <t>Gives</t>
  </si>
  <si>
    <t>Career</t>
  </si>
  <si>
    <t>List</t>
  </si>
  <si>
    <t>Part</t>
  </si>
  <si>
    <t>Enable</t>
  </si>
  <si>
    <t>Organising</t>
  </si>
  <si>
    <t>Cmalt</t>
  </si>
  <si>
    <t>Really</t>
  </si>
  <si>
    <t>Expertise</t>
  </si>
  <si>
    <t>Hear</t>
  </si>
  <si>
    <t>Touch</t>
  </si>
  <si>
    <t>Being</t>
  </si>
  <si>
    <t>Find</t>
  </si>
  <si>
    <t>Engage</t>
  </si>
  <si>
    <t>Within</t>
  </si>
  <si>
    <t>University</t>
  </si>
  <si>
    <t>Sector</t>
  </si>
  <si>
    <t>Knowledge</t>
  </si>
  <si>
    <t>Colleagues</t>
  </si>
  <si>
    <t>Think</t>
  </si>
  <si>
    <t>Body</t>
  </si>
  <si>
    <t>Many</t>
  </si>
  <si>
    <t>Academic</t>
  </si>
  <si>
    <t>Tel</t>
  </si>
  <si>
    <t>Take</t>
  </si>
  <si>
    <t>Minded</t>
  </si>
  <si>
    <t>Time</t>
  </si>
  <si>
    <t>Person</t>
  </si>
  <si>
    <t>Accredit</t>
  </si>
  <si>
    <t>Enhance</t>
  </si>
  <si>
    <t>Teach</t>
  </si>
  <si>
    <t>Email</t>
  </si>
  <si>
    <t>Place</t>
  </si>
  <si>
    <t>Way</t>
  </si>
  <si>
    <t>Mail</t>
  </si>
  <si>
    <t>Impact</t>
  </si>
  <si>
    <t>Group</t>
  </si>
  <si>
    <t>Similar</t>
  </si>
  <si>
    <t>Year</t>
  </si>
  <si>
    <t>Sense</t>
  </si>
  <si>
    <t>Same</t>
  </si>
  <si>
    <t>Practitioner</t>
  </si>
  <si>
    <t>Recognised</t>
  </si>
  <si>
    <t>Conference</t>
  </si>
  <si>
    <t>Best</t>
  </si>
  <si>
    <t>Much</t>
  </si>
  <si>
    <t>Associated</t>
  </si>
  <si>
    <t>Want</t>
  </si>
  <si>
    <t>Source</t>
  </si>
  <si>
    <t>Access</t>
  </si>
  <si>
    <t>Discuss</t>
  </si>
  <si>
    <t>Achieve</t>
  </si>
  <si>
    <t>Doing</t>
  </si>
  <si>
    <t>Field</t>
  </si>
  <si>
    <t>Especially</t>
  </si>
  <si>
    <t>Problems</t>
  </si>
  <si>
    <t>Brings</t>
  </si>
  <si>
    <t>Together</t>
  </si>
  <si>
    <t>Issues</t>
  </si>
  <si>
    <t>Out</t>
  </si>
  <si>
    <t>Collaborate</t>
  </si>
  <si>
    <t>Beyond</t>
  </si>
  <si>
    <t>Expect</t>
  </si>
  <si>
    <t>Become</t>
  </si>
  <si>
    <t>Particular</t>
  </si>
  <si>
    <t>Education</t>
  </si>
  <si>
    <t>Valuable</t>
  </si>
  <si>
    <t>One</t>
  </si>
  <si>
    <t>Both</t>
  </si>
  <si>
    <t>Huge</t>
  </si>
  <si>
    <t>Trends</t>
  </si>
  <si>
    <t>Programme</t>
  </si>
  <si>
    <t>Events</t>
  </si>
  <si>
    <t>Contribute</t>
  </si>
  <si>
    <t>Area</t>
  </si>
  <si>
    <t>Create</t>
  </si>
  <si>
    <t>Range</t>
  </si>
  <si>
    <t>Outside</t>
  </si>
  <si>
    <t>Job</t>
  </si>
  <si>
    <t>Promoted</t>
  </si>
  <si>
    <t>Profession</t>
  </si>
  <si>
    <t>Open</t>
  </si>
  <si>
    <t>Still</t>
  </si>
  <si>
    <t>Student</t>
  </si>
  <si>
    <t>Exist</t>
  </si>
  <si>
    <t>Back</t>
  </si>
  <si>
    <t>Without</t>
  </si>
  <si>
    <t>Now</t>
  </si>
  <si>
    <t>Having</t>
  </si>
  <si>
    <t>Change</t>
  </si>
  <si>
    <t>Main</t>
  </si>
  <si>
    <t>Others</t>
  </si>
  <si>
    <t>See</t>
  </si>
  <si>
    <t>Workplace</t>
  </si>
  <si>
    <t>Discover</t>
  </si>
  <si>
    <t>Unique</t>
  </si>
  <si>
    <t>Wealth</t>
  </si>
  <si>
    <t>Better</t>
  </si>
  <si>
    <t>Understand</t>
  </si>
  <si>
    <t>Challenges</t>
  </si>
  <si>
    <t>Special</t>
  </si>
  <si>
    <t>Solve</t>
  </si>
  <si>
    <t>Advances</t>
  </si>
  <si>
    <t>Lead</t>
  </si>
  <si>
    <t>Raise</t>
  </si>
  <si>
    <t>Contact</t>
  </si>
  <si>
    <t>Facilitates</t>
  </si>
  <si>
    <t>Passionate</t>
  </si>
  <si>
    <t>Offers</t>
  </si>
  <si>
    <t>Individual</t>
  </si>
  <si>
    <t>Little</t>
  </si>
  <si>
    <t>College</t>
  </si>
  <si>
    <t>Leadership</t>
  </si>
  <si>
    <t>Reflect</t>
  </si>
  <si>
    <t>Upon</t>
  </si>
  <si>
    <t>Know</t>
  </si>
  <si>
    <t>Means</t>
  </si>
  <si>
    <t>Kept</t>
  </si>
  <si>
    <t>Certify</t>
  </si>
  <si>
    <t>Skills</t>
  </si>
  <si>
    <t>Cpd</t>
  </si>
  <si>
    <t>Particularly</t>
  </si>
  <si>
    <t>Annual</t>
  </si>
  <si>
    <t>Vital</t>
  </si>
  <si>
    <t>Trying</t>
  </si>
  <si>
    <t>Refer</t>
  </si>
  <si>
    <t>Critical</t>
  </si>
  <si>
    <t>Someone</t>
  </si>
  <si>
    <t>Increase</t>
  </si>
  <si>
    <t>Wider</t>
  </si>
  <si>
    <t>Certification</t>
  </si>
  <si>
    <t>Those</t>
  </si>
  <si>
    <t>Join</t>
  </si>
  <si>
    <t>Policies</t>
  </si>
  <si>
    <t>Thank</t>
  </si>
  <si>
    <t>Diverse</t>
  </si>
  <si>
    <t>Gain</t>
  </si>
  <si>
    <t>Relevant</t>
  </si>
  <si>
    <t>Sig</t>
  </si>
  <si>
    <t>Space</t>
  </si>
  <si>
    <t>Interact</t>
  </si>
  <si>
    <t>Fantastic</t>
  </si>
  <si>
    <t>Resources</t>
  </si>
  <si>
    <t>Rest</t>
  </si>
  <si>
    <t>Great</t>
  </si>
  <si>
    <t>Benefit</t>
  </si>
  <si>
    <t>Membership</t>
  </si>
  <si>
    <t>Felt</t>
  </si>
  <si>
    <t>Between</t>
  </si>
  <si>
    <t>Evidence</t>
  </si>
  <si>
    <t>Based</t>
  </si>
  <si>
    <t>Brilliant</t>
  </si>
  <si>
    <t>Value</t>
  </si>
  <si>
    <t>Higher</t>
  </si>
  <si>
    <t>Ed</t>
  </si>
  <si>
    <t>Primary</t>
  </si>
  <si>
    <t>Post</t>
  </si>
  <si>
    <t>Go</t>
  </si>
  <si>
    <t>Level</t>
  </si>
  <si>
    <t>Order</t>
  </si>
  <si>
    <t>Lifeline</t>
  </si>
  <si>
    <t>Forum</t>
  </si>
  <si>
    <t>Through</t>
  </si>
  <si>
    <t>Come</t>
  </si>
  <si>
    <t>Long</t>
  </si>
  <si>
    <t>Pedagogy</t>
  </si>
  <si>
    <t>Industry</t>
  </si>
  <si>
    <t>Coupled</t>
  </si>
  <si>
    <t>Continued</t>
  </si>
  <si>
    <t>Looks</t>
  </si>
  <si>
    <t>Large</t>
  </si>
  <si>
    <t>National</t>
  </si>
  <si>
    <t>Attendees</t>
  </si>
  <si>
    <t>Invented</t>
  </si>
  <si>
    <t>Curation</t>
  </si>
  <si>
    <t>Entire</t>
  </si>
  <si>
    <t>Catalogue</t>
  </si>
  <si>
    <t>Seriously</t>
  </si>
  <si>
    <t>Willing</t>
  </si>
  <si>
    <t>Each</t>
  </si>
  <si>
    <t>Validation</t>
  </si>
  <si>
    <t>Retrain</t>
  </si>
  <si>
    <t>Apprenticeship</t>
  </si>
  <si>
    <t>Encountering</t>
  </si>
  <si>
    <t>Vibrant</t>
  </si>
  <si>
    <t>Perspectives</t>
  </si>
  <si>
    <t>Talk</t>
  </si>
  <si>
    <t>Something</t>
  </si>
  <si>
    <t>Proud</t>
  </si>
  <si>
    <t>Tap</t>
  </si>
  <si>
    <t>Faced</t>
  </si>
  <si>
    <t>Different</t>
  </si>
  <si>
    <t>Designers</t>
  </si>
  <si>
    <t>Debates</t>
  </si>
  <si>
    <t>Drives</t>
  </si>
  <si>
    <t>Awareness</t>
  </si>
  <si>
    <t>Throughout</t>
  </si>
  <si>
    <t>User</t>
  </si>
  <si>
    <t>Improve</t>
  </si>
  <si>
    <t>Progress</t>
  </si>
  <si>
    <t>Products</t>
  </si>
  <si>
    <t>Mechanisms</t>
  </si>
  <si>
    <t>Teacher</t>
  </si>
  <si>
    <t>Quantification</t>
  </si>
  <si>
    <t>Global</t>
  </si>
  <si>
    <t>Ago</t>
  </si>
  <si>
    <t>Guide</t>
  </si>
  <si>
    <t>Behind</t>
  </si>
  <si>
    <t>Scenes</t>
  </si>
  <si>
    <t>Info</t>
  </si>
  <si>
    <t>Belonging</t>
  </si>
  <si>
    <t>Common</t>
  </si>
  <si>
    <t>Major</t>
  </si>
  <si>
    <t>Contributor</t>
  </si>
  <si>
    <t>Reputable</t>
  </si>
  <si>
    <t>Journal</t>
  </si>
  <si>
    <t>Jiscmail</t>
  </si>
  <si>
    <t>Inspiration</t>
  </si>
  <si>
    <t>Profile</t>
  </si>
  <si>
    <t>Understood</t>
  </si>
  <si>
    <t>Everything</t>
  </si>
  <si>
    <t>Biggest</t>
  </si>
  <si>
    <t>Window</t>
  </si>
  <si>
    <t>Grow</t>
  </si>
  <si>
    <t>Enthusiasm</t>
  </si>
  <si>
    <t>Overseas</t>
  </si>
  <si>
    <t>Department</t>
  </si>
  <si>
    <t>Plug</t>
  </si>
  <si>
    <t>Amount</t>
  </si>
  <si>
    <t>Perosnal</t>
  </si>
  <si>
    <t>Unites</t>
  </si>
  <si>
    <t>Disciplines</t>
  </si>
  <si>
    <t>Firstly</t>
  </si>
  <si>
    <t>Arena</t>
  </si>
  <si>
    <t>Secondly</t>
  </si>
  <si>
    <t>Extensive</t>
  </si>
  <si>
    <t>Participate</t>
  </si>
  <si>
    <t>Thirdly</t>
  </si>
  <si>
    <t>Accepted</t>
  </si>
  <si>
    <t>Committee</t>
  </si>
  <si>
    <t>Involved</t>
  </si>
  <si>
    <t>Alt's</t>
  </si>
  <si>
    <t>Strategy</t>
  </si>
  <si>
    <t>Finally</t>
  </si>
  <si>
    <t>Crowned</t>
  </si>
  <si>
    <t>Realised</t>
  </si>
  <si>
    <t>Again</t>
  </si>
  <si>
    <t>Other's</t>
  </si>
  <si>
    <t>Process</t>
  </si>
  <si>
    <t>Implementation</t>
  </si>
  <si>
    <t>Represented</t>
  </si>
  <si>
    <t>Uk's</t>
  </si>
  <si>
    <t>Educationalists</t>
  </si>
  <si>
    <t>Specifically</t>
  </si>
  <si>
    <t>Webinars</t>
  </si>
  <si>
    <t>Run</t>
  </si>
  <si>
    <t>Favourite</t>
  </si>
  <si>
    <t>Oer</t>
  </si>
  <si>
    <t>Suggestions</t>
  </si>
  <si>
    <t>Awesome</t>
  </si>
  <si>
    <t>Ilta</t>
  </si>
  <si>
    <t>Available</t>
  </si>
  <si>
    <t>Line</t>
  </si>
  <si>
    <t>Initiatives</t>
  </si>
  <si>
    <t>Necessary</t>
  </si>
  <si>
    <t>Growth</t>
  </si>
  <si>
    <t>Related</t>
  </si>
  <si>
    <t>Staff</t>
  </si>
  <si>
    <t>Before</t>
  </si>
  <si>
    <t>Fell</t>
  </si>
  <si>
    <t>Two</t>
  </si>
  <si>
    <t>Stools</t>
  </si>
  <si>
    <t>Attended</t>
  </si>
  <si>
    <t>Real</t>
  </si>
  <si>
    <t>Keen</t>
  </si>
  <si>
    <t>Bypass</t>
  </si>
  <si>
    <t>Even</t>
  </si>
  <si>
    <t>Though</t>
  </si>
  <si>
    <t>Operate</t>
  </si>
  <si>
    <t>Futher</t>
  </si>
  <si>
    <t>Statutory</t>
  </si>
  <si>
    <t>Feel</t>
  </si>
  <si>
    <t>Enormously</t>
  </si>
  <si>
    <t>Terms</t>
  </si>
  <si>
    <t>Project</t>
  </si>
  <si>
    <t>Grateful</t>
  </si>
  <si>
    <t>Thread</t>
  </si>
  <si>
    <t>Illuminating</t>
  </si>
  <si>
    <t>Fe</t>
  </si>
  <si>
    <t>Sure</t>
  </si>
  <si>
    <t>Make</t>
  </si>
  <si>
    <t>Benchmark</t>
  </si>
  <si>
    <t>Institution's</t>
  </si>
  <si>
    <t>Language</t>
  </si>
  <si>
    <t>'professionalises'</t>
  </si>
  <si>
    <t>Immediate</t>
  </si>
  <si>
    <t>Team</t>
  </si>
  <si>
    <t>Perform</t>
  </si>
  <si>
    <t>Effectively</t>
  </si>
  <si>
    <t>Social</t>
  </si>
  <si>
    <t>Co</t>
  </si>
  <si>
    <t>Highlights</t>
  </si>
  <si>
    <t>Importantly</t>
  </si>
  <si>
    <t>Identity</t>
  </si>
  <si>
    <t>Myself</t>
  </si>
  <si>
    <t>Loose</t>
  </si>
  <si>
    <t>Track</t>
  </si>
  <si>
    <t>Fact</t>
  </si>
  <si>
    <t>Bit</t>
  </si>
  <si>
    <t>Days</t>
  </si>
  <si>
    <t>People's</t>
  </si>
  <si>
    <t>Lives</t>
  </si>
  <si>
    <t>Example</t>
  </si>
  <si>
    <t>Worry</t>
  </si>
  <si>
    <t>Well</t>
  </si>
  <si>
    <t>Intentioned</t>
  </si>
  <si>
    <t>Ultimately</t>
  </si>
  <si>
    <t>Pointless</t>
  </si>
  <si>
    <t>Case</t>
  </si>
  <si>
    <t>Qualification</t>
  </si>
  <si>
    <t>Inflation</t>
  </si>
  <si>
    <t>Right</t>
  </si>
  <si>
    <t>Soon</t>
  </si>
  <si>
    <t>Hired</t>
  </si>
  <si>
    <t>Sports</t>
  </si>
  <si>
    <t>Doping</t>
  </si>
  <si>
    <t>Edition</t>
  </si>
  <si>
    <t>Focused</t>
  </si>
  <si>
    <t>'exciting</t>
  </si>
  <si>
    <t>Developments'</t>
  </si>
  <si>
    <t>Exciting</t>
  </si>
  <si>
    <t>Things</t>
  </si>
  <si>
    <t>Establishing</t>
  </si>
  <si>
    <t>Vice</t>
  </si>
  <si>
    <t>Versa</t>
  </si>
  <si>
    <t>Via</t>
  </si>
  <si>
    <t>Publishing</t>
  </si>
  <si>
    <t>Although</t>
  </si>
  <si>
    <t>World</t>
  </si>
  <si>
    <t>Fit</t>
  </si>
  <si>
    <t>Options</t>
  </si>
  <si>
    <t>Tools</t>
  </si>
  <si>
    <t>Independently</t>
  </si>
  <si>
    <t>Participatory</t>
  </si>
  <si>
    <t>Consider</t>
  </si>
  <si>
    <t>Globe</t>
  </si>
  <si>
    <t>Weak</t>
  </si>
  <si>
    <t>Linking</t>
  </si>
  <si>
    <t>Curriculum</t>
  </si>
  <si>
    <t>Unfamiliar</t>
  </si>
  <si>
    <t>First</t>
  </si>
  <si>
    <t>Once</t>
  </si>
  <si>
    <t>Feet</t>
  </si>
  <si>
    <t>Ground</t>
  </si>
  <si>
    <t>Possibly</t>
  </si>
  <si>
    <t>Towards</t>
  </si>
  <si>
    <t>Digital</t>
  </si>
  <si>
    <t>Furthermore</t>
  </si>
  <si>
    <t>Attaining</t>
  </si>
  <si>
    <t>Undervalued</t>
  </si>
  <si>
    <t>Updates</t>
  </si>
  <si>
    <t>Always</t>
  </si>
  <si>
    <t>Meetings</t>
  </si>
  <si>
    <t>Guild</t>
  </si>
  <si>
    <t>Artisans</t>
  </si>
  <si>
    <t>Wide</t>
  </si>
  <si>
    <t>Done</t>
  </si>
  <si>
    <t>Environment</t>
  </si>
  <si>
    <t>Crucial</t>
  </si>
  <si>
    <t>Touchstone</t>
  </si>
  <si>
    <t>Template</t>
  </si>
  <si>
    <t>Halt</t>
  </si>
  <si>
    <t>Erosion</t>
  </si>
  <si>
    <t>Attributes</t>
  </si>
  <si>
    <t>Releativly</t>
  </si>
  <si>
    <t>Known</t>
  </si>
  <si>
    <t>Dip</t>
  </si>
  <si>
    <t>Longer</t>
  </si>
  <si>
    <t>Whenever</t>
  </si>
  <si>
    <t>Abroad</t>
  </si>
  <si>
    <t>Innovations</t>
  </si>
  <si>
    <t>Sorts</t>
  </si>
  <si>
    <t>Reasons</t>
  </si>
  <si>
    <t>View</t>
  </si>
  <si>
    <t>Circa</t>
  </si>
  <si>
    <t>Regular</t>
  </si>
  <si>
    <t>Cutting</t>
  </si>
  <si>
    <t>Edge</t>
  </si>
  <si>
    <t>Applications</t>
  </si>
  <si>
    <t>Classroom</t>
  </si>
  <si>
    <t>Latest</t>
  </si>
  <si>
    <t>Balance</t>
  </si>
  <si>
    <t>Generally</t>
  </si>
  <si>
    <t>Building</t>
  </si>
  <si>
    <t>International</t>
  </si>
  <si>
    <t>Embedded</t>
  </si>
  <si>
    <t>Never</t>
  </si>
  <si>
    <t>Foreseen</t>
  </si>
  <si>
    <t>Totally</t>
  </si>
  <si>
    <t>Over</t>
  </si>
  <si>
    <t>Filtering</t>
  </si>
  <si>
    <t>Immensely</t>
  </si>
  <si>
    <t>Jisc</t>
  </si>
  <si>
    <t>Fewer</t>
  </si>
  <si>
    <t>Country</t>
  </si>
  <si>
    <t>Newsletters</t>
  </si>
  <si>
    <t>Advice</t>
  </si>
  <si>
    <t>Nationwide</t>
  </si>
  <si>
    <t>Exploring</t>
  </si>
  <si>
    <t>Managers</t>
  </si>
  <si>
    <t>Adopt</t>
  </si>
  <si>
    <t>Unrealistic</t>
  </si>
  <si>
    <t>Hopes</t>
  </si>
  <si>
    <t>Targets</t>
  </si>
  <si>
    <t>Distance</t>
  </si>
  <si>
    <t>Around</t>
  </si>
  <si>
    <t>Lecture</t>
  </si>
  <si>
    <t>Capture</t>
  </si>
  <si>
    <t>Assistive</t>
  </si>
  <si>
    <t>Sane</t>
  </si>
  <si>
    <t>Whole</t>
  </si>
  <si>
    <t>Software</t>
  </si>
  <si>
    <t>Made</t>
  </si>
  <si>
    <t>Literally</t>
  </si>
  <si>
    <t>Otherwise</t>
  </si>
  <si>
    <t>Happened</t>
  </si>
  <si>
    <t>Perfect</t>
  </si>
  <si>
    <t>'opener'</t>
  </si>
  <si>
    <t>Introductions</t>
  </si>
  <si>
    <t>Conversations</t>
  </si>
  <si>
    <t>Free</t>
  </si>
  <si>
    <t>Constraints</t>
  </si>
  <si>
    <t>Culture</t>
  </si>
  <si>
    <t>Structure</t>
  </si>
  <si>
    <t>Inclusive</t>
  </si>
  <si>
    <t>Excellent</t>
  </si>
  <si>
    <t>Foresight</t>
  </si>
  <si>
    <t>Regional</t>
  </si>
  <si>
    <t>Love</t>
  </si>
  <si>
    <t>Voice</t>
  </si>
  <si>
    <t>Schools</t>
  </si>
  <si>
    <t>Driven</t>
  </si>
  <si>
    <t>Vm</t>
  </si>
  <si>
    <t>Slutspel</t>
  </si>
  <si>
    <t>Tp</t>
  </si>
  <si>
    <t>Seems</t>
  </si>
  <si>
    <t>Younger</t>
  </si>
  <si>
    <t>Aged</t>
  </si>
  <si>
    <t>Possibily</t>
  </si>
  <si>
    <t>Autumn</t>
  </si>
  <si>
    <t>Worthwhile</t>
  </si>
  <si>
    <t>Non</t>
  </si>
  <si>
    <t>Prime</t>
  </si>
  <si>
    <t>Folks</t>
  </si>
  <si>
    <t>Impressed</t>
  </si>
  <si>
    <t>Readiness</t>
  </si>
  <si>
    <t>Anyone</t>
  </si>
  <si>
    <t>Whey</t>
  </si>
  <si>
    <t>Ask</t>
  </si>
  <si>
    <t>Questions</t>
  </si>
  <si>
    <t>Enthsuiasts</t>
  </si>
  <si>
    <t>Effort</t>
  </si>
  <si>
    <t>Put</t>
  </si>
  <si>
    <t>Ahead</t>
  </si>
  <si>
    <t>11. Gender</t>
  </si>
  <si>
    <t>BY</t>
  </si>
  <si>
    <t>Female</t>
  </si>
  <si>
    <t>Male</t>
  </si>
  <si>
    <t>Other</t>
  </si>
  <si>
    <t>CB</t>
  </si>
  <si>
    <t>12. Age</t>
  </si>
  <si>
    <t>BZ</t>
  </si>
  <si>
    <t>Under 25</t>
  </si>
  <si>
    <t>25-35</t>
  </si>
  <si>
    <t>36-45</t>
  </si>
  <si>
    <t>46-55</t>
  </si>
  <si>
    <t>56-65</t>
  </si>
  <si>
    <t>66+</t>
  </si>
  <si>
    <t>CC</t>
  </si>
  <si>
    <t>13. Where is your place of residence?</t>
  </si>
  <si>
    <t>CA</t>
  </si>
  <si>
    <t>England</t>
  </si>
  <si>
    <t>Scotland</t>
  </si>
  <si>
    <t>Outside of Europe</t>
  </si>
  <si>
    <t>Wales</t>
  </si>
  <si>
    <t>Other European country</t>
  </si>
  <si>
    <t>Northern Ireland</t>
  </si>
  <si>
    <t>CD</t>
  </si>
  <si>
    <t>14. How would you describe your current employment?</t>
  </si>
  <si>
    <t>Employed full-time</t>
  </si>
  <si>
    <t>Employed part-time</t>
  </si>
  <si>
    <t>Self-employed</t>
  </si>
  <si>
    <t>Studying</t>
  </si>
  <si>
    <t>Retired</t>
  </si>
  <si>
    <t>Unemployed</t>
  </si>
  <si>
    <t>CE</t>
  </si>
  <si>
    <t>Learning</t>
  </si>
  <si>
    <t>Senior</t>
  </si>
  <si>
    <t>Manager</t>
  </si>
  <si>
    <t>Developer</t>
  </si>
  <si>
    <t>Lecturer</t>
  </si>
  <si>
    <t>Head</t>
  </si>
  <si>
    <t>Design</t>
  </si>
  <si>
    <t>Teaching</t>
  </si>
  <si>
    <t>Service</t>
  </si>
  <si>
    <t>Assistant</t>
  </si>
  <si>
    <t>Fellow</t>
  </si>
  <si>
    <t>Director</t>
  </si>
  <si>
    <t>Office</t>
  </si>
  <si>
    <t>Adviser</t>
  </si>
  <si>
    <t>Enhanced</t>
  </si>
  <si>
    <t>Specialist</t>
  </si>
  <si>
    <t>Associate</t>
  </si>
  <si>
    <t>Professor</t>
  </si>
  <si>
    <t>Consultant</t>
  </si>
  <si>
    <t>Coordinator</t>
  </si>
  <si>
    <t>Principal</t>
  </si>
  <si>
    <t>Editor</t>
  </si>
  <si>
    <t>Tutor</t>
  </si>
  <si>
    <t>English</t>
  </si>
  <si>
    <t>Blended</t>
  </si>
  <si>
    <t>Media</t>
  </si>
  <si>
    <t>Advisor</t>
  </si>
  <si>
    <t>Centre</t>
  </si>
  <si>
    <t>Product</t>
  </si>
  <si>
    <t>Vet</t>
  </si>
  <si>
    <t>Lt</t>
  </si>
  <si>
    <t>Ordinator</t>
  </si>
  <si>
    <t>Elearning</t>
  </si>
  <si>
    <t>Information</t>
  </si>
  <si>
    <t>School</t>
  </si>
  <si>
    <t>Champion</t>
  </si>
  <si>
    <t>Solutions</t>
  </si>
  <si>
    <t>Engineer</t>
  </si>
  <si>
    <t>Proposition</t>
  </si>
  <si>
    <t>Midwifery</t>
  </si>
  <si>
    <t>Elf</t>
  </si>
  <si>
    <t>Eportfolio</t>
  </si>
  <si>
    <t>Ls</t>
  </si>
  <si>
    <t>Mgr</t>
  </si>
  <si>
    <t>Pad</t>
  </si>
  <si>
    <t>Spld</t>
  </si>
  <si>
    <t>Systems</t>
  </si>
  <si>
    <t>Faculty</t>
  </si>
  <si>
    <t>Adbuser</t>
  </si>
  <si>
    <t>Advisory</t>
  </si>
  <si>
    <t>Instructional</t>
  </si>
  <si>
    <t>Note</t>
  </si>
  <si>
    <t>Vocational</t>
  </si>
  <si>
    <t>Training</t>
  </si>
  <si>
    <t>Engagement</t>
  </si>
  <si>
    <t>Undergraduate</t>
  </si>
  <si>
    <t>Spaces</t>
  </si>
  <si>
    <t>Graphic</t>
  </si>
  <si>
    <t>Transformational</t>
  </si>
  <si>
    <t>Nursing</t>
  </si>
  <si>
    <t>Producer</t>
  </si>
  <si>
    <t>Quality</t>
  </si>
  <si>
    <t>Assurance</t>
  </si>
  <si>
    <t>Content</t>
  </si>
  <si>
    <t>Desiger</t>
  </si>
  <si>
    <t>Placement</t>
  </si>
  <si>
    <t>Course</t>
  </si>
  <si>
    <t>Prof</t>
  </si>
  <si>
    <t>Medical</t>
  </si>
  <si>
    <t>Statistician</t>
  </si>
  <si>
    <t>Capability</t>
  </si>
  <si>
    <t>Educationalist</t>
  </si>
  <si>
    <t>Governor</t>
  </si>
  <si>
    <t>Visiting</t>
  </si>
  <si>
    <t>Scholar</t>
  </si>
  <si>
    <t>Coach</t>
  </si>
  <si>
    <t>Ib</t>
  </si>
  <si>
    <t>Customer</t>
  </si>
  <si>
    <t>Commissioning</t>
  </si>
  <si>
    <t>Online</t>
  </si>
  <si>
    <t>Try</t>
  </si>
  <si>
    <t>Avoid</t>
  </si>
  <si>
    <t>Titles</t>
  </si>
  <si>
    <t>Deputy</t>
  </si>
  <si>
    <t>Coodinator</t>
  </si>
  <si>
    <t>Owner</t>
  </si>
  <si>
    <t>Intensive</t>
  </si>
  <si>
    <t>Program</t>
  </si>
  <si>
    <t>Leader</t>
  </si>
  <si>
    <t>Zone</t>
  </si>
  <si>
    <t>Ceo</t>
  </si>
  <si>
    <t>Learningn</t>
  </si>
  <si>
    <t>Esol</t>
  </si>
  <si>
    <t>16. What is the primary function of your role?</t>
  </si>
  <si>
    <t>Management/leadership</t>
  </si>
  <si>
    <t>Staff development/training</t>
  </si>
  <si>
    <t>Technical support/development</t>
  </si>
  <si>
    <t>Administration</t>
  </si>
  <si>
    <t>CG</t>
  </si>
  <si>
    <t>17. What are other functions of your role?</t>
  </si>
  <si>
    <t>CH</t>
  </si>
  <si>
    <t>18. Which sector(s) are you based in?</t>
  </si>
  <si>
    <t>CF</t>
  </si>
  <si>
    <t>Higher Education</t>
  </si>
  <si>
    <t>Further Education</t>
  </si>
  <si>
    <t>Work-based learning</t>
  </si>
  <si>
    <t>Adult and community learning</t>
  </si>
  <si>
    <t>Third sector</t>
  </si>
  <si>
    <t>CI</t>
  </si>
  <si>
    <t>19. What type of organisation(s) do you currently work for?</t>
  </si>
  <si>
    <t>University or Higher Education provider</t>
  </si>
  <si>
    <t>College or Further Education provider</t>
  </si>
  <si>
    <t>Commercial organisation</t>
  </si>
  <si>
    <t>Other learning provider</t>
  </si>
  <si>
    <t>Third sector organisation</t>
  </si>
  <si>
    <t>CJ</t>
  </si>
  <si>
    <t>Timestamp</t>
  </si>
  <si>
    <t>1. How important have the following been to your work over the past year? [Assistive technologies]</t>
  </si>
  <si>
    <t>1. How important have the following been to your work over the past year? [Electronic assessment, submission &amp; feedback tools]</t>
  </si>
  <si>
    <t>1. How important have the following been to your work over the past year? [Plagiarism detection]</t>
  </si>
  <si>
    <t>1. How important have the following been to your work over the past year? [ePortfolios]</t>
  </si>
  <si>
    <t>1. How important have the following been to your work over the past year? [Digital and Open Badges]</t>
  </si>
  <si>
    <t>1. How important have the following been to your work over the past year? [Content Management Systems and VLEs]</t>
  </si>
  <si>
    <t>1. How important have the following been to your work over the past year? [Lecture capture tools]</t>
  </si>
  <si>
    <t>1. How important have the following been to your work over the past year? [Media production (e.g. podcasting, video interviews)]</t>
  </si>
  <si>
    <t>1. How important have the following been to your work over the past year? [Augmented and Virtual Reality]</t>
  </si>
  <si>
    <t>1. How important have the following been to your work over the past year? [Digital repositories]</t>
  </si>
  <si>
    <t>1. How important have the following been to your work over the past year? [Open Education (Practices, Policy &amp; Resources)]</t>
  </si>
  <si>
    <t>1. How important have the following been to your work over the past year? [Data and Analytics (incl. Learning Analytics)]</t>
  </si>
  <si>
    <t>1. How important have the following been to your work over the past year? [Learning Space Design]</t>
  </si>
  <si>
    <t>1. How important have the following been to your work over the past year? [Social networking (e.g. Twitter, Facebook, Google+)]</t>
  </si>
  <si>
    <t>1. How important have the following been to your work over the past year? [Web conferencing/virtual classroom software]</t>
  </si>
  <si>
    <t>1. How important have the following been to your work over the past year? [Collaborative tools (e.g. Google G Suite, Office365, Padlet etc.)]</t>
  </si>
  <si>
    <t>1. How important have the following been to your work over the past year? [Blogs]</t>
  </si>
  <si>
    <t>1. How important have the following been to your work over the past year? [Game-based/playful learning]</t>
  </si>
  <si>
    <t>1. How important have the following been to your work over the past year? [MOOCs, SPOCs, TOOCs etc.]</t>
  </si>
  <si>
    <t>1. How important have the following been to your work over the past year? [Bring Your Own Device (BYOD)]</t>
  </si>
  <si>
    <t>1. How important have the following been to your work over the past year? [One-to-One Device initiatives]</t>
  </si>
  <si>
    <t>1. How important have the following been to your work over the past year? [Blended Learning]</t>
  </si>
  <si>
    <t>2. Would you describe the following as an enabler/driver for you in your use of Learning Technology? [Dedicated time]</t>
  </si>
  <si>
    <t>2. Would you describe the following as an enabler/driver for you in your use of Learning Technology? [Professional incentives]</t>
  </si>
  <si>
    <t>2. Would you describe the following as an enabler/driver for you in your use of Learning Technology? [Colleagues' knowledge/expertise]</t>
  </si>
  <si>
    <t>2. Would you describe the following as an enabler/driver for you in your use of Learning Technology? [Staff development opportunities ]</t>
  </si>
  <si>
    <t>2. Would you describe the following as an enabler/driver for you in your use of Learning Technology? [Colleagues' commitment ]</t>
  </si>
  <si>
    <t>2. Would you describe the following as an enabler/driver for you in your use of Learning Technology? [Recognition for career development ]</t>
  </si>
  <si>
    <t>2. Would you describe the following as an enabler/driver for you in your use of Learning Technology? [Support staff ]</t>
  </si>
  <si>
    <t>2. Would you describe the following as an enabler/driver for you in your use of Learning Technology? [Organisational structure ]</t>
  </si>
  <si>
    <t>2. Would you describe the following as an enabler/driver for you in your use of Learning Technology? [Changing administrative processes ]</t>
  </si>
  <si>
    <t>2. Would you describe the following as an enabler/driver for you in your use of Learning Technology? [Institutional culture ]</t>
  </si>
  <si>
    <t>2. Would you describe the following as an enabler/driver for you in your use of Learning Technology? [Strategy and leadership]</t>
  </si>
  <si>
    <t>2. Would you describe the following as an enabler/driver for you in your use of Learning Technology? [Engagement from students/learners]</t>
  </si>
  <si>
    <t>2. Would you describe the following as an enabler/driver for you in your use of Learning Technology? [Existing infrastructure]</t>
  </si>
  <si>
    <t>3. And how important do you expect the following will be for you in the coming year? [Assistive technologies]</t>
  </si>
  <si>
    <t>3. And how important do you expect the following will be for you in the coming year? [Electronic assessment, submission &amp; feedback tools]</t>
  </si>
  <si>
    <t>3. And how important do you expect the following will be for you in the coming year? [Plagiarism detection]</t>
  </si>
  <si>
    <t>3. And how important do you expect the following will be for you in the coming year? [ePortfolios]</t>
  </si>
  <si>
    <t>3. And how important do you expect the following will be for you in the coming year? [Digital and Open Badges]</t>
  </si>
  <si>
    <t>3. And how important do you expect the following will be for you in the coming year? [Content Management Systems and VLEs]</t>
  </si>
  <si>
    <t>3. And how important do you expect the following will be for you in the coming year? [Lecture capture tools]</t>
  </si>
  <si>
    <t>3. And how important do you expect the following will be for you in the coming year? [Media production (e.g. podcasting, video interviews)]</t>
  </si>
  <si>
    <t>3. And how important do you expect the following will be for you in the coming year? [Augmented and Virtual Reality]</t>
  </si>
  <si>
    <t>3. And how important do you expect the following will be for you in the coming year? [Digital repositories]</t>
  </si>
  <si>
    <t>3. And how important do you expect the following will be for you in the coming year? [Open Education (Practices, Policy &amp; Resources)]</t>
  </si>
  <si>
    <t>3. And how important do you expect the following will be for you in the coming year? [Data and Analytics (incl. Learning Analytics)]</t>
  </si>
  <si>
    <t>3. And how important do you expect the following will be for you in the coming year? [Learning Space Design]</t>
  </si>
  <si>
    <t>3. And how important do you expect the following will be for you in the coming year? [Social networking (e.g. Twitter, Facebook, Google+)]</t>
  </si>
  <si>
    <t>3. And how important do you expect the following will be for you in the coming year? [Web conferencing/virtual classroom software]</t>
  </si>
  <si>
    <t>3. And how important do you expect the following will be for you in the coming year? [Collaborative tools (e.g. Google G Suite, Office365, Padlet etc.)]</t>
  </si>
  <si>
    <t>3. And how important do you expect the following will be for you in the coming year? [Blogs]</t>
  </si>
  <si>
    <t>3. And how important do you expect the following will be for you in the coming year? [Game-based/playful learning]</t>
  </si>
  <si>
    <t>3. And how important do you expect the following will be for you in the coming year? [MOOCs, SPOCs, TOOCs etc.]</t>
  </si>
  <si>
    <t>3. And how important do you expect the following will be for you in the coming year? [Bring Your Own Device (BYOD)]</t>
  </si>
  <si>
    <t>3. And how important do you expect the following will be for you in the coming year? [One-to-One Device initiatives]</t>
  </si>
  <si>
    <t>3. And how important do you expect the following will be for you in the coming year? [Blended Learning]</t>
  </si>
  <si>
    <t xml:space="preserve">3b. What other current or emerging area (technical or pedagogical) will be important for you in the coming year? </t>
  </si>
  <si>
    <t>4. Enhancing professional recognition and accreditation</t>
  </si>
  <si>
    <t>5. What is most important to you? [Pilot: CMALT pathway for early career professionals and those for whom it is a smaller part of their role]</t>
  </si>
  <si>
    <t>5. What is most important to you? [Pilot: CMALT pathways for advanced professionals whose role includes management/leadership or research focus]</t>
  </si>
  <si>
    <t>5. What is most important to you? [Mapping of CMALT to frameworks like UKPSF, Jisc' Digital Capabilities framework, Blended Learning curriculum]</t>
  </si>
  <si>
    <t>5. What is most important to you? [Enhanced support for individual candidates incl. video resources and improved guidance]</t>
  </si>
  <si>
    <t>5. What is most important to you? [Enhanced support for candidate cohorts within institutions incl tailored webinars and peer-to-peer sharing]</t>
  </si>
  <si>
    <t>5. What is most important to you? [Open Register of CMALT portfolios, providing examples from across sectors and job roles]</t>
  </si>
  <si>
    <t>5. What is most important to you? [Support for assessors provided through Lead Assessor Mentors and Members Groups]</t>
  </si>
  <si>
    <t>5. What is most important to you? [Consultation with Members on the expanded framework]</t>
  </si>
  <si>
    <t>6. Other activities in 2018 [ALT Learning Technology Research Award]</t>
  </si>
  <si>
    <t>6. Other activities in 2018 [Members Group for East England (which is the final Members Group to be established)]</t>
  </si>
  <si>
    <t>6. Other activities in 2018 [Research in Learning Technology to apply for impact factor]</t>
  </si>
  <si>
    <t>6. Other activities in 2018 [Expansion of ALT Open Badges for activities Members undertake]</t>
  </si>
  <si>
    <t>6. Other activities in 2018 [Mentoring scheme for Members by Members]</t>
  </si>
  <si>
    <t>6. Other activities in 2018 [Expand use of ALT's Open Access Repository]</t>
  </si>
  <si>
    <t>8. ALT is important to me because...</t>
  </si>
  <si>
    <t>15. What is your job title?</t>
  </si>
  <si>
    <t>18. Which sector(s) are you based in?2</t>
  </si>
  <si>
    <t>Commercialisation vs open learning</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</si>
  <si>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 Enhanced support for candidate cohorts within institutions incl tailored webinars and peer-to-peer sharing, Open Register of CMALT portfolios, providing examples from across sectors and job roles, Support for assessors provided through Lead Assessor Mentors and Members Groups, Consultation with Members on the expanded framework</t>
  </si>
  <si>
    <t>Individual Member, Certified Member (CMALT Holder)</t>
  </si>
  <si>
    <t>...it is a community of like-minded learning professionals who are willing to share time and expertise to help each other</t>
  </si>
  <si>
    <t>Solutions Engineer</t>
  </si>
  <si>
    <t>Research, Technical support/development, Sales</t>
  </si>
  <si>
    <t>Senior Lecturer</t>
  </si>
  <si>
    <t>Research, Management/leadership, Staff development/training</t>
  </si>
  <si>
    <t>Higher Education, Work-based learning</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</si>
  <si>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 Open Register of CMALT portfolios, providing examples from across sectors and job roles, Consultation with Members on the expanded framework</t>
  </si>
  <si>
    <t>Learning Centre Adviser</t>
  </si>
  <si>
    <t>Teaching, Support, Staff development/training, Technical support/development</t>
  </si>
  <si>
    <t>Further Education, Higher Education</t>
  </si>
  <si>
    <t>time and effective time management</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</si>
  <si>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Open Register of CMALT portfolios, providing examples from across sectors and job roles, Support for assessors provided through Lead Assessor Mentors and Members Groups</t>
  </si>
  <si>
    <t>without it I would not be where I am now, the person and professional I am now</t>
  </si>
  <si>
    <t>Manager, Product and Proposition</t>
  </si>
  <si>
    <t>Management/leadership, Support, Administration, Staff development/training, Technical support/development</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</si>
  <si>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Open Register of CMALT portfolios, providing examples from across sectors and job roles</t>
  </si>
  <si>
    <t>Technology-Enhanced Learning Manager</t>
  </si>
  <si>
    <t xml:space="preserve">Information on developments </t>
  </si>
  <si>
    <t>Lecturer in Midwifery</t>
  </si>
  <si>
    <t>Research, Support, Technical support/development</t>
  </si>
  <si>
    <t>My personal learning network</t>
  </si>
  <si>
    <t>Learning Technology Team Manager</t>
  </si>
  <si>
    <t>Support, Staff development/training, Technical support/development</t>
  </si>
  <si>
    <t>Teaching, Staff development/training</t>
  </si>
  <si>
    <t>Pilot: CMALT pathway for early career professionals and those for whom it is a smaller part of their role, Pilot: CMALT pathways for advanced professionals whose role includes management/leadership or research focus</t>
  </si>
  <si>
    <t>Individual Member, Associate Member, Not sure</t>
  </si>
  <si>
    <t>Learning Technology Assistant</t>
  </si>
  <si>
    <t>Teaching, Research, Administration, Staff development/training, Technical support/development</t>
  </si>
  <si>
    <t>Further Education, Higher Education, Adult and community learning</t>
  </si>
  <si>
    <t>College or Further Education provider, University or Higher Education provider, Other learning provider</t>
  </si>
  <si>
    <t>Head of TEL</t>
  </si>
  <si>
    <t>Management/leadership, Staff development/training</t>
  </si>
  <si>
    <t>Lead Elf</t>
  </si>
  <si>
    <t>Teaching, Administration, Staff development/training, Technical support/development</t>
  </si>
  <si>
    <t>Pilot: CMALT pathway for early career professionals and those for whom it is a smaller part of their role, Pilot: CMALT pathways for advanced professionals whose role includes management/leadership or research focus, Consultation with Members on the expanded framework</t>
  </si>
  <si>
    <t xml:space="preserve">It will allow me to achieve professional validation and gives me a good network without having to retrain after a career change. </t>
  </si>
  <si>
    <t>Professional Specialist in Learning Design</t>
  </si>
  <si>
    <t>Project-based consultancy</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</si>
  <si>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 Enhanced support for candidate cohorts within institutions incl tailored webinars and peer-to-peer sharing, Open Register of CMALT portfolios, providing examples from across sectors and job roles</t>
  </si>
  <si>
    <t>It can help me with professional development opportunities, peer support  and accreditation</t>
  </si>
  <si>
    <t>ePortfolio Project Coordinator</t>
  </si>
  <si>
    <t>Teaching, Administration, Staff development/training</t>
  </si>
  <si>
    <t>To keep up to date to enhance my teaching (main role)</t>
  </si>
  <si>
    <t>Management/leadership, Administration</t>
  </si>
  <si>
    <t>Developing Digital Capabilities in staff and students</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</si>
  <si>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Open Register of CMALT portfolios, providing examples from across sectors and job roles, Consultation with Members on the expanded framework</t>
  </si>
  <si>
    <t>It provides an opportunity to network with other people who are interested in learning technology, share practice and hear what others are doing.</t>
  </si>
  <si>
    <t>Learning Technologist</t>
  </si>
  <si>
    <t>Teaching, Research, Management/leadership, Support, Administration, Staff development/training, Technical support/development</t>
  </si>
  <si>
    <t>wearable technology</t>
  </si>
  <si>
    <t>Associate Research Fellow</t>
  </si>
  <si>
    <t>Teaching, Research, Management/leadership, Support, Administration, Staff development/training, Technical support/development, Involving the public and patients in research</t>
  </si>
  <si>
    <t>Higher Education, Work-based learning, Adult and community learning, Industry, Third sector, Healthcare</t>
  </si>
  <si>
    <t>University or Higher Education provider, Third sector organisation</t>
  </si>
  <si>
    <t>Education Technologist</t>
  </si>
  <si>
    <t>Teaching, Support, Technical support/development</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</si>
  <si>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t>
  </si>
  <si>
    <t>R&amp;LS Mgr</t>
  </si>
  <si>
    <t>Mapping of CMALT to frameworks like UKPSF, Jisc' Digital Capabilities framework, Blended Learning curriculum, Support for assessors provided through Lead Assessor Mentors and Members Groups</t>
  </si>
  <si>
    <t>Useful to keep in touch with the learning technology field.  Would be good to see more on workplace learning - especially apprenticeship support.</t>
  </si>
  <si>
    <t>Learning and Development Lead</t>
  </si>
  <si>
    <t>Teaching, Management/leadership, Support, Administration, Staff development/training</t>
  </si>
  <si>
    <t>emailing list keeps me up to date on developments and problems people are encountering</t>
  </si>
  <si>
    <t>development editor</t>
  </si>
  <si>
    <t>Support, Administration</t>
  </si>
  <si>
    <t>Further Education, Higher Education, Work-based learning</t>
  </si>
  <si>
    <t>Online communities of practice</t>
  </si>
  <si>
    <t>Mapping of CMALT to frameworks like UKPSF, Jisc' Digital Capabilities framework, Blended Learning curriculum, Enhanced support for individual candidates incl. video resources and improved guidance, Enhanced support for candidate cohorts within institutions incl tailored webinars and peer-to-peer sharing, Open Register of CMALT portfolios, providing examples from across sectors and job roles, Support for assessors provided through Lead Assessor Mentors and Members Groups, Consultation with Members on the expanded framework</t>
  </si>
  <si>
    <t>Being part of a vibrant community with the opportunities to discover new ideas and perspectives from peers.</t>
  </si>
  <si>
    <t>Teaching, Research, Management/leadership, Staff development/training</t>
  </si>
  <si>
    <t>Further Education, Higher Education, Work-based learning, Adult and community learning, Third sector</t>
  </si>
  <si>
    <t>Feddback</t>
  </si>
  <si>
    <t>it gives me a place to talk to like minded people</t>
  </si>
  <si>
    <t>PAD (SpLD) Tutor</t>
  </si>
  <si>
    <t>Teaching, Support, Administration, Staff development/training, Technical support/development</t>
  </si>
  <si>
    <t>Pilot: CMALT pathway for early career professionals and those for whom it is a smaller part of their role, Pilot: CMALT pathways for advanced professionals whose role includes management/leadership or research focus, Open Register of CMALT portfolios, providing examples from across sectors and job roles</t>
  </si>
  <si>
    <t>Individual Member, Associate Member</t>
  </si>
  <si>
    <t xml:space="preserve">Shared expertise </t>
  </si>
  <si>
    <t>Head of Digital Technologies and Education</t>
  </si>
  <si>
    <t>Teaching, Research, Management/leadership, Support, Staff development/training</t>
  </si>
  <si>
    <t>it gives me professional recognition and is something I am proud to be part of</t>
  </si>
  <si>
    <t>Senior Learning Technologist</t>
  </si>
  <si>
    <t>Teaching, Research, Management/leadership, Support, Administration, Staff development/training, Technical support/development, Content creation</t>
  </si>
  <si>
    <t>Mapping of CMALT to frameworks like UKPSF, Jisc' Digital Capabilities framework, Blended Learning curriculum, Enhanced support for candidate cohorts within institutions incl tailored webinars and peer-to-peer sharing</t>
  </si>
  <si>
    <t>Head of Teaching and Learning</t>
  </si>
  <si>
    <t>Teaching, Research, Support, Staff development/training, Technical support/development</t>
  </si>
  <si>
    <t>Pilot: CMALT pathway for early career professionals and those for whom it is a smaller part of their role, Mapping of CMALT to frameworks like UKPSF, Jisc' Digital Capabilities framework, Blended Learning curriculum, Open Register of CMALT portfolios, providing examples from across sectors and job roles</t>
  </si>
  <si>
    <t>Senior Teaching Fellow, Academic English</t>
  </si>
  <si>
    <t>Research, Administration</t>
  </si>
  <si>
    <t>Project-based learning</t>
  </si>
  <si>
    <t>Enhanced support for candidate cohorts within institutions incl tailored webinars and peer-to-peer sharing, Open Register of CMALT portfolios, providing examples from across sectors and job roles</t>
  </si>
  <si>
    <t xml:space="preserve">ALT brings together a unique community of practice, enabling me to tap into a wealth of experience, expertise, to better understand the issues and challenges faced in the specialism and find out about the different ways that learning designers and technologists are working to solve them. </t>
  </si>
  <si>
    <t>Digital Learning Manager</t>
  </si>
  <si>
    <t>Teaching, Research, Management/leadership, Support, Technical support/development</t>
  </si>
  <si>
    <t>Google Classrooms and OneNote Classrom are more than collaborative tools and can replace VLEs.</t>
  </si>
  <si>
    <t>Mapping of CMALT to frameworks like UKPSF, Jisc' Digital Capabilities framework, Blended Learning curriculum, Consultation with Members on the expanded framework</t>
  </si>
  <si>
    <t>Support, Staff development/training</t>
  </si>
  <si>
    <t>Teaching, Research, Management/leadership</t>
  </si>
  <si>
    <t>Pilot: CMALT pathway for early career professionals and those for whom it is a smaller part of their role, Enhanced support for individual candidates incl. video resources and improved guidance, Enhanced support for candidate cohorts within institutions incl tailored webinars and peer-to-peer sharing, Open Register of CMALT portfolios, providing examples from across sectors and job roles, Consultation with Members on the expanded framework</t>
  </si>
  <si>
    <t>Individual Member, Registered for CMALT (CMALT candidate)</t>
  </si>
  <si>
    <t>It has a very useful mailing list to engage with debates and learn from other LTs</t>
  </si>
  <si>
    <t>Learning Technology Manager</t>
  </si>
  <si>
    <t>Staff development/training, Technical support/development</t>
  </si>
  <si>
    <t xml:space="preserve">Learning Technologist </t>
  </si>
  <si>
    <t>Teaching, Support, Staff development/training</t>
  </si>
  <si>
    <t>Engaging with ALT drives the advancement and enhancement of the professional activities that I lead within my institution</t>
  </si>
  <si>
    <t>Learning Technology Systems Manager</t>
  </si>
  <si>
    <t>Support, Technical support/development</t>
  </si>
  <si>
    <t>we need an organisation to raise the awareness of our role and the impact we have on universities.</t>
  </si>
  <si>
    <t>senior lecturer</t>
  </si>
  <si>
    <t>there is no such thin as a primary role - I teach, research, manage, provide support, provide staff development - that's want learning techies do</t>
  </si>
  <si>
    <t>Online exams</t>
  </si>
  <si>
    <t>Administration, Staff development/training, Technical support/development</t>
  </si>
  <si>
    <t>It gives me contact with other learning technologists throughout the sector.</t>
  </si>
  <si>
    <t>Development Manager (Learning Technology)</t>
  </si>
  <si>
    <t>Management/leadership, Administration, Staff development/training, Technical support/development</t>
  </si>
  <si>
    <t>Student Evaluation of educational quality</t>
  </si>
  <si>
    <t xml:space="preserve">User Groups </t>
  </si>
  <si>
    <t>Faculty Learning Technologist</t>
  </si>
  <si>
    <t>Digital literacy/competency</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</si>
  <si>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 Open Register of CMALT portfolios, providing examples from across sectors and job roles, Support for assessors provided through Lead Assessor Mentors and Members Groups, Consultation with Members on the expanded framework</t>
  </si>
  <si>
    <t>It provides opportunities to improve my professional practice and collaborate with peers.</t>
  </si>
  <si>
    <t>Blended Learning Project Coordinator</t>
  </si>
  <si>
    <t>Using peer review to generate self-feedback</t>
  </si>
  <si>
    <t>Employed full-time, Studying</t>
  </si>
  <si>
    <t>Good Practice Adbuser</t>
  </si>
  <si>
    <t>Teaching, Management/leadership, Support, Administration</t>
  </si>
  <si>
    <t>Programme Director</t>
  </si>
  <si>
    <t>Research Council</t>
  </si>
  <si>
    <t>Digital capability</t>
  </si>
  <si>
    <t xml:space="preserve">it provides recognition that has enabled me to progress in my career and facilitates an active community with which to engage. </t>
  </si>
  <si>
    <t>It provides a community passionate about learning technology</t>
  </si>
  <si>
    <t>Learning Designer</t>
  </si>
  <si>
    <t>Digital literacy and citizenship</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</si>
  <si>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 Enhanced support for candidate cohorts within institutions incl tailored webinars and peer-to-peer sharing, Open Register of CMALT portfolios, providing examples from across sectors and job roles, Consultation with Members on the expanded framework</t>
  </si>
  <si>
    <t>Connects me with a network of people in similar roles using similar products</t>
  </si>
  <si>
    <t>Learning Technology Specialist</t>
  </si>
  <si>
    <t>Pilot: CMALT pathway for early career professionals and those for whom it is a smaller part of their role, Open Register of CMALT portfolios, providing examples from across sectors and job roles</t>
  </si>
  <si>
    <t>It gives recognition for what we do and offers support mechanisms beyond the individual institution.</t>
  </si>
  <si>
    <t>Digital Resources Manager</t>
  </si>
  <si>
    <t>Voice activated devices (Alexa, Google Home etc.)</t>
  </si>
  <si>
    <t>Lead Assistive Technologist</t>
  </si>
  <si>
    <t>Assistive Technologist</t>
  </si>
  <si>
    <t xml:space="preserve">Proper pedagogical research that shows hiw digital tooks can cintribute to learning. Too much of it is fadish and there is a presumption that all technology is inherently good. In the current funding crisis in education, we don't need to weigh down teachers with "cool" system which is outrageously expensive, takes lots of time to learn, and ultimately doesn't actually.contribute to improving teaching and learning.  </t>
  </si>
  <si>
    <t xml:space="preserve">I'm a teacher and expected to engage with learning technologies with little or no support or time from our college leadership. </t>
  </si>
  <si>
    <t>VR and AR</t>
  </si>
  <si>
    <t>Teaching, Management/leadership, Staff development/training</t>
  </si>
  <si>
    <t>Schools, Higher Education, Work-based learning, Industry</t>
  </si>
  <si>
    <t>Learning design</t>
  </si>
  <si>
    <t>Professional community, CMALT</t>
  </si>
  <si>
    <t>Digital Education Advisory Lead / Associate Lecturer</t>
  </si>
  <si>
    <t>Enhanced support for individual candidates incl. video resources and improved guidance, Enhanced support for candidate cohorts within institutions incl tailored webinars and peer-to-peer sharing, Open Register of CMALT portfolios, providing examples from across sectors and job roles, Support for assessors provided through Lead Assessor Mentors and Members Groups, Consultation with Members on the expanded framework</t>
  </si>
  <si>
    <t>Shared knowledge and experience, quantification and reflection upon practice</t>
  </si>
  <si>
    <t>Senior Educational Designer</t>
  </si>
  <si>
    <t>Educational Design</t>
  </si>
  <si>
    <t>Teaching, Research, Staff development/training, Technical support/development</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</si>
  <si>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 Enhanced support for candidate cohorts within institutions incl tailored webinars and peer-to-peer sharing, Open Register of CMALT portfolios, providing examples from across sectors and job roles, Support for assessors provided through Lead Assessor Mentors and Members Groups</t>
  </si>
  <si>
    <t>Instructional Designer</t>
  </si>
  <si>
    <t>Teaching, Technical support/development</t>
  </si>
  <si>
    <t>ALT provides opportunities for me to share with and learn from my global colleagues.</t>
  </si>
  <si>
    <t>VET Developer (Note VET = Vocational Education and Training)</t>
  </si>
  <si>
    <t>Support, Administration, Technical support/development, Quality / compliance</t>
  </si>
  <si>
    <t>senior management</t>
  </si>
  <si>
    <t>Research, Management/leadership, Support, Administration, Staff development/training, Technical support/development</t>
  </si>
  <si>
    <t>Pilot: CMALT pathway for early career professionals and those for whom it is a smaller part of their role, Enhanced support for individual candidates incl. video resources and improved guidance, Open Register of CMALT portfolios, providing examples from across sectors and job roles, Support for assessors provided through Lead Assessor Mentors and Members Groups</t>
  </si>
  <si>
    <t>5 years ago I didn't know what a Learning Technologist was ALT has helped guide me to finding out what my role means and kept me up to date with the behind the scenes info to help me become a better Learning Technologist</t>
  </si>
  <si>
    <t>Digital Learning Technologist</t>
  </si>
  <si>
    <t>Pilot: CMALT pathway for early career professionals and those for whom it is a smaller part of their role, Pilot: CMALT pathways for advanced professionals whose role includes management/leadership or research focus, Open Register of CMALT portfolios, providing examples from across sectors and job roles, Consultation with Members on the expanded framework</t>
  </si>
  <si>
    <t>A sense of community within the Learning Technology field. Belonging to a particular group of like minded professionals in similar and not similar roles, but all share the same common interest in learning technologies.</t>
  </si>
  <si>
    <t>Service Manager</t>
  </si>
  <si>
    <t>Support, Administration, Technical support/development</t>
  </si>
  <si>
    <t>An important to keep up with developments and share experiences with other practitioners.</t>
  </si>
  <si>
    <t>Digital Media and E-Learning Developer</t>
  </si>
  <si>
    <t>Research, Support, Staff development/training, Technical support/development</t>
  </si>
  <si>
    <t>Enhanced support for individual candidates incl. video resources and improved guidance, Open Register of CMALT portfolios, providing examples from across sectors and job roles</t>
  </si>
  <si>
    <t>Keep LT as a major contributor in education development</t>
  </si>
  <si>
    <t>e-learning authorting packages (eg H5P, Articulate 360, Adapt)</t>
  </si>
  <si>
    <t>It can help individuals be recognised for their achievements in LT.</t>
  </si>
  <si>
    <t>Technology Enhanced Learning Advisor</t>
  </si>
  <si>
    <t>Research, Administration, Staff development/training, Technical support/development</t>
  </si>
  <si>
    <t>it enables me to certify my skills and CPD and keep up-to-date</t>
  </si>
  <si>
    <t>Learning technologist</t>
  </si>
  <si>
    <t>Research, Support, Administration, Staff development/training</t>
  </si>
  <si>
    <t>Pilot: CMALT pathways for advanced professionals whose role includes management/leadership or research focus, Mapping of CMALT to frameworks like UKPSF, Jisc' Digital Capabilities framework, Blended Learning curriculum, Enhanced support for candidate cohorts within institutions incl tailored webinars and peer-to-peer sharing</t>
  </si>
  <si>
    <t>It's a valuable network</t>
  </si>
  <si>
    <t>Senior Academic Technologist</t>
  </si>
  <si>
    <t>Management/leadership, Support, Technical support/development</t>
  </si>
  <si>
    <t>Mapping of CMALT to frameworks like UKPSF, Jisc' Digital Capabilities framework, Blended Learning curriculum, Enhanced support for individual candidates incl. video resources and improved guidance, Enhanced support for candidate cohorts within institutions incl tailored webinars and peer-to-peer sharing</t>
  </si>
  <si>
    <t>Professor of TEL</t>
  </si>
  <si>
    <t>researching</t>
  </si>
  <si>
    <t>Mapping of CMALT to frameworks like UKPSF, Jisc' Digital Capabilities framework, Blended Learning curriculum, Enhanced support for candidate cohorts within institutions incl tailored webinars and peer-to-peer sharing, Open Register of CMALT portfolios, providing examples from across sectors and job roles, Consultation with Members on the expanded framework</t>
  </si>
  <si>
    <t>It provides a network of practitioners and keeps me in touch</t>
  </si>
  <si>
    <t>education solution analyst</t>
  </si>
  <si>
    <t xml:space="preserve">I think that it is very important to have a good professional body, particularly one with a reputable journal and a good annual conference. I particularly like the ALT-MEMBERS JiscMail list. </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</si>
  <si>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t>
  </si>
  <si>
    <t>CPD for learning technologists is vital</t>
  </si>
  <si>
    <t>Principal Learning Technologist</t>
  </si>
  <si>
    <t>Teaching, Research, Support, Administration, Staff development/training, Technical support/development, Innovation</t>
  </si>
  <si>
    <t>Attendance monitoring</t>
  </si>
  <si>
    <t>Learning Technology Development Manager</t>
  </si>
  <si>
    <t>Support, Administration, Staff development/training, Technical support/development</t>
  </si>
  <si>
    <t>networking, inspiration</t>
  </si>
  <si>
    <t>Learning Technology Support Officer</t>
  </si>
  <si>
    <t>Open Register of CMALT portfolios, providing examples from across sectors and job roles, Support for assessors provided through Lead Assessor Mentors and Members Groups</t>
  </si>
  <si>
    <t>Managing Director</t>
  </si>
  <si>
    <t>Teaching, Consultancy</t>
  </si>
  <si>
    <t>Other learning provider, Commercial organisation</t>
  </si>
  <si>
    <t>I don't know yet!</t>
  </si>
  <si>
    <t>Pilot: CMALT pathway for early career professionals and those for whom it is a smaller part of their role, Open Register of CMALT portfolios, providing examples from across sectors and job roles, Consultation with Members on the expanded framework</t>
  </si>
  <si>
    <t>Associate Member, Registered for CMALT (CMALT candidate)</t>
  </si>
  <si>
    <t>It is raising the profile of a little understood career</t>
  </si>
  <si>
    <t xml:space="preserve"> E-learning developer / Learning Technologist</t>
  </si>
  <si>
    <t>Research, Support, Staff development/training</t>
  </si>
  <si>
    <t>Digital Literacy</t>
  </si>
  <si>
    <t>NGVLE</t>
  </si>
  <si>
    <t>Digital Learning Technology</t>
  </si>
  <si>
    <t>Individual Member, Certified Member (CMALT Holder), Associate Member</t>
  </si>
  <si>
    <t>Head of Learning Technology</t>
  </si>
  <si>
    <t>Moving structure to the cloud</t>
  </si>
  <si>
    <t>It support careers for e-Learning professionals</t>
  </si>
  <si>
    <t>Online Learning, Personalised Learning, Flexible Learning</t>
  </si>
  <si>
    <t>Educational Developer (TEL)</t>
  </si>
  <si>
    <t>Teaching, Management/leadership, Support, Staff development/training</t>
  </si>
  <si>
    <t>seamless learning</t>
  </si>
  <si>
    <t>It provides a network of people trying to solve the same problems.</t>
  </si>
  <si>
    <t>Community Engagement Co-ordinator (Undergraduate and Teaching)</t>
  </si>
  <si>
    <t>Students as co-creators</t>
  </si>
  <si>
    <t>Pilot: CMALT pathway for early career professionals and those for whom it is a smaller part of their role, Mapping of CMALT to frameworks like UKPSF, Jisc' Digital Capabilities framework, Blended Learning curriculum, Consultation with Members on the expanded framework</t>
  </si>
  <si>
    <t>it is the reference for everything learning technology in the UK. Biggest community of LT professionals</t>
  </si>
  <si>
    <t>Assistant Learning Technologist</t>
  </si>
  <si>
    <t>Teaching, Research, Support, Administration</t>
  </si>
  <si>
    <t>Pilot: CMALT pathways for advanced professionals whose role includes management/leadership or research focus, Enhanced support for individual candidates incl. video resources and improved guidance, Enhanced support for candidate cohorts within institutions incl tailored webinars and peer-to-peer sharing, Open Register of CMALT portfolios, providing examples from across sectors and job roles</t>
  </si>
  <si>
    <t>It is my window into peers working and best practice.</t>
  </si>
  <si>
    <t>Senior Learning Technologist - TEL</t>
  </si>
  <si>
    <t>Teaching, Research, Support</t>
  </si>
  <si>
    <t>Head of Digital Learning</t>
  </si>
  <si>
    <t>Management/leadership, Support, Staff development/training, Technical support/development</t>
  </si>
  <si>
    <t>Further Education, Higher Education, Work-based learning, Adult and community learning</t>
  </si>
  <si>
    <t>Collaborative creation tools/approaches</t>
  </si>
  <si>
    <t>Networking, sharing experiences</t>
  </si>
  <si>
    <t>Learning and Development Adviser</t>
  </si>
  <si>
    <t>Infographics</t>
  </si>
  <si>
    <t>Enhanced support for individual candidates incl. video resources and improved guidance, Enhanced support for candidate cohorts within institutions incl tailored webinars and peer-to-peer sharing, Open Register of CMALT portfolios, providing examples from across sectors and job roles, Consultation with Members on the expanded framework</t>
  </si>
  <si>
    <t>Professional recognition</t>
  </si>
  <si>
    <t>Employed full-time, Employed part-time, Self-employed</t>
  </si>
  <si>
    <t>It is important to be part of the community and to be able to share and grow together.</t>
  </si>
  <si>
    <t>Head of Educational Technology</t>
  </si>
  <si>
    <t>Research, Staff development/training</t>
  </si>
  <si>
    <t>Learning Design</t>
  </si>
  <si>
    <t xml:space="preserve">It's my professional organisation - it's where I can connect with people working in the same field for both shared enthusiasm and informed criticism! </t>
  </si>
  <si>
    <t>Learning Technology Advisor</t>
  </si>
  <si>
    <t>Pilot: CMALT pathway for early career professionals and those for whom it is a smaller part of their role, Enhanced support for candidate cohorts within institutions incl tailored webinars and peer-to-peer sharing, Open Register of CMALT portfolios, providing examples from across sectors and job roles</t>
  </si>
  <si>
    <t>Higher Education, Adult and community learning</t>
  </si>
  <si>
    <t>As someone working overseas and as a one-person department it has allowed me to increase my knowledge and plug into a wider community with a huge amount of knowledge and experience</t>
  </si>
  <si>
    <t>Head of Learning Resources</t>
  </si>
  <si>
    <t>Research, Administration, Staff development/training</t>
  </si>
  <si>
    <t>College or Further Education provider, University or Higher Education provider</t>
  </si>
  <si>
    <t>Active learning, E-assessment, Developing digitally (capabilities &amp; competencies) and digital wellbeing</t>
  </si>
  <si>
    <t>ideas, news, certification (CMALT), trends, learning, HE, Perosnal interests</t>
  </si>
  <si>
    <t>Employed full-time, Self-employed</t>
  </si>
  <si>
    <t>Learning technologist officer(digital learning)</t>
  </si>
  <si>
    <t>Support, Staff development/training, Technical support/development, blended learning design</t>
  </si>
  <si>
    <t>University or Higher Education provider, self-employed</t>
  </si>
  <si>
    <t>It keeps me in touch with current trends in learning technology within UK HE</t>
  </si>
  <si>
    <t>Product Manager</t>
  </si>
  <si>
    <t>Product Development</t>
  </si>
  <si>
    <t>Management/leadership, Technical support/development</t>
  </si>
  <si>
    <t>Further Education, Higher Education, Work-based learning, Adult and community learning, Industry</t>
  </si>
  <si>
    <t>connected practice/oep</t>
  </si>
  <si>
    <t>it unites those using learning technology across many sectors and disciplines</t>
  </si>
  <si>
    <t>Principal Teaching fellow</t>
  </si>
  <si>
    <t>Research, Management/leadership, Technical support/development</t>
  </si>
  <si>
    <t>Firstly, it keeps me informed in the learning technology arena and brings me a wealth of peers to network and collaborate with. Secondly, ALT provides me with an extensive programme of events for me to join and participate in to keep me up to date with practices and policies.  Thirdly, I have been accepted to be on the committee which allows me to get more involved in supporting and developing ALT's strategy.  Finally, ALT crowned me the Learning Technologist of the Year 2016, which allowed my professionalism to be realised.  Again, thank you ever so much for this recognition.</t>
  </si>
  <si>
    <t>Digital Practice Adviser</t>
  </si>
  <si>
    <t>Micro Learning</t>
  </si>
  <si>
    <t>Technical support/development, Course design</t>
  </si>
  <si>
    <t>Pilot: CMALT pathways for advanced professionals whose role includes management/leadership or research focus, Mapping of CMALT to frameworks like UKPSF, Jisc' Digital Capabilities framework, Blended Learning curriculum, Enhanced support for candidate cohorts within institutions incl tailored webinars and peer-to-peer sharing, Support for assessors provided through Lead Assessor Mentors and Members Groups</t>
  </si>
  <si>
    <t>Learning Spaces Lead</t>
  </si>
  <si>
    <t>Individual Member, Not sure</t>
  </si>
  <si>
    <t xml:space="preserve">New ideas and to hear other's experiences and issues. </t>
  </si>
  <si>
    <t>Technology Enhanced Learning Graphic Designer</t>
  </si>
  <si>
    <t>Designing and developing digital content for academics</t>
  </si>
  <si>
    <t xml:space="preserve">Return on investment and business impact using learning analytics. Leadership training and capabilities </t>
  </si>
  <si>
    <t xml:space="preserve">My professional body for learning technology, a place where I learn from my peers and can contribute my own experience of technology process and implementation </t>
  </si>
  <si>
    <t>Global Learning Consultant- Transformational Projects</t>
  </si>
  <si>
    <t>Learning tech , learning design, promoting learning opportunities, evaluating impact</t>
  </si>
  <si>
    <t>Management/leadership, Staff development/training, Technical support/development</t>
  </si>
  <si>
    <t>Nursing Lecturer</t>
  </si>
  <si>
    <t>Standardization and User Experience</t>
  </si>
  <si>
    <t>Pilot: CMALT pathway for early career professionals and those for whom it is a smaller part of their role, Pilot: CMALT pathways for advanced professionals whose role includes management/leadership or research focus, Enhanced support for candidate cohorts within institutions incl tailored webinars and peer-to-peer sharing, Open Register of CMALT portfolios, providing examples from across sectors and job roles, Consultation with Members on the expanded framework</t>
  </si>
  <si>
    <t>The community can be represented by the diverse areas across the UK</t>
  </si>
  <si>
    <t>Employed part-time, Self-employed</t>
  </si>
  <si>
    <t>curriculum design in online spaces</t>
  </si>
  <si>
    <t xml:space="preserve">Curriculum mapping and Virtual patients (simulated decision-making exercises) </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</si>
  <si>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Open Register of CMALT portfolios, providing examples from across sectors and job roles, Support for assessors provided through Lead Assessor Mentors and Members Groups, Consultation with Members on the expanded framework</t>
  </si>
  <si>
    <t>Teaching, Management/leadership, Staff development/training, Technical support/development</t>
  </si>
  <si>
    <t>it is the UK's leading professional association for educationalists using learning technology to support learning</t>
  </si>
  <si>
    <t>Head of E-Learning</t>
  </si>
  <si>
    <t>Teaching, Research, Support, Administration, Staff development/training, Technical support/development</t>
  </si>
  <si>
    <t>Digital Media Producer</t>
  </si>
  <si>
    <t>networking, alt-c</t>
  </si>
  <si>
    <t>Mapping of CMALT to frameworks like UKPSF, Jisc' Digital Capabilities framework, Blended Learning curriculum, Enhanced support for individual candidates incl. video resources and improved guidance, Open Register of CMALT portfolios, providing examples from across sectors and job roles, Support for assessors provided through Lead Assessor Mentors and Members Groups</t>
  </si>
  <si>
    <t>Sharing of knowledge and expertise and experience</t>
  </si>
  <si>
    <t>Head of Quality Assurance and Development</t>
  </si>
  <si>
    <t>Flipped Classroom</t>
  </si>
  <si>
    <t>Enhanced support for individual candidates incl. video resources and improved guidance, Enhanced support for candidate cohorts within institutions incl tailored webinars and peer-to-peer sharing</t>
  </si>
  <si>
    <t>Learning Content Desiger</t>
  </si>
  <si>
    <t>Teaching, Support, Administration, Technical support/development</t>
  </si>
  <si>
    <t>Online learning</t>
  </si>
  <si>
    <t>Pilot: CMALT pathways for advanced professionals whose role includes management/leadership or research focus, Mapping of CMALT to frameworks like UKPSF, Jisc' Digital Capabilities framework, Blended Learning curriculum, Consultation with Members on the expanded framework</t>
  </si>
  <si>
    <t>ALT is important because it is the only association specifically created for people in learning technology roles.  I want to gain certification so this is also important and I like the range of relevant webinars and other activities that you run.</t>
  </si>
  <si>
    <t>Academic Developer</t>
  </si>
  <si>
    <t>Teaching, Research</t>
  </si>
  <si>
    <t>Pilot: CMALT pathway for early career professionals and those for whom it is a smaller part of their role, Pilot: CMALT pathways for advanced professionals whose role includes management/leadership or research focus, Enhanced support for individual candidates incl. video resources and improved guidance, Enhanced support for candidate cohorts within institutions incl tailored webinars and peer-to-peer sharing, Open Register of CMALT portfolios, providing examples from across sectors and job roles, Support for assessors provided through Lead Assessor Mentors and Members Groups, Consultation with Members on the expanded framework</t>
  </si>
  <si>
    <t>Skills Tutor</t>
  </si>
  <si>
    <t>Teaching, Administration</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</si>
  <si>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 Open Register of CMALT portfolios, providing examples from across sectors and job roles</t>
  </si>
  <si>
    <t>Director, Centre for Learning and Teaching</t>
  </si>
  <si>
    <t>Research, Management/leadership, Support, Staff development/training, Technical support/development</t>
  </si>
  <si>
    <t>I think the Special Interest Groups are my favourite parts of ALT. Especially the OER sig and Learning Spaces sig.</t>
  </si>
  <si>
    <t>Learning Technologies Adviser</t>
  </si>
  <si>
    <t>Digital literacy</t>
  </si>
  <si>
    <t>It provides opportunities to reflect upon and develop my professional practice, and to interact with a community of colleagues outside my own institution.</t>
  </si>
  <si>
    <t xml:space="preserve">A fantastic source of information, resources, suggestions, peers, awesome network </t>
  </si>
  <si>
    <t xml:space="preserve">Placement Manager </t>
  </si>
  <si>
    <t>Support, Administration, Staff development/training</t>
  </si>
  <si>
    <t xml:space="preserve">I'm going to be looking at learning design for online and blended learning.  I'll be refining an existing training session for staff to include students.  This focuses more on pedagogy than the technical. </t>
  </si>
  <si>
    <t>Pilot: CMALT pathways for advanced professionals whose role includes management/leadership or research focus, Enhanced support for candidate cohorts within institutions incl tailored webinars and peer-to-peer sharing, Open Register of CMALT portfolios, providing examples from across sectors and job roles, Support for assessors provided through Lead Assessor Mentors and Members Groups</t>
  </si>
  <si>
    <t xml:space="preserve">Outside of ILTA, it is the only body available for someone in my line of work.  </t>
  </si>
  <si>
    <t>Head of Technology Enhanced Learning</t>
  </si>
  <si>
    <t>Management/leadership, Support</t>
  </si>
  <si>
    <t>Learner centred learning environments</t>
  </si>
  <si>
    <t>Senior teaching fellow</t>
  </si>
  <si>
    <t>Mapping of CMALT to frameworks like UKPSF, Jisc' Digital Capabilities framework, Blended Learning curriculum, Enhanced support for individual candidates incl. video resources and improved guidance, Consultation with Members on the expanded framework</t>
  </si>
  <si>
    <t>learning technologist</t>
  </si>
  <si>
    <t>Research, Staff development/training, Technical support/development</t>
  </si>
  <si>
    <t>Live collaborative tools</t>
  </si>
  <si>
    <t>Mapping of CMALT to frameworks like UKPSF, Jisc' Digital Capabilities framework, Blended Learning curriculum, Open Register of CMALT portfolios, providing examples from across sectors and job roles, Consultation with Members on the expanded framework</t>
  </si>
  <si>
    <t>New and network; sharing ideas, advances and initiatives</t>
  </si>
  <si>
    <t>Course Design Manager</t>
  </si>
  <si>
    <t>Learning design/pedagogy</t>
  </si>
  <si>
    <t>Open Register of CMALT portfolios, providing examples from across sectors and job roles, Consultation with Members on the expanded framework</t>
  </si>
  <si>
    <t>Online Exams/remote proctoring</t>
  </si>
  <si>
    <t>Ireland</t>
  </si>
  <si>
    <t>Teaching, Research, Support, Staff development/training</t>
  </si>
  <si>
    <t>online education</t>
  </si>
  <si>
    <t>Learning &amp; Skills Manager (Digital Education)</t>
  </si>
  <si>
    <t>It enables me to see what the rest of the UK and wider is doing</t>
  </si>
  <si>
    <t>Curriculum Design Consultant</t>
  </si>
  <si>
    <t>Teaching, Research, Management/leadership, Technical support/development</t>
  </si>
  <si>
    <t xml:space="preserve">It's important. </t>
  </si>
  <si>
    <t>Academic Development Specialist</t>
  </si>
  <si>
    <t>associate prof</t>
  </si>
  <si>
    <t>Research, Management/leadership, Administration</t>
  </si>
  <si>
    <t>Because it is an active community with great benefits its members.</t>
  </si>
  <si>
    <t>eLearning Co-ordinator</t>
  </si>
  <si>
    <t>Medical Statistician and Researcher in Education</t>
  </si>
  <si>
    <t>Mapping of CMALT to frameworks like UKPSF, Jisc' Digital Capabilities framework, Blended Learning curriculum, Enhanced support for individual candidates incl. video resources and improved guidance, Enhanced support for candidate cohorts within institutions incl tailored webinars and peer-to-peer sharing, Open Register of CMALT portfolios, providing examples from across sectors and job roles</t>
  </si>
  <si>
    <t>You understand the job I do, and the challenges I have</t>
  </si>
  <si>
    <t>E-learning Manager</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</si>
  <si>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individual candidates incl. video resources and improved guidance, Open Register of CMALT portfolios, providing examples from across sectors and job roles, Support for assessors provided through Lead Assessor Mentors and Members Groups</t>
  </si>
  <si>
    <t xml:space="preserve">Certified Membership offers both access to a community and  provides recognised professional accreditation </t>
  </si>
  <si>
    <t>Educational Developer</t>
  </si>
  <si>
    <t>Teaching, Research, Management/leadership, Support</t>
  </si>
  <si>
    <t>Pilot: CMALT pathways for advanced professionals whose role includes management/leadership or research focus, Consultation with Members on the expanded framework</t>
  </si>
  <si>
    <t>Learning Technology is promoted as a necessary enable for growth and development of Universities</t>
  </si>
  <si>
    <t>Information Services Consultant</t>
  </si>
  <si>
    <t>Teaching, Support, Communication, Business Analyst</t>
  </si>
  <si>
    <t>digital capabilities; co-design</t>
  </si>
  <si>
    <t>Pilot: CMALT pathway for early career professionals and those for whom it is a smaller part of their role, Pilot: CMALT pathways for advanced professionals whose role includes management/leadership or research focus, Enhanced support for individual candidates incl. video resources and improved guidance, Open Register of CMALT portfolios, providing examples from across sectors and job roles, Consultation with Members on the expanded framework</t>
  </si>
  <si>
    <t>As an "academic related" member of staff in a university, before discovering ALT I felt like I fell between two stools, but when I've attended ALT-C in particular I've felt a real sense of community with other members.</t>
  </si>
  <si>
    <t>Senior TEL Designer</t>
  </si>
  <si>
    <t>A combination of most of the above!</t>
  </si>
  <si>
    <t>Research, Support, Staff development/training, Technical support/development, Pedagogic support for module teams, in terms of using the optimum technological resources to support teaching and learning</t>
  </si>
  <si>
    <t>I am keen to support the profession</t>
  </si>
  <si>
    <t>Assistant Director</t>
  </si>
  <si>
    <t>Head of Digital Capability</t>
  </si>
  <si>
    <t>Research, Management/leadership, Support</t>
  </si>
  <si>
    <t>Student-led learning and student-created materials</t>
  </si>
  <si>
    <t>ALT supports research in learning technology, which many universities bypass even though they expect learning technology use to be evidence-based. ALT also provides brilliant peer support. I especially value the ALT mailing list for helpful information and practice sharing.</t>
  </si>
  <si>
    <t>Educational Designer</t>
  </si>
  <si>
    <t>Senior Learning Applications Developer</t>
  </si>
  <si>
    <t>Teaching, Management/leadership, Technical support/development</t>
  </si>
  <si>
    <t>Further Education, Higher Education, Work-based learning, Industry</t>
  </si>
  <si>
    <t>College or Further Education provider, University or Higher Education provider, Other learning provider, Commercial organisation, Third sector organisation</t>
  </si>
  <si>
    <t>Pilot: CMALT pathways for advanced professionals whose role includes management/leadership or research focus, Mapping of CMALT to frameworks like UKPSF, Jisc' Digital Capabilities framework, Blended Learning curriculum</t>
  </si>
  <si>
    <t>Part retired</t>
  </si>
  <si>
    <t>Director | Governor</t>
  </si>
  <si>
    <t>Teaching, Research, Management/leadership, Staff development/training, Technical support/development</t>
  </si>
  <si>
    <t>Schools, Third sector</t>
  </si>
  <si>
    <t>School, University or Higher Education provider, Commercial organisation, Third sector organisation</t>
  </si>
  <si>
    <t>Gamifiication of learning</t>
  </si>
  <si>
    <t>Pilot: CMALT pathway for early career professionals and those for whom it is a smaller part of their role, Pilot: CMALT pathways for advanced professionals whose role includes management/leadership or research focus, Enhanced support for individual candidates incl. video resources and improved guidance</t>
  </si>
  <si>
    <t>Senior Project Officer</t>
  </si>
  <si>
    <t>Hong Kong</t>
  </si>
  <si>
    <t>Visiting scholar</t>
  </si>
  <si>
    <t>Research, Technical support/development</t>
  </si>
  <si>
    <t>Schools, Further Education, Higher Education</t>
  </si>
  <si>
    <t>School, College or Further Education provider, University or Higher Education provider</t>
  </si>
  <si>
    <t>Critical information literacy</t>
  </si>
  <si>
    <t>I do not operate in Higher Ed/Futher Ed - my role is within statutory education (Primary/Post-Primary). However, I feel that I benefit enormously from hearing what is going on in terms of technology-enhanced teaching and learning at these levels in order to inform my project/programme activity. It helps me to keep up-to-date and I am grateful for the email thread discussions! They are often very illuminating!</t>
  </si>
  <si>
    <t>Education Manager (Digital Learning Specialist)</t>
  </si>
  <si>
    <t>Statutory curriculum body</t>
  </si>
  <si>
    <t>Learning Technologies Manager</t>
  </si>
  <si>
    <t>Teaching, Staff development/training, Technical support/development</t>
  </si>
  <si>
    <t>Training and Development</t>
  </si>
  <si>
    <t xml:space="preserve">The community, the conference, being able to contribute. </t>
  </si>
  <si>
    <t>Multi-faceted. Learning Technology, multimedia, pedagogical support and curriculum dev.</t>
  </si>
  <si>
    <t>Instructional Design</t>
  </si>
  <si>
    <t xml:space="preserve">To connect with people who do the same job as me in FE, HE and other sectors. </t>
  </si>
  <si>
    <t>Senior Learning Technology Adviser</t>
  </si>
  <si>
    <t>Head of e-Learning</t>
  </si>
  <si>
    <t>Senior manager: Learning technology</t>
  </si>
  <si>
    <t>Research, Management/leadership, Support, Staff development/training, learning design</t>
  </si>
  <si>
    <t xml:space="preserve">Is a Learning experience for me </t>
  </si>
  <si>
    <t>Learning Support Specialist-Coach in IB schools</t>
  </si>
  <si>
    <t>Research, Management/leadership, Support, Administration</t>
  </si>
  <si>
    <t>Schools, International IB schools around the globe ( MYP/DP Curricula)</t>
  </si>
  <si>
    <t>School, International IB schools around the globe ( MYP/DP Curricula)</t>
  </si>
  <si>
    <t>Enhanced support for individual candidates incl. video resources and improved guidance, Enhanced support for candidate cohorts within institutions incl tailored webinars and peer-to-peer sharing, Open Register of CMALT portfolios, providing examples from across sectors and job roles, Support for assessors provided through Lead Assessor Mentors and Members Groups</t>
  </si>
  <si>
    <t>Staff development/training/Technical support/development</t>
  </si>
  <si>
    <t>Augmented and virtual reality</t>
  </si>
  <si>
    <t>I have only just joined, so not sure yet</t>
  </si>
  <si>
    <t>Associate Learning Technologist</t>
  </si>
  <si>
    <t>Pilot: CMALT pathways for advanced professionals whose role includes management/leadership or research focus, Enhanced support for candidate cohorts within institutions incl tailored webinars and peer-to-peer sharing</t>
  </si>
  <si>
    <t>ALT is a fantastic community where I can make contacts to share ideas and hear about good practice. It's also really useful as an informal way to benchmark my own and my institution's activity.</t>
  </si>
  <si>
    <t>Associate Member, Not sure</t>
  </si>
  <si>
    <t>I'm interested in the use of technology in learning (language learning in particular) and so much of what ALT does is useful for me.</t>
  </si>
  <si>
    <t>Principal Teaching Fellow</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</si>
  <si>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candidate cohorts within institutions incl tailored webinars and peer-to-peer sharing, Open Register of CMALT portfolios, providing examples from across sectors and job roles, Support for assessors provided through Lead Assessor Mentors and Members Groups, Consultation with Members on the expanded framework</t>
  </si>
  <si>
    <t>Customer Services Manager, Information Services</t>
  </si>
  <si>
    <t>Pilot: CMALT pathway for early career professionals and those for whom it is a smaller part of their role, Mapping of CMALT to frameworks like UKPSF, Jisc' Digital Capabilities framework, Blended Learning curriculum, Open Register of CMALT portfolios, providing examples from across sectors and job roles, Support for assessors provided through Lead Assessor Mentors and Members Groups</t>
  </si>
  <si>
    <t>It provides a sense of community and much needed support and 'professionalises' my role</t>
  </si>
  <si>
    <t>Senior Academic Developer</t>
  </si>
  <si>
    <t>Digital innovation/training</t>
  </si>
  <si>
    <t>Teaching, Management/leadership, Support, Staff development/training, Technical support/development</t>
  </si>
  <si>
    <t>It is a professional lifeline and connects me with my peers beyond my immediate team.</t>
  </si>
  <si>
    <t>Gaining the knowledge I need to perform effectively</t>
  </si>
  <si>
    <t>Lecturer and e-Learning Champion</t>
  </si>
  <si>
    <t>Administration, Staff development/training</t>
  </si>
  <si>
    <t>Senior Lecturer in TEL</t>
  </si>
  <si>
    <t>Australia</t>
  </si>
  <si>
    <t xml:space="preserve">Associate professor </t>
  </si>
  <si>
    <t>it is a supportive open, social and co-learning community</t>
  </si>
  <si>
    <t>Principal Lecturer</t>
  </si>
  <si>
    <t>Mapping of CMALT to frameworks like UKPSF, Jisc' Digital Capabilities framework, Blended Learning curriculum, Enhanced support for individual candidates incl. video resources and improved guidance, Open Register of CMALT portfolios, providing examples from across sectors and job roles</t>
  </si>
  <si>
    <t>It provides a community of practice and highlights research, best practice, career opportunities and more importantly is a forum for sharing and learning.  it also helps in creating an identity for myself as a Learning Technologist.</t>
  </si>
  <si>
    <t>It's not really important to me. I'm in it only because I want to keep a loose track of the developments in the profession. 
In fact, I find the ALT to be a bit too active these days, trying to impact people's lives where it shouldn't really. For example, I worry that CMALT might be a very well intentioned but ultimately pointless case of qualification inflation - it's not really needed to do the job right, but soon people will need to do it or they won't get hired. It's like sports doping, learning technology edition.
I think it would be best if the ALT focused on promoting learning technology through supporting the development of useful technologies and research into existing ones, organising events, and the like. Many of the 'exciting new developments' are really only exciting to the people who are in it, and often create more work and more things to keep up with for the rest of us.</t>
  </si>
  <si>
    <t>Teaching, Research, Support, Technical support/development</t>
  </si>
  <si>
    <t>Adaptive learning</t>
  </si>
  <si>
    <t>I'm very new and have not used ALT much yet, so am still establishing how it is useful for me and vice versa. BUT having said that I am expecting it to be useful for networking with others, learning more about Learning technology roles (I have come into this via publishing and although LT is a huge part of my role I am still finding my place in the LT world), working out where I fit, learning more about new LT issues/options/tools that I can take back into my own workplace, and thinking about the future for my LT career.</t>
  </si>
  <si>
    <t>Commissioning Editor</t>
  </si>
  <si>
    <t>Developing online courses for HE students and academics (commercial)</t>
  </si>
  <si>
    <t>Commission products, develop curriculum, commission authors, consult with HE institutions about implementation of courses, speak at events about our courses</t>
  </si>
  <si>
    <t>Registered for CMALT (CMALT candidate), Not sure</t>
  </si>
  <si>
    <t>diagnostic tools e.g. for digital literacy and other graduate skills</t>
  </si>
  <si>
    <t>Pilot: CMALT pathway for early career professionals and those for whom it is a smaller part of their role, Mapping of CMALT to frameworks like UKPSF, Jisc' Digital Capabilities framework, Blended Learning curriculum, Support for assessors provided through Lead Assessor Mentors and Members Groups</t>
  </si>
  <si>
    <t>it is a community that shares practice</t>
  </si>
  <si>
    <t>Academic Lead Distance &amp; Online Learning</t>
  </si>
  <si>
    <t>Teaching, Research, Management/leadership, Support, Administration, Technical support/development, Policies</t>
  </si>
  <si>
    <t>More sophisticated peer review methods and tools</t>
  </si>
  <si>
    <t>Pilot: CMALT pathway for early career professionals and those for whom it is a smaller part of their role, Pilot: CMALT pathways for advanced professionals whose role includes management/leadership or research focus, Mapping of CMALT to frameworks like UKPSF, Jisc' Digital Capabilities framework, Blended Learning curriculum, Enhanced support for candidate cohorts within institutions incl tailored webinars and peer-to-peer sharing, Open Register of CMALT portfolios, providing examples from across sectors and job roles, Consultation with Members on the expanded framework</t>
  </si>
  <si>
    <t>I work independently of any institution and value the network of peers that ALT gives me access to.</t>
  </si>
  <si>
    <t>Try to avoid job titles</t>
  </si>
  <si>
    <t>Consulting</t>
  </si>
  <si>
    <t>Further Education, Work-based learning, Adult and community learning, Industry, Third sector</t>
  </si>
  <si>
    <t>Independent consultancy</t>
  </si>
  <si>
    <t>Distance Learning courses</t>
  </si>
  <si>
    <t>ALT is the professional association for my profession</t>
  </si>
  <si>
    <t>Learning Services Manager</t>
  </si>
  <si>
    <t>T&amp;L Strategy</t>
  </si>
  <si>
    <t>Collaborative and participatory opportunities with colleagues across the sector</t>
  </si>
  <si>
    <t>Deputy Head of School</t>
  </si>
  <si>
    <t xml:space="preserve">Important network of informed colleagues which is I consider to be a vital source of support to keep me informed about learning technology. </t>
  </si>
  <si>
    <t>Teaching, Management/leadership</t>
  </si>
  <si>
    <t>E-Learning Manager</t>
  </si>
  <si>
    <t>Pilot: CMALT pathway for early career professionals and those for whom it is a smaller part of their role, Pilot: CMALT pathways for advanced professionals whose role includes management/leadership or research focus, Enhanced support for candidate cohorts within institutions incl tailored webinars and peer-to-peer sharing, Support for assessors provided through Lead Assessor Mentors and Members Groups</t>
  </si>
  <si>
    <t>Keep me up to date, help me network</t>
  </si>
  <si>
    <t>Individual Member, Associate Member, Registered for CMALT (CMALT candidate)</t>
  </si>
  <si>
    <t>Programme Development Technologist</t>
  </si>
  <si>
    <t>Programme development PSS academic liaison</t>
  </si>
  <si>
    <t>Supporting disabled learners and accessibility.</t>
  </si>
  <si>
    <t xml:space="preserve">It keeps me in touch with the LT community across the UK and globe. </t>
  </si>
  <si>
    <t>Media Assistant to Learning Designer</t>
  </si>
  <si>
    <t>I have been working with learning technology for a long time but have only just become a learning technologist. While I know the technologies my weak area is linking it to pedagogy and the academic curriculum. My institutions is unfamiliar with this area. I am the first learning technologist in post. My main support is likely to come from outside my institution. Once my feet touch the ground I want to connect more a possibly work towards the CMALT.</t>
  </si>
  <si>
    <t>Mobile learning</t>
  </si>
  <si>
    <t>it connects me with other professionals in the industry and promotes the use and development of digital technologies in higher education; furthermore, CMALT provides professional recognition.</t>
  </si>
  <si>
    <t>Technology Enhanced Learning Projects Developer</t>
  </si>
  <si>
    <t>SCORM</t>
  </si>
  <si>
    <t>Attaining recognition that what I do is an important role, not to be undervalued.</t>
  </si>
  <si>
    <t>Student voice</t>
  </si>
  <si>
    <t>Discussion forums and email updates are always interesting and meetings are valuable.</t>
  </si>
  <si>
    <t>Blended Learning Coodinator</t>
  </si>
  <si>
    <t>Pilot: CMALT pathways for advanced professionals whose role includes management/leadership or research focus, Enhanced support for individual candidates incl. video resources and improved guidance, Open Register of CMALT portfolios, providing examples from across sectors and job roles, Consultation with Members on the expanded framework</t>
  </si>
  <si>
    <t>Pilot: CMALT pathways for advanced professionals whose role includes management/leadership or research focus, Mapping of CMALT to frameworks like UKPSF, Jisc' Digital Capabilities framework, Blended Learning curriculum, Support for assessors provided through Lead Assessor Mentors and Members Groups</t>
  </si>
  <si>
    <t>ALT is a guild for the artisans of our time. An important body that recognises and supports the wide ranging activities done by the people who work with technologies that support learning. Our work is so diverse, coupled with continued change in our working environment,  it is crucial that there is a touchstone or template for our role that we can refer to in order to halt the increasing erosion of skills and attributes associated with the still releativly new role known as Learning Technologist.</t>
  </si>
  <si>
    <t>Learning Technology Developer</t>
  </si>
  <si>
    <t>Authoring</t>
  </si>
  <si>
    <t>Most relevant organisation to me as LT.</t>
  </si>
  <si>
    <t>It's important to keep up to date with current thinking, technology and trends and be part of a community. Being a member of ALT allows me to dip in, or take longer looks at the current and new practice ideas whenever I want to.</t>
  </si>
  <si>
    <t>Learning technologist and communication officer</t>
  </si>
  <si>
    <t>Service Owner, Teaching and Learning</t>
  </si>
  <si>
    <t>The opportunity to engage and network with a professional TEL community across the UK and abroad and to learn about innovations in the TEL space.</t>
  </si>
  <si>
    <t>Enhanced support for individual candidates incl. video resources and improved guidance, Open Register of CMALT portfolios, providing examples from across sectors and job roles, Consultation with Members on the expanded framework</t>
  </si>
  <si>
    <t>ALT has been important for me professionally for all sorts of reasons. Taking the long view, it has since circa 2000 been a source of regular information for keeping me up to date with cutting edge technologies and their practical applications in the classroom and of the latest research in learning technologies. It's helped me find the balance between practice and pedagogy and more generally has contributed to the building of a large community of like-minded academics and practitioners who are passionate about enhancing the student learning experience with technology. 
ALT provides a valuable national and international network for both technologists and researchers into learning technology. Learning technology has become embedded in our academic practice in ways we could never have foreseen in 1993, totally impacting the way we teach and interact with our students. As a practitioner over those 25 years filtering the good ideas from the not-so-good has been helped immensely by the ALT community of practice.</t>
  </si>
  <si>
    <t>Teaching, Research, Support, Administration, Staff development/training</t>
  </si>
  <si>
    <t>With JISC doing fewer networking events, ALT is hugely important for the TEL community across the country.</t>
  </si>
  <si>
    <t>Microteaching</t>
  </si>
  <si>
    <t>Certified Member (CMALT Holder), Associate Member</t>
  </si>
  <si>
    <t>Teaching, Support, Administration, Staff development/training</t>
  </si>
  <si>
    <t>Email discussions and newsletters provide useful resources/advice for TEL.</t>
  </si>
  <si>
    <t>Outside of Europe, USA</t>
  </si>
  <si>
    <t xml:space="preserve">Assistant Director of an Intensive English Program </t>
  </si>
  <si>
    <t>English Tutor and E-Learning Champion</t>
  </si>
  <si>
    <t>Head of Digital Learning Support Services</t>
  </si>
  <si>
    <t>Research, Support, Administration, Staff development/training, Technical support/development</t>
  </si>
  <si>
    <t>It's my industry body and go to place for support and research</t>
  </si>
  <si>
    <t>Head of Learning Technologies</t>
  </si>
  <si>
    <t>Continuing the up hill struggle to get my institution to learn about and engage with TEL</t>
  </si>
  <si>
    <t>It provides access to a nationwide network of people who like me are exploring the use of TEL.  This has been a lifeline when colleagues/managers within my institution adopt unrealistic hopes or targets for the development of a distance learning programme.  I have been able to use ALT to provide evidence and support for the need to develop policies around lecture capture and assistive technology. On a personal level ALT has kept me sane and has enabled me to hear about a whole range of software, ideas and experiences that have been useful. I am an academic rather than a technologist so this community has been great for me.</t>
  </si>
  <si>
    <t>Being a member of ALT and achieving CMALT this year made a large impact on my practice and literally opened up many new connections that otherwise would not have happened. It is a perfect 'opener' to new networks, as it allows for neutral introductions and conversations, free of institutional constraints/culture/structure.</t>
  </si>
  <si>
    <t>elearning developer</t>
  </si>
  <si>
    <t>Learning Technology Support</t>
  </si>
  <si>
    <t>Teaching, Research, Management/leadership, Administration, Staff development/training, Technical support/development</t>
  </si>
  <si>
    <t>Distance learning at scale, Wikimedia in the classroom</t>
  </si>
  <si>
    <t xml:space="preserve">It provides an open and inclusive community for learning technologists in the UK coupled with excellent leadership and foresight.  </t>
  </si>
  <si>
    <t>OER Service, Senior Team Leader</t>
  </si>
  <si>
    <t>Brilliant community in regional group, national conference, mailing lists.</t>
  </si>
  <si>
    <t>Learning technology developer</t>
  </si>
  <si>
    <t>Object based learning and object based learning using sound</t>
  </si>
  <si>
    <t>ALT does learning and technology, what's not to love.</t>
  </si>
  <si>
    <t>Learning Zone Manager</t>
  </si>
  <si>
    <t>Teaching, Research, Management/leadership, Support, Administration, Staff development/training, Technical support/development, Maintenance and repairs</t>
  </si>
  <si>
    <t>Data</t>
  </si>
  <si>
    <t>Professional development</t>
  </si>
  <si>
    <t>e-learning Project Manager</t>
  </si>
  <si>
    <t>Private sector</t>
  </si>
  <si>
    <t xml:space="preserve">ALT is unique in being voice of learning technologists across Universities , Colleges , Schools and Work Based learning - it provides a critical network across the UK and beyond and driven by membership </t>
  </si>
  <si>
    <t xml:space="preserve">Educational Consultant </t>
  </si>
  <si>
    <t xml:space="preserve">CEO </t>
  </si>
  <si>
    <t xml:space="preserve">Thought leading in policy and practice </t>
  </si>
  <si>
    <t xml:space="preserve">Research, Management/leadership, Staff development/training, Technical support/development, Policy shaping national and institutional </t>
  </si>
  <si>
    <t>Further Education, Work-based learning, Adult and community learning, Third sector</t>
  </si>
  <si>
    <t>Service Learning</t>
  </si>
  <si>
    <t xml:space="preserve">VM-slutspel and access to peers - Learning and development. Sense of community and keeping up tp date. </t>
  </si>
  <si>
    <t>Learning Technologist - Coordinator</t>
  </si>
  <si>
    <t>Preparing non-traditional students for HE</t>
  </si>
  <si>
    <t>Because it is an organisation which brings people with interest in learning technology together, and has a means to accredit expertise</t>
  </si>
  <si>
    <t>Teaching Fellow (Academic Skills Development)</t>
  </si>
  <si>
    <t xml:space="preserve">As a Learning technologist ALT is important to me, but it seems to be an organisation that doesn't have as many younger aged members as it possibily should have.  I          </t>
  </si>
  <si>
    <t>Baseline standards for VLE</t>
  </si>
  <si>
    <t>Enhanced support for candidate cohorts within institutions incl tailored webinars and peer-to-peer sharing, Open Register of CMALT portfolios, providing examples from across sectors and job roles, Consultation with Members on the expanded framework</t>
  </si>
  <si>
    <t>Its mail list continues to be a very useful source of information. The annual autumn conference is also very worthwhile for attendees and non-attendees.</t>
  </si>
  <si>
    <t>E-Learningn Development Officer</t>
  </si>
  <si>
    <t>Pilot: CMALT pathway for early career professionals and those for whom it is a smaller part of their role, Enhanced support for candidate cohorts within institutions incl tailored webinars and peer-to-peer sharing, Support for assessors provided through Lead Assessor Mentors and Members Groups, Consultation with Members on the expanded framework</t>
  </si>
  <si>
    <t>It is the prime networking facilitator in the sector</t>
  </si>
  <si>
    <t>Teaching, Research, Staff development/training</t>
  </si>
  <si>
    <t>Mapping of CMALT to frameworks like UKPSF, Jisc' Digital Capabilities framework, Blended Learning curriculum, Open Register of CMALT portfolios, providing examples from across sectors and job roles</t>
  </si>
  <si>
    <t>I like the network of helpful folks.</t>
  </si>
  <si>
    <t>Professional Teaching Fellow</t>
  </si>
  <si>
    <t>Teaching, Administration, Technical support/development</t>
  </si>
  <si>
    <t>Pilot: CMALT pathways for advanced professionals whose role includes management/leadership or research focus, Support for assessors provided through Lead Assessor Mentors and Members Groups</t>
  </si>
  <si>
    <t>It is the community of very helpful professionals. I am really impressed by the readiness to support anyone whey they ask questions or have problems. Thank you!</t>
  </si>
  <si>
    <t>Employed part-time, Retired</t>
  </si>
  <si>
    <t>lecturer and editor</t>
  </si>
  <si>
    <t>publishing the academic journal</t>
  </si>
  <si>
    <t>It provides recognition and a network of enthsuiasts</t>
  </si>
  <si>
    <t>ESOL lecturer</t>
  </si>
  <si>
    <t>Augmented Reality and Intelligent interfaces</t>
  </si>
  <si>
    <t>Pilot: CMALT pathway for early career professionals and those for whom it is a smaller part of their role, Pilot: CMALT pathways for advanced professionals whose role includes management/leadership or research focus, Enhanced support for candidate cohorts within institutions incl tailored webinars and peer-to-peer sharing</t>
  </si>
  <si>
    <t>It helps the students through our practices and ALT recognises the effort we put into our teaching practice .</t>
  </si>
  <si>
    <t>Teaching/Research/Admin</t>
  </si>
  <si>
    <t>Higher Education, Industry</t>
  </si>
  <si>
    <t>Community to discuss developments, share best practice in learning technology, professional accreditation</t>
  </si>
  <si>
    <t>Learning Technology Office</t>
  </si>
  <si>
    <t>Depends on the clients</t>
  </si>
  <si>
    <t>Peer research and looking ahead</t>
  </si>
  <si>
    <t xml:space="preserve">Global Learning Consultant </t>
  </si>
  <si>
    <t>1. How important have the following been to your work over the past year? [Screencasting]</t>
  </si>
  <si>
    <t>1. How important have the following been to your work over the past year? [Data and Analytics (incl. Learning analytics)]</t>
  </si>
  <si>
    <t>1. How important have the following been to your work over the past year? [Wikis]</t>
  </si>
  <si>
    <t>1. How important have the following been to your work over the past year? [Bring Your Own Device (BYOD) initiatives]</t>
  </si>
  <si>
    <t>3. And how important do you expect the following will be for you in the coming year? [Screencasting]</t>
  </si>
  <si>
    <t>3. And how important do you expect the following will be for you in the coming year? [Data and Analytics (incl. Learning analytics)]</t>
  </si>
  <si>
    <t>3. And how important do you expect the following will be for you in the coming year? [Wikis]</t>
  </si>
  <si>
    <t>4a. New ideas that can benefit the Membership at a national level [Links to Learning Technology taught/research degrees]</t>
  </si>
  <si>
    <t>4a. New ideas that can benefit the Membership at a national level [Support for UK-wide Member Groups, including local CMALT Champions]</t>
  </si>
  <si>
    <t>4a. New ideas that can benefit the Membership at a national level [Alignment of the CMALT scheme with other accreditation frameworks]</t>
  </si>
  <si>
    <t>4a. New ideas that can benefit the Membership at a national level [Member offers and news through international partnerships]</t>
  </si>
  <si>
    <t>4a. New ideas that can benefit the Membership at a national level [Stronger representation of Members in policy consultations]</t>
  </si>
  <si>
    <t>4b. New ways to lead professionalisation in Learning Technology [CMALT for students/early career professionals]</t>
  </si>
  <si>
    <t>4b. New ways to lead professionalisation in Learning Technology [CMALT for advanced/senior professionals]</t>
  </si>
  <si>
    <t>4b. New ways to lead professionalisation in Learning Technology [Professional mentoring scheme for Members by Members]</t>
  </si>
  <si>
    <t>4b. New ways to lead professionalisation in Learning Technology [Annual Learning Technology research prize]</t>
  </si>
  <si>
    <t>4b. New ways to lead professionalisation in Learning Technology [CPD Open Badges framework for core ALT activities]</t>
  </si>
  <si>
    <t>4c. More ways in which we can inform practice &amp; share research openly for public benefit [Enable Members to engage with industry via Special Interest Groups]</t>
  </si>
  <si>
    <t>4c. More ways in which we can inform practice &amp; share research openly for public benefit [Enable Members to increase the impact of their practice by sharing their expert knowledge via open publications or events]</t>
  </si>
  <si>
    <t>4c. More ways in which we can inform practice &amp; share research openly for public benefit [Continue to make available Open Access research in Learning Technology]</t>
  </si>
  <si>
    <t>4c. More ways in which we can inform practice &amp; share research openly for public benefit [Openly publish comparative data from the ALT Annual Survey]</t>
  </si>
  <si>
    <t>4c. More ways in which we can inform practice &amp; share research openly for public benefit [Enable Members to share practice &amp; research via the ALT Open Access Repository]</t>
  </si>
  <si>
    <t>5. ALT is important to me because...</t>
  </si>
  <si>
    <t>6. Are you currently a member of ALT or involved in ALT another way?</t>
  </si>
  <si>
    <t>8a. Are you currently a member any of these ALT Members Groups?</t>
  </si>
  <si>
    <t>8b. Are you currently involved in any of these ALT Special Interest Groups (SIGs)?</t>
  </si>
  <si>
    <t>9. Are you currently involved in or a member of:</t>
  </si>
  <si>
    <t>10. Would you like us to contact you?</t>
  </si>
  <si>
    <t>I feel recognized in my role as a learning technologist and part of a respected and forward thing community</t>
  </si>
  <si>
    <t>ALT West Midlands</t>
  </si>
  <si>
    <t>ALT Games and Learning SIG</t>
  </si>
  <si>
    <t>Central Executive Committee</t>
  </si>
  <si>
    <t>Senior Research Fellow/Associate Lecturer</t>
  </si>
  <si>
    <t xml:space="preserve">Blockchain, AI and VR </t>
  </si>
  <si>
    <t xml:space="preserve">it is a rich resource of practical applications of technology for education </t>
  </si>
  <si>
    <t xml:space="preserve">Digital Scholarship and Content Innovation Manager </t>
  </si>
  <si>
    <t>networking, like minded colleagues</t>
  </si>
  <si>
    <t>Associate Dean Academic Enhancement</t>
  </si>
  <si>
    <t>It provides a good opportunity for me to get connected to people who are working in the same area and get peer-support.</t>
  </si>
  <si>
    <t>Enablement Officer</t>
  </si>
  <si>
    <t>Research, Administration, Technical support/development</t>
  </si>
  <si>
    <t>Blended and distance course design and frameworks</t>
  </si>
  <si>
    <t>It is the go to place for collaborating and networking for recognised and acclaimed learning technology professionals</t>
  </si>
  <si>
    <t>ALT White Rose</t>
  </si>
  <si>
    <t>ALT FELTAG SIG</t>
  </si>
  <si>
    <t>Operational Committees</t>
  </si>
  <si>
    <t>Learning Support Technologist</t>
  </si>
  <si>
    <t>Individual Member (formerly known as Ordinary Member), Certified Member (CMALT Holder)</t>
  </si>
  <si>
    <t>ALT Scotland</t>
  </si>
  <si>
    <t>OERs</t>
  </si>
  <si>
    <t>It gives me access to lots of information and ideas</t>
  </si>
  <si>
    <t>Operational Committees, Annual Conference Programme Committee, RLT Journal Editorial Board</t>
  </si>
  <si>
    <t>e learning tech</t>
  </si>
  <si>
    <t>Further Education, Adult and community learning</t>
  </si>
  <si>
    <t>College or Further Education provider, Other learning provider, Third sector organisation</t>
  </si>
  <si>
    <t>Teaching and Learning Consultant</t>
  </si>
  <si>
    <t>No</t>
  </si>
  <si>
    <t>Ed Tech Coordinator / Ed Tech Supervisor (acting)</t>
  </si>
  <si>
    <t>It's a recognised body for learning Technology.</t>
  </si>
  <si>
    <t>Learning Technologist (Systems)</t>
  </si>
  <si>
    <t>3-D modelling, AR &amp; VR</t>
  </si>
  <si>
    <t>It is a genuinely supportive community of practice which sees learning technology as a way of connecting and recognising individual and institutional diversity</t>
  </si>
  <si>
    <t>CMALT assessor</t>
  </si>
  <si>
    <t>Simulation</t>
  </si>
  <si>
    <t>It provides me with access to like minded and skilled professionals</t>
  </si>
  <si>
    <t>e-Learning Fellow</t>
  </si>
  <si>
    <t>Teaching, Research, Management/leadership, Support, Staff development/training, Technical support/development</t>
  </si>
  <si>
    <t>ePENA (Pre-Entry Numeracy Assessment)</t>
  </si>
  <si>
    <t>LT is a complex rapidly changing field and connecting with other professionals not only keeps me sane but allows us all to pull together (sometimes scarce) resources for a common goal.</t>
  </si>
  <si>
    <t>Digital Learning Developer</t>
  </si>
  <si>
    <t>it represents the views of UK learning technologists and the learning technology ecosystem</t>
  </si>
  <si>
    <t>ALT Open Education SIG</t>
  </si>
  <si>
    <t>OER17 programme committee</t>
  </si>
  <si>
    <t>Senior Consultant</t>
  </si>
  <si>
    <t>Management/leadership, Staff development/training, Technical support/development, Project management</t>
  </si>
  <si>
    <t>4K video</t>
  </si>
  <si>
    <t>Librarian</t>
  </si>
  <si>
    <t>Teaching, Administration, Technical support/development, digital media</t>
  </si>
  <si>
    <t>it raises the profile of learning technologist and the role they play in supporting learning and teaching through the use of tech</t>
  </si>
  <si>
    <t>ALT M25 Learning Technology Group</t>
  </si>
  <si>
    <t>System Developer</t>
  </si>
  <si>
    <t>Recognises learning technology as a profession</t>
  </si>
  <si>
    <t>Individual Member (formerly known as Ordinary Member), Associate Member</t>
  </si>
  <si>
    <t>Electronic submission to journals</t>
  </si>
  <si>
    <t>it keeps me up to date with on going developments and achievements in this field</t>
  </si>
  <si>
    <t xml:space="preserve">Emeritus professor </t>
  </si>
  <si>
    <t>Research, Management/leadership, Support, Staff development/training</t>
  </si>
  <si>
    <t>Administration Manager (or elearning unit)</t>
  </si>
  <si>
    <t>I'm not sure that it is!</t>
  </si>
  <si>
    <t>Web Developer (Library)</t>
  </si>
  <si>
    <t>Certified Member (CMALT Holder), Registered for CMALT (CMALT candidate)</t>
  </si>
  <si>
    <t>Apprenticeship Levy and refocus on that qualification and associated implications</t>
  </si>
  <si>
    <t>Allows me to remain in touch with learning technology trends - particularly as I am no longer working in Higher Ed</t>
  </si>
  <si>
    <t>Teaching, Research, Management/leadership, Support, Administration, Technical support/development</t>
  </si>
  <si>
    <t>Individual Member (formerly known as Ordinary Member), Registered for CMALT (CMALT candidate)</t>
  </si>
  <si>
    <t>Academic Development Tutor</t>
  </si>
  <si>
    <t>Digitally enhanced learning spaces</t>
  </si>
  <si>
    <t>professional certification, research, community of practice</t>
  </si>
  <si>
    <t>Equally staff training &amp; tech support/development</t>
  </si>
  <si>
    <t xml:space="preserve">Data to inform teaching enhancements, data in course design and management systems </t>
  </si>
  <si>
    <t>Senior Co design Manager</t>
  </si>
  <si>
    <t>Management/leadership, Support, Administration</t>
  </si>
  <si>
    <t xml:space="preserve">Jisc </t>
  </si>
  <si>
    <t>focus on problem based learning</t>
  </si>
  <si>
    <t>it helps to keep me up to date, in a concise focussed way.</t>
  </si>
  <si>
    <t>Teaching, Research, Management/leadership, Administration</t>
  </si>
  <si>
    <t>It is the only tailored vehicle for professional development in learning technologies and it provides an additional and valuable network of skilled and supportive practitioners.</t>
  </si>
  <si>
    <t>Manager of Learning Enhancement Unit</t>
  </si>
  <si>
    <t>it provides access to a network,  a platform for discussion, an opportunity to disseminate, encouragement to share and recognition in our field.</t>
  </si>
  <si>
    <t>ALT Learning Spaces SIG</t>
  </si>
  <si>
    <t>Academic Developer / Adviser</t>
  </si>
  <si>
    <t>ALT Wales</t>
  </si>
  <si>
    <t>Elearning Officer</t>
  </si>
  <si>
    <t>Educational Development</t>
  </si>
  <si>
    <t>learning technologist/lecturer</t>
  </si>
  <si>
    <t>Virtual Reality</t>
  </si>
  <si>
    <t>TEL Advisor</t>
  </si>
  <si>
    <t>CMALT accreditation</t>
  </si>
  <si>
    <t>It enables me to engage with experts in the filed and develop my own knowledge and expertise.</t>
  </si>
  <si>
    <t>Learning Resource Assistant</t>
  </si>
  <si>
    <t>Further Education, Work-based learning</t>
  </si>
  <si>
    <t>Don't know yet!</t>
  </si>
  <si>
    <t>A great community of practitioners, researchers and thinkers.</t>
  </si>
  <si>
    <t>ALT East Midlands</t>
  </si>
  <si>
    <t>ALT Learning Spaces SIG, ALT ViTAL SIG</t>
  </si>
  <si>
    <t>Other Conference activities :-)</t>
  </si>
  <si>
    <t>E-Learning Team Manager</t>
  </si>
  <si>
    <t>Premier network for LT</t>
  </si>
  <si>
    <t>Its my professional body and provides a strong independent voice for technology enhanced learning</t>
  </si>
  <si>
    <t>Learning designer</t>
  </si>
  <si>
    <t>Teaching, Research, Management/leadership, Support, Technical support/development, Resource development</t>
  </si>
  <si>
    <t>It's an organisation that recognises a specific area of educational development</t>
  </si>
  <si>
    <t>Anything which will enable a richer, more interactive experience for online distance learners.</t>
  </si>
  <si>
    <t>It helps me keep up-to-date with current thinking, it facilitates networking and interaction with colleagues in the wider community (eg local SIG), it provides a structured framework for recognition (eg CMALT).</t>
  </si>
  <si>
    <t>ALT North West England</t>
  </si>
  <si>
    <t>SIG organising committee (is that operational?)</t>
  </si>
  <si>
    <t>Teaching and Learning Manager (Distance Learning)</t>
  </si>
  <si>
    <t>Gamification (not just game-based learning or digital badges), digital strategy design</t>
  </si>
  <si>
    <t>It links me to other professionals within my field, as well allows me to share my experiences to the benefit of others</t>
  </si>
  <si>
    <t>Quality &amp; Digital Learning Lead</t>
  </si>
  <si>
    <t>It represents the best professional organisation in the UK for EdTech, even if its focus is strongly on higher ed rather than education more broadly.</t>
  </si>
  <si>
    <t>Digital Learning Lead</t>
  </si>
  <si>
    <t>associate professor</t>
  </si>
  <si>
    <t>Assessment tools</t>
  </si>
  <si>
    <t>It has given me a qualification and links to like -minded profressionals</t>
  </si>
  <si>
    <t>lecturer</t>
  </si>
  <si>
    <t>knowledge sharing</t>
  </si>
  <si>
    <t>multi-functional role no clear primary function!</t>
  </si>
  <si>
    <t>Opportunities to bring people together - helps to have a space to discuss challenges, ways forward, etc outside our institutions</t>
  </si>
  <si>
    <t>Enablement Officer (Learning Technologies)</t>
  </si>
  <si>
    <t>It brings together learning tech professionals from various institutions, each with their own background and experience in the sector.</t>
  </si>
  <si>
    <t>Head of Technology and Media</t>
  </si>
  <si>
    <t>Administration, Technical support/development</t>
  </si>
  <si>
    <t>It's the biggest and brightest community for Learning Technologists!</t>
  </si>
  <si>
    <t>Senior Learning Technology Officer</t>
  </si>
  <si>
    <t>Teaching, Management/leadership, Support, Administration, Project management</t>
  </si>
  <si>
    <t>University or Higher Education provider, Commercial organisation</t>
  </si>
  <si>
    <t>publication</t>
  </si>
  <si>
    <t>it regroups a lot of international and varied expert</t>
  </si>
  <si>
    <t>Annual Conference Programme Committee</t>
  </si>
  <si>
    <t>New Zealand</t>
  </si>
  <si>
    <t>Research, Management/leadership</t>
  </si>
  <si>
    <t>It is an organisation where I can collaborate with others just like me.</t>
  </si>
  <si>
    <t>Blended Learning Officer</t>
  </si>
  <si>
    <t>Management/leadership, Support, Staff development/training</t>
  </si>
  <si>
    <t>It understands my job and the role I play in an institution</t>
  </si>
  <si>
    <t>Providing online tutorials</t>
  </si>
  <si>
    <t xml:space="preserve">It provides me with support and accreditation for my as eLearning Manager </t>
  </si>
  <si>
    <t>ALT FELTAG SIG, ALT Games and Learning SIG</t>
  </si>
  <si>
    <t>Libraries &amp; eLearning Manager</t>
  </si>
  <si>
    <t>Teaching, Management/leadership, Administration, Staff development/training, Technical support/development</t>
  </si>
  <si>
    <t>I am not a Learning technologist, but I support our VLE and lecture capture for teaching. ALT helps me keep a toe is a sea I don't really understand.</t>
  </si>
  <si>
    <t xml:space="preserve">Information Services Libraian </t>
  </si>
  <si>
    <t>I learn so much from other members</t>
  </si>
  <si>
    <t>Learning Spaces</t>
  </si>
  <si>
    <t xml:space="preserve">it gives me access to the learning technology community to share and bounce ideas off, to further develop my institutional initiatives and my own. </t>
  </si>
  <si>
    <t>ALT Learning Spaces SIG, ALT Open Education SIG</t>
  </si>
  <si>
    <t>Annual Conference Programme Committee, #ALTC Blog editor, Communications Committee</t>
  </si>
  <si>
    <t>Educational Technologist</t>
  </si>
  <si>
    <t>It links together like-minded professionals</t>
  </si>
  <si>
    <t>Director, TEL</t>
  </si>
  <si>
    <t>online exams</t>
  </si>
  <si>
    <t xml:space="preserve">we do not have as wide a network of EdTech people in Ireland. </t>
  </si>
  <si>
    <t>Programme Manager, Centre for Online Learning</t>
  </si>
  <si>
    <t>Professional networking</t>
  </si>
  <si>
    <t>Lwcturer</t>
  </si>
  <si>
    <t>Virtual reality and augmented reality</t>
  </si>
  <si>
    <t>Learning technology and its role in learning are misunderstood and maligned; it helps that there is a professional body supporting its development.</t>
  </si>
  <si>
    <t>Flipped classroom</t>
  </si>
  <si>
    <t>it helps me keep in touch with knowledgeable people in the UK and up to date in my field. I now live in Mexico.</t>
  </si>
  <si>
    <t>RLT Journal Reviewer</t>
  </si>
  <si>
    <t>Outside of Europe, Mexico</t>
  </si>
  <si>
    <t>Post-doc researcher</t>
  </si>
  <si>
    <t>University or Higher Education provider, Private e-learning consultancy</t>
  </si>
  <si>
    <t>Institution specific, but VLE selection and implementation</t>
  </si>
  <si>
    <t>It recognises my and colleagues achievements, and makes you reflect on your work every three years through CMALT</t>
  </si>
  <si>
    <t>Transgender female</t>
  </si>
  <si>
    <t>Elearning and Multimedia manager, Careers Network</t>
  </si>
  <si>
    <t>heutagogy</t>
  </si>
  <si>
    <t>Innovative ideas, and keeping up with technology</t>
  </si>
  <si>
    <t>receive email stream daily</t>
  </si>
  <si>
    <t>it allows me to share my work and network with others I would not otherwise have the opportunity to meet</t>
  </si>
  <si>
    <t>EPrints Open Education Lead</t>
  </si>
  <si>
    <t>Research, Management/leadership, Support, Technical support/development</t>
  </si>
  <si>
    <t>Student respons system</t>
  </si>
  <si>
    <t>This group represents a specialised area that aligns with my professional practice and research interests. There has been an international inclusiveness in the ALT approach to date.</t>
  </si>
  <si>
    <t>Courses Director</t>
  </si>
  <si>
    <t>Augmented, Virtual and Mixed Reality</t>
  </si>
  <si>
    <t>Bench-marking against peers and recognition for good work.  Keeping my finger on the pulse and anticipating new initiatives/technologies in future.</t>
  </si>
  <si>
    <t>Asia</t>
  </si>
  <si>
    <t>Instructional Design Specialist</t>
  </si>
  <si>
    <t>Teaching, Technical support/development, consultation, pedagogical design</t>
  </si>
  <si>
    <t>Strategic Business Manager</t>
  </si>
  <si>
    <t>Further Education, Work-based learning, Adult and community learning</t>
  </si>
  <si>
    <t>Professional acreditation</t>
  </si>
  <si>
    <t>Business Analyst &amp; Project Manager - Learning Technolgies</t>
  </si>
  <si>
    <t xml:space="preserve">Block chain </t>
  </si>
  <si>
    <t xml:space="preserve">Not sure it is </t>
  </si>
  <si>
    <t xml:space="preserve">Director </t>
  </si>
  <si>
    <t>Schools, Further Education, Higher Education, Industry</t>
  </si>
  <si>
    <t>University or Higher Education provider, Self managed learning</t>
  </si>
  <si>
    <t>it keeps me up to date with current practice</t>
  </si>
  <si>
    <t>Information Specialist</t>
  </si>
  <si>
    <t>Assisting me in my own PD, planning to innovate my academic unit, planning to enroll in EdD in EdTech, gaining so much insight!</t>
  </si>
  <si>
    <t>USA</t>
  </si>
  <si>
    <t>Senior Lecturer (Faculty)</t>
  </si>
  <si>
    <t>e-learning advisor</t>
  </si>
  <si>
    <t xml:space="preserve">Polleverywhere , Presentation tools- Smart laser, </t>
  </si>
  <si>
    <t>The profession is very diverse so we need an umbrella organisation that supports and advocates growth and knowledge sharing</t>
  </si>
  <si>
    <t>Virtual fieldtrips: preparation and consolidation of skills knowledge from actual fieldwork</t>
  </si>
  <si>
    <t>I made a career change and am self-taught in this field. ALT has enabled me to develop my personal learning network and consolidated my skills and knowledge through CMALT (in process of submitting).</t>
  </si>
  <si>
    <t>use of collaborative tools such as trello</t>
  </si>
  <si>
    <t>it is the body that represents what I do, and helps to increase understanding of what learning technologists do and represent</t>
  </si>
  <si>
    <t>Instructional designer and learning technologist</t>
  </si>
  <si>
    <t>instructional design</t>
  </si>
  <si>
    <t>OER</t>
  </si>
  <si>
    <t xml:space="preserve">AR &amp; VR, crowdsourcing </t>
  </si>
  <si>
    <t>As the central "hub" for learning technology it brings together professionals with the same interests</t>
  </si>
  <si>
    <t>ALT Games and Learning SIG, ALT Learning Spaces SIG</t>
  </si>
  <si>
    <t xml:space="preserve">Assistant Learning Technologist </t>
  </si>
  <si>
    <t>the community supports my learning more effectively than institutional offerings and has a very inclusion and open ethos</t>
  </si>
  <si>
    <t>Individual Member (formerly known as Ordinary Member), Certified Member (CMALT Holder), Associate Member</t>
  </si>
  <si>
    <t>#ALTC Blog editor</t>
  </si>
  <si>
    <t>Teaching, Research, Management/leadership, Support, Administration, Staff development/training, Technical support/development, anything else I am asked to do!</t>
  </si>
  <si>
    <t>on campus students taking online courses</t>
  </si>
  <si>
    <t>connects me to research and people relevant to my work</t>
  </si>
  <si>
    <t>It's my professional body, outside the HEA</t>
  </si>
  <si>
    <t>Curriculum Architect</t>
  </si>
  <si>
    <t>DevOps culture - getting new software etc. into production</t>
  </si>
  <si>
    <t>It fosters a culture of shared knowledge - the alternative is a thousand re-invented wheels.</t>
  </si>
  <si>
    <t>Management/leadership, Support, Administration, Staff development/training</t>
  </si>
  <si>
    <t>Further Education, Adult and community learning, Industry</t>
  </si>
  <si>
    <t>Provides a community of like academics and professionals who I can address questions to. Keeps me up to date with developments in the wide range of TEL.</t>
  </si>
  <si>
    <t>ALT Open Education SIG, ALT ViTAL SIG</t>
  </si>
  <si>
    <t>Reader</t>
  </si>
  <si>
    <t>Internet of Things</t>
  </si>
  <si>
    <t>the organisation provides professional recognition for learning technology specialists</t>
  </si>
  <si>
    <t>e-Learning Advisor</t>
  </si>
  <si>
    <t>Library Space Development Manager</t>
  </si>
  <si>
    <t>Management/leadership, Technical support/development, Space development, organisational development</t>
  </si>
  <si>
    <t>it gives me access to others and research in my current area of work</t>
  </si>
  <si>
    <t>learning technology project officer</t>
  </si>
  <si>
    <t>Inclusion and equality; student voice.</t>
  </si>
  <si>
    <t>It is the main technology organisation representing education without the influence of commercial interests. Their demonstration of technology in what they do/how they operate is an inspiration.</t>
  </si>
  <si>
    <t>Annual Conference Programme Committee, RLT Journal Reviewer</t>
  </si>
  <si>
    <t>Associate Head of Department</t>
  </si>
  <si>
    <t>It is a dedicated and reliable network to connect with professionals in a similar field to myself.</t>
  </si>
  <si>
    <t xml:space="preserve">Flipped classroom, active learning spaces, </t>
  </si>
  <si>
    <t xml:space="preserve">The mailing list is an amazing source of excellent resources. </t>
  </si>
  <si>
    <t>Instructional design consultant</t>
  </si>
  <si>
    <t>eye gaze</t>
  </si>
  <si>
    <t>assistant head</t>
  </si>
  <si>
    <t>Teaching, Management/leadership, Administration, Staff development/training</t>
  </si>
  <si>
    <t>peer feedback and assessment/collective surveys and polls</t>
  </si>
  <si>
    <t>Employed part time and self employed</t>
  </si>
  <si>
    <t>Tutor, Academic consultant and University of Us Founder and Director</t>
  </si>
  <si>
    <t>Management/leadership, Administration, Staff development/training</t>
  </si>
  <si>
    <t>University or Higher Education provider, Other learning provider</t>
  </si>
  <si>
    <t>Bringing together Learning-, Educational- and Blended-/e-learning people and professionals. We should not be in separate camps, separate rooms.</t>
  </si>
  <si>
    <t>I enjoy the lively community of practice that is the ALT jiscmail. It is important to feel part of something dynamic and alive.</t>
  </si>
  <si>
    <t>Senior Lecturer: Education and Professional Development</t>
  </si>
  <si>
    <t>It is a community of professional peers and colleagues from a range of educational sectors with an open ethos of sharing both resources and practice and expertise.</t>
  </si>
  <si>
    <t>OER17 committee</t>
  </si>
  <si>
    <t>Senior Systems Developer - Learning Technologies</t>
  </si>
  <si>
    <t>Developing peer support networks for academics</t>
  </si>
  <si>
    <t>It's so useful and interesting to hear what others are doing or trying to find out about</t>
  </si>
  <si>
    <t>Teaching, Research, Technical support/development</t>
  </si>
  <si>
    <t>Share best practices; Further develop my professional skills</t>
  </si>
  <si>
    <t>Research, Management/leadership, Administration, Staff development/training</t>
  </si>
  <si>
    <t>elearning manager</t>
  </si>
  <si>
    <t>Artificial intelligence</t>
  </si>
  <si>
    <t>It is the only professional body representing learning technologists</t>
  </si>
  <si>
    <t>TEL Project Lead</t>
  </si>
  <si>
    <t>Research, Management/leadership, Administration, Technical support/development</t>
  </si>
  <si>
    <t>keeps me connected to the wider LT community</t>
  </si>
  <si>
    <t>Principal LEcturer Academic Development</t>
  </si>
  <si>
    <t>Teaching, Research, Administration, Staff development/training</t>
  </si>
  <si>
    <t>Manager of Academy of Learning &amp; Teaching</t>
  </si>
  <si>
    <t>networking opportunities</t>
  </si>
  <si>
    <t>Disability Adviser</t>
  </si>
  <si>
    <t xml:space="preserve">e-learning Administrator </t>
  </si>
  <si>
    <t>Management/leadership, Support, Administration, Technical support/development</t>
  </si>
  <si>
    <t>e-books</t>
  </si>
  <si>
    <t>enables sharing of good (and bad) practice, expertise and ideas</t>
  </si>
  <si>
    <t>Head of Libraries &amp; Learning Resources</t>
  </si>
  <si>
    <t>Electronic management of assessment</t>
  </si>
  <si>
    <t>Team Leader Learning and Teaching Technology Unit</t>
  </si>
  <si>
    <t>Emeritus professor</t>
  </si>
  <si>
    <t>Networking</t>
  </si>
  <si>
    <t>Head of Teaching Enhancement</t>
  </si>
  <si>
    <t>Communities of enquiry, Joint Practice Development</t>
  </si>
  <si>
    <t>it's a vital part of my professional networking</t>
  </si>
  <si>
    <t>Company director</t>
  </si>
  <si>
    <t xml:space="preserve">of the people it puts me in touch with. </t>
  </si>
  <si>
    <t xml:space="preserve">Assistive Software and Accessibility Officer </t>
  </si>
  <si>
    <t>Development and training for staff and students</t>
  </si>
  <si>
    <t>Teaching, Research, Management/leadership, Support, Administration, Staff development/training</t>
  </si>
  <si>
    <t>it helps supports my voice within the organisation</t>
  </si>
  <si>
    <t>ALT FELTAG SIG, ALT Open Education SIG</t>
  </si>
  <si>
    <t>Learning Centre Lead and e-Learning Facilitator</t>
  </si>
  <si>
    <t>Augmented reality</t>
  </si>
  <si>
    <t>Director of Online Learning</t>
  </si>
  <si>
    <t>It represents my area of expertise</t>
  </si>
  <si>
    <t>Operational Committees, Central Executive Committee</t>
  </si>
  <si>
    <t>Director of Technology</t>
  </si>
  <si>
    <t>Scenario based learning</t>
  </si>
  <si>
    <t>Use of articulate storyline software</t>
  </si>
  <si>
    <t>It offers a shared space for discussing technology led learning and teaching</t>
  </si>
  <si>
    <t>it connects me with other learning technologists</t>
  </si>
  <si>
    <t>ALT M25 Learning Technology Group, ALT West Midlands</t>
  </si>
  <si>
    <t>Head of library and learning skills</t>
  </si>
  <si>
    <t>Teaching, Management/leadership, Support, Administration, Staff development/training, Technical support/development</t>
  </si>
  <si>
    <t>Individual Member (formerly known as Ordinary Member), Associate Member, Registered for CMALT (CMALT candidate)</t>
  </si>
  <si>
    <t>Head of service</t>
  </si>
  <si>
    <t>digital litteracy</t>
  </si>
  <si>
    <t>of M25LTG</t>
  </si>
  <si>
    <t>VLE Manager</t>
  </si>
  <si>
    <t>Higher Education, CPD</t>
  </si>
  <si>
    <t>Virtual Reality seems to be making headlines at the moment in terms on uses within education</t>
  </si>
  <si>
    <t>It provides a window into world TEL and what others are doing in my field of expertise and also provides frameworks and opportunities to share pracitce</t>
  </si>
  <si>
    <t>It's given me a community of practitioners that I can be a part of.</t>
  </si>
  <si>
    <t>e-learning content developer</t>
  </si>
  <si>
    <t>Open research</t>
  </si>
  <si>
    <t>it is a well run, ethical scholarly association that seeks to help members and inform policy, insitutionally, nationally and globally</t>
  </si>
  <si>
    <t>data integration</t>
  </si>
  <si>
    <t>The open sharing and collaboration opportunities it offers</t>
  </si>
  <si>
    <t>it is an active, supportive community outside institutional walls and constraints</t>
  </si>
  <si>
    <t>Annual Conference Programme Committee, RLT Journal Editorial Board, RLT Journal Reviewer</t>
  </si>
  <si>
    <t>improving user-friendliness of technology</t>
  </si>
  <si>
    <t>Promotes the message to ministers and other important bodies</t>
  </si>
  <si>
    <t>Education / ILT Consultant</t>
  </si>
  <si>
    <t>Peer review and student led learning</t>
  </si>
  <si>
    <t>A community of similar people providing links to peer support and leading thinking in learning techniques and the technologies that enable them.</t>
  </si>
  <si>
    <t>ALT FELTAG SIG, ALT Learning Spaces SIG</t>
  </si>
  <si>
    <t>Jisc subject specialist for strategy and business processes</t>
  </si>
  <si>
    <t>Management/leadership, Support, Staff development/training, Technical support/development, Facilitating organisational approaches to the use of technology</t>
  </si>
  <si>
    <t xml:space="preserve">Government funded education support </t>
  </si>
  <si>
    <t>Digital capabilities</t>
  </si>
  <si>
    <t>It is my voice in the community</t>
  </si>
  <si>
    <t>Digital Education Developer</t>
  </si>
  <si>
    <t>Virtual laboratories</t>
  </si>
  <si>
    <t>Curriculum design for online and blended programmes/modules</t>
  </si>
  <si>
    <t>It enables me to interact with, and learn from, learning technology practitioners and researchers from across the UK and internationally.</t>
  </si>
  <si>
    <t>RLT Journal Editorial Board, RLT Journal Reviewer</t>
  </si>
  <si>
    <t>Professor of Digital Learning</t>
  </si>
  <si>
    <t>Provides a national network of learning technologists</t>
  </si>
  <si>
    <t>An access point to sharing knowledge across the industry</t>
  </si>
  <si>
    <t>TEL coordinator</t>
  </si>
  <si>
    <t>Building an evidence base to understand the gap between the benefits of using appropriately for education the tools available in the digital landscape of the university and actual use.  Exploring this gap will support the development of approaches to support all staff to make informed decisions about digital tools to enhance the experience of students</t>
  </si>
  <si>
    <t>It is a collaborative network with broad representation and links to other organisations in the sector</t>
  </si>
  <si>
    <t>ALT North West England, ALT West Midlands</t>
  </si>
  <si>
    <t>Learning Technology Officer</t>
  </si>
  <si>
    <t>Teaching, staff and student development and involvement in strategic projects</t>
  </si>
  <si>
    <t>open repositories</t>
  </si>
  <si>
    <t>It recognises that I actually have some techie skills!</t>
  </si>
  <si>
    <t>Research and open access librarian</t>
  </si>
  <si>
    <t>Subject specialist, teaching learning &amp; assessment</t>
  </si>
  <si>
    <t>Public sector</t>
  </si>
  <si>
    <t>Augmented Reality</t>
  </si>
  <si>
    <t>It allows me to connect with other professionals within education to enable me to understand the vast array of learning technologies and how these can be used to improved teaching and learning.</t>
  </si>
  <si>
    <t xml:space="preserve">It's a community of likeminded professionals that serve as a central hub for the development of learning technologies and associated pedagogies. </t>
  </si>
  <si>
    <t>network and knowlegde</t>
  </si>
  <si>
    <t xml:space="preserve">It is the only mechanism available for some sort of professional recognition as employer does not recognise specialist nature of role. </t>
  </si>
  <si>
    <t>I feel like there are others like me.</t>
  </si>
  <si>
    <t>Learning Technologist Manager</t>
  </si>
  <si>
    <t>Open licensing and copyright</t>
  </si>
  <si>
    <t xml:space="preserve">It provides me with a professional network of peers and is representative of my profession. </t>
  </si>
  <si>
    <t>OER Liaison - Open Scotland</t>
  </si>
  <si>
    <t>policy, advocacy and innovation</t>
  </si>
  <si>
    <t>it enables me to connect with other learning technology professionals.</t>
  </si>
  <si>
    <t>E-learning Services Manager</t>
  </si>
  <si>
    <t>Blended learning, inclusive curriculum</t>
  </si>
  <si>
    <t>It provides a forum for discussion and collaboration across the sector.</t>
  </si>
  <si>
    <t>Networking opportunities</t>
  </si>
  <si>
    <t>Head Learning Technology</t>
  </si>
  <si>
    <t xml:space="preserve">automated accessibility, VR </t>
  </si>
  <si>
    <t>standards, certification, sharing</t>
  </si>
  <si>
    <t xml:space="preserve">it provides access to a diverse network of highly skilled and knowledgable learning, teaching and technology professionals. </t>
  </si>
  <si>
    <t>ALT ViTAL SIG</t>
  </si>
  <si>
    <t>Pedagogic development</t>
  </si>
  <si>
    <t>Head of commissioning</t>
  </si>
  <si>
    <t>Research, open education strategy</t>
  </si>
  <si>
    <t>digital pedagogy</t>
  </si>
  <si>
    <t>Provides a community of practitioners to share knowledge with</t>
  </si>
  <si>
    <t>Research, Management/leadership, Staff development/training, Technical support/development</t>
  </si>
  <si>
    <t>England, Scotland</t>
  </si>
  <si>
    <t>eLearning Technologist</t>
  </si>
  <si>
    <t>it is the forum for learning technology professionals and sets the professional standards through its certified membership</t>
  </si>
  <si>
    <t>Learning Technology Analyst</t>
  </si>
  <si>
    <t>Work-based learning, Industry</t>
  </si>
  <si>
    <t>it forms one of my key communities of practice: sharing, support, bouncing ideas, learning and more.</t>
  </si>
  <si>
    <t>ALT Northern Ireland</t>
  </si>
  <si>
    <t>Research, Support</t>
  </si>
  <si>
    <t>it is my professional organisation. Involvement in ALT gives me a wider definition and understanding of the work that I do and how this contributes to the sector.</t>
  </si>
  <si>
    <t>Learning technology Advisor</t>
  </si>
  <si>
    <t>It provides a community for TEL professionals</t>
  </si>
  <si>
    <t>Instructional Design Consultant</t>
  </si>
  <si>
    <t>Research Assistant</t>
  </si>
  <si>
    <t>Schools, Higher Education</t>
  </si>
  <si>
    <t>e-Learning Technologist</t>
  </si>
  <si>
    <t xml:space="preserve">ALT is my link the all the people around the UK and further that are doing the same job as me. The conference in particular ensures that I'm up to date with current thinking, that I'm engaging with my peers and gaining confidence in my practice. </t>
  </si>
  <si>
    <t>Enhanced Learning Production Manager</t>
  </si>
  <si>
    <t>Designing for Learning</t>
  </si>
  <si>
    <t>it's a relevant, professional, research led, supportive organisation</t>
  </si>
  <si>
    <t>evolving digital landscape blurring on and off campus activity</t>
  </si>
  <si>
    <t>It brings together a range of professional and academic staff</t>
  </si>
  <si>
    <t>Head of Learning Technology &amp; Media</t>
  </si>
  <si>
    <t>Technical support/development, Strategy</t>
  </si>
  <si>
    <t>Learning Resources Manager</t>
  </si>
  <si>
    <t>Digital Development Coordinator</t>
  </si>
  <si>
    <t>ACL Organisation</t>
  </si>
  <si>
    <t>I'm a lapsed member, having just returned to work following maternity leave. ALT is important because it gives me the sense that my role is professionalised, gives me access to action research carried out by other members and gives me up-to-date with events and news.</t>
  </si>
  <si>
    <t>Active learning</t>
  </si>
  <si>
    <t>It brings together like-minded professionals so we are able to share good practice and learn from each other.</t>
  </si>
  <si>
    <t>Reading software</t>
  </si>
  <si>
    <t>They are the leading professional experts and it positive achievement to share and be involved.</t>
  </si>
  <si>
    <t>It is currently the only educational technology network across the UK</t>
  </si>
  <si>
    <t>Academic Development Advisor, TEL</t>
  </si>
  <si>
    <t>Lecture response systems</t>
  </si>
  <si>
    <t xml:space="preserve">It gives professional accreditation to my initiatives </t>
  </si>
  <si>
    <t>New Southern group based around Portsmouth</t>
  </si>
  <si>
    <t>Teaching Fellow</t>
  </si>
  <si>
    <t>Virtual and augmented reality</t>
  </si>
  <si>
    <t>a number of different roles are represented which is useful in getting a number of points of view</t>
  </si>
  <si>
    <t>It's a very important source of information and a you can get a good member's support from the forum for specific question and most of the discussions are very interesting and relevant.</t>
  </si>
  <si>
    <t>It provides expertise and support lacking elsewhere; disseminates ongoing research, new ideas</t>
  </si>
  <si>
    <t>eResources Librarian</t>
  </si>
  <si>
    <t>HE and NHS</t>
  </si>
  <si>
    <t>HE &amp; NHS - joint role (employed by HE)</t>
  </si>
  <si>
    <t>I get to meet all my Learning Technology mates</t>
  </si>
  <si>
    <t>Learning &amp; Teaching Support Team Manager</t>
  </si>
  <si>
    <t>Individual Member (formerly known as Ordinary Member), Associate Member, Not sure</t>
  </si>
  <si>
    <t>Academic Liaison Librarian</t>
  </si>
  <si>
    <t>Access to other practitioners and related information</t>
  </si>
  <si>
    <t>Facilitation &amp; Publishing</t>
  </si>
  <si>
    <t>Digital publishing</t>
  </si>
  <si>
    <t>trying to connect learning analytics back into actual pedagogy!</t>
  </si>
  <si>
    <t>it creates concrete emphasis on importance of learning tech, without the hype that often surrounds institutional efforts</t>
  </si>
  <si>
    <t>Professor 9at university), Senior Researcher (for company)</t>
  </si>
  <si>
    <t>Higher Education, Medical Education</t>
  </si>
  <si>
    <t>I learn so much through other members.</t>
  </si>
  <si>
    <t>NHS</t>
  </si>
  <si>
    <t>Group working / peer assessment</t>
  </si>
  <si>
    <t>its community - via its mailing list - provides amazing support.  Events and initiatives can be great but the kind of everyday support from the ALT community  is outstanding</t>
  </si>
  <si>
    <t>Co-ordinator for support for teaching and learning</t>
  </si>
  <si>
    <t>Staff development/training, Technical support/development, Supporting the development of pedagogy</t>
  </si>
  <si>
    <t>it keeps me up to date and enables me to network with others</t>
  </si>
  <si>
    <t>Employed part-time, Studying</t>
  </si>
  <si>
    <t>Learning &amp; Teaching Facilitator</t>
  </si>
  <si>
    <t>it gives us engagement with the Learning Technology community outside of Specialist Colleges</t>
  </si>
  <si>
    <t>Access and Inclusion</t>
  </si>
  <si>
    <t>College or Further Education provider, Third sector organisation</t>
  </si>
  <si>
    <t>Technology Enhanced Learning Co-ordinator</t>
  </si>
  <si>
    <t>Marketing Operation Manager</t>
  </si>
  <si>
    <t>technology sector</t>
  </si>
  <si>
    <t>Socially engaging large cohorts online.</t>
  </si>
  <si>
    <t>it aids the development and understanding of how students are supported in learning using appropriate technologies in their learning situations.</t>
  </si>
  <si>
    <t>Associate Professor</t>
  </si>
  <si>
    <t>Independent Researcher</t>
  </si>
  <si>
    <t>Teaching, Making the games research sector higher profile and more inter-disciplinary, via unconventional methods.</t>
  </si>
  <si>
    <t>Schools, Further Education, Higher Education, Adult and community learning, Industry</t>
  </si>
  <si>
    <t>Subject specific reflections, as to how technology can complement subject specialist pedagogies. Reflections as to sequencing, when, how and where technology may be harnessed, utilised.</t>
  </si>
  <si>
    <t>it educates, complements and supports the craft of teaching and learning.</t>
  </si>
  <si>
    <t>Senior Lecturer (Curriculum Leader) for Subject-Specific Pedagogy in ITE Project</t>
  </si>
  <si>
    <t>Virtual reality in education</t>
  </si>
  <si>
    <t>Update on news in eLearning, communication/exchange with peers, stimuli to new ideas</t>
  </si>
  <si>
    <t>All listed above.</t>
  </si>
  <si>
    <t>I am part of a community that gives me the opportunity to contribute when needed, share and receive good practice and learn new technologies.</t>
  </si>
  <si>
    <t>Learning Development Officer (Blended Learning)</t>
  </si>
  <si>
    <t>Learning Analytics and Assisstive Technology (automated transcription)</t>
  </si>
  <si>
    <t>It is a professional support system for sharing best practices.</t>
  </si>
  <si>
    <t>Director, Learning and Teaching</t>
  </si>
  <si>
    <t>Joint teaching in online sessions</t>
  </si>
  <si>
    <t>Associate Lecturer</t>
  </si>
  <si>
    <t>Excellent support for networking with colleagues in other institutions</t>
  </si>
  <si>
    <t>Staff Development</t>
  </si>
  <si>
    <t>Community of practice</t>
  </si>
  <si>
    <t>It continues to promote a professional level of engagement for all levels of LT profession, which is underpinned by a solid theoretical and practical framework.</t>
  </si>
  <si>
    <t>Research, Management/leadership, Support, Administration, Staff development/training</t>
  </si>
  <si>
    <t>communities of practice</t>
  </si>
  <si>
    <t>It provides evidenced horizon scanning</t>
  </si>
  <si>
    <t>Technology Enhanced Learning &amp; Digital Resources Development Officer</t>
  </si>
  <si>
    <t xml:space="preserve">Pedagogical and technical support/development </t>
  </si>
  <si>
    <t>professional body with a national and international voice and impact</t>
  </si>
  <si>
    <t>Learning Technology Content Developer</t>
  </si>
  <si>
    <t>Higher Education, Work-based learning, Third sector</t>
  </si>
  <si>
    <t>Curriculum / course design</t>
  </si>
  <si>
    <t xml:space="preserve">the year is 2017 and we still don't have a common understanding of what Digital means to Learners. </t>
  </si>
  <si>
    <t>Pedagogy: Peer Review - see: http://dbcallaghan.blogspot.co.uk/2016/12/peer-review-how-to-enhance-learning.html</t>
  </si>
  <si>
    <t>It facilitates group learning - the ALT list is my 'swarm'</t>
  </si>
  <si>
    <t>Learning Technology Development Officer</t>
  </si>
  <si>
    <t>Operational Committees, RLT Journal Reviewer</t>
  </si>
  <si>
    <t>Learnign Technologies Manager</t>
  </si>
  <si>
    <t>Part of my professional identity</t>
  </si>
  <si>
    <t>staff engagement with the VLE</t>
  </si>
  <si>
    <t xml:space="preserve">Professional accreditation </t>
  </si>
  <si>
    <t>eLearning Project Manager</t>
  </si>
  <si>
    <t>Senior Product Manager</t>
  </si>
  <si>
    <t>Product Managment of Learning tools</t>
  </si>
  <si>
    <t>Public Sector</t>
  </si>
  <si>
    <t>Public Sector Institution</t>
  </si>
  <si>
    <t>virtual reality and virtual reality applications</t>
  </si>
  <si>
    <t>it is great for networking with peers: the discussion list is particularly good</t>
  </si>
  <si>
    <t>Acadamic Technology Service Owner</t>
  </si>
  <si>
    <t>learning technologist!</t>
  </si>
  <si>
    <t>E-learning Development Assistant</t>
  </si>
  <si>
    <t>Instructional Design Manager</t>
  </si>
  <si>
    <t xml:space="preserve">Digital Literacy, Assessment and Feedback, Flipped Learning, Online tools like Padlet, Polling, Computer Based Assessment, </t>
  </si>
  <si>
    <t>creates a community of like-minded professionals</t>
  </si>
  <si>
    <t>ALT East Midlands, ALT West Midlands</t>
  </si>
  <si>
    <t>ALT Games and Learning SIG, ALT Learning Spaces SIG, ALT ViTAL SIG</t>
  </si>
  <si>
    <t xml:space="preserve">The network </t>
  </si>
  <si>
    <t xml:space="preserve">Technology Enabled Learning Manager </t>
  </si>
  <si>
    <t xml:space="preserve">It brings together professionals who share a common interest, and who help each other to work effectively in a complex and rapidly changing field. </t>
  </si>
  <si>
    <t>Account Manager (Jisc)</t>
  </si>
  <si>
    <t>Liaison</t>
  </si>
  <si>
    <t>Educational charity (Jisc)</t>
  </si>
  <si>
    <t>not sure</t>
  </si>
  <si>
    <t>I've only been in the job/HE for a few months and is a good place to learn stuff</t>
  </si>
  <si>
    <t>Streaming Media</t>
  </si>
  <si>
    <t>The digest of the forum is always interesting and useful, and I feel connected tot he wider professional community.</t>
  </si>
  <si>
    <t>Blended Learning Coordinator</t>
  </si>
  <si>
    <t>Virtual reality, augmented reality, 3D modelling and animation, spatial audio, information architecture, spherical video production and editing.</t>
  </si>
  <si>
    <t>Not sure yet. I've just joined. Hoping it will help me to find out how other professionals are using learning technologies, see examples of best practice and develop my own skills and knowledge as part of a broader community.</t>
  </si>
  <si>
    <t>Learning Technologist &amp; Teacher Trainer</t>
  </si>
  <si>
    <t>Language teaching private schools</t>
  </si>
  <si>
    <t>Other learning provider, Private chain of language schools</t>
  </si>
  <si>
    <t>Co-design with students and associate lecturers</t>
  </si>
  <si>
    <t>Learning Technology is a discipline that can be difficult to describe to those not involved in it; having a professional body to refer to is helpful in conveying what I do for a living to others (and reminding myself!).</t>
  </si>
  <si>
    <t>Libraries Manager</t>
  </si>
  <si>
    <t>it provides me with a professional identity; I profit from exchange with colleagues</t>
  </si>
  <si>
    <t>IT and Multimedia Support Officer</t>
  </si>
  <si>
    <t>Senior ICT Services Manager</t>
  </si>
  <si>
    <t>active learning, students' engagement</t>
  </si>
  <si>
    <t>Because it is a community of people who are really supportive and ready to share their knowledge and experience</t>
  </si>
  <si>
    <t>researcher and editor</t>
  </si>
  <si>
    <t>Staff development/training, editing a HE journal</t>
  </si>
  <si>
    <t>polysynchronous learning</t>
  </si>
  <si>
    <t>It represents both our profession and our academic research subject area</t>
  </si>
  <si>
    <t>Senior Educational Technologist</t>
  </si>
  <si>
    <t>It provides a community to learn from and share practice with.  It also provides certification and recognition to learning technologists.</t>
  </si>
  <si>
    <t>Assistant learning technologist</t>
  </si>
  <si>
    <t>I get to network with people with lots of different interests in technology and education</t>
  </si>
  <si>
    <t>Senior Lecturer in Learning and Teaching</t>
  </si>
  <si>
    <t>Centre for Learning and Teaching</t>
  </si>
  <si>
    <t>Assessment and Feedback</t>
  </si>
  <si>
    <t>it offers a great wealth of knowledge and experience combined with looking to the future of Learning Technology</t>
  </si>
  <si>
    <t>Learning Enhancement Manager</t>
  </si>
  <si>
    <t>I feel I belong to a professional organisation that connects me with others in my field of work and keeps me up to date with new developments.</t>
  </si>
  <si>
    <t>ALT Games and Learning SIG, ALT Open Education SIG</t>
  </si>
  <si>
    <t>OER Annual Conference Committee</t>
  </si>
  <si>
    <t>Wireless Collaboration</t>
  </si>
  <si>
    <t xml:space="preserve">Educational Technologist </t>
  </si>
  <si>
    <t xml:space="preserve">In our institution we are a very small team of Learning Technologists and the connections with and contacts through ALT are essential to our continued development both as a team and as individuals. ALT is one of our main routes to people, groups and organisations working in the area of learning technology. </t>
  </si>
  <si>
    <t>1. How important have the following been to your work over the past year? [Plagiarism detection ]</t>
  </si>
  <si>
    <t>1. How important have the following been to your work over the past year? [Data and Analytics (incl Learning analytics)]</t>
  </si>
  <si>
    <t>1. How important have the following been to your work over the past year? [Social networking (e.g. Twitter, Facebook Google+)]</t>
  </si>
  <si>
    <t>1. How important have the following been to your work over the past year? [Collaborative tools (e.g.  Google Apps or Office365)]</t>
  </si>
  <si>
    <t>1. How important have the following been to your work over the past year? [Game based learning]</t>
  </si>
  <si>
    <t>1. How important have the following been to your work over the past year? [MOOCs, SPOCs, TOOCs etc]</t>
  </si>
  <si>
    <t>1. How important have the following been to your work over the past year? [MOOCs, SPOCs, TOOCs etc]2</t>
  </si>
  <si>
    <t>1. How important have the following been to your work over the past year? [Game based learning]3</t>
  </si>
  <si>
    <t>3. And how important do you expect the following will be for you in the coming year? [Data and Analytics (incl Learning analytics)]</t>
  </si>
  <si>
    <t>3. And how important do you expect the following will be for you in the coming year? [Social networking (e.g. Twitter, Facebook Google+)]</t>
  </si>
  <si>
    <t>3. And how important do you expect the following will be for you in the coming year? [Collaborative tools (e.g.  Google Apps or Office365)]</t>
  </si>
  <si>
    <t>3. And how important do you expect the following will be for you in the coming year? [Game based learning]</t>
  </si>
  <si>
    <t>3. And how important do you expect the following will be for you in the coming year? [MOOCs, SPOCs, TOOCs etc]</t>
  </si>
  <si>
    <t>3. And how important do you expect the following will be for you in the coming year? [MOOCs, SPOCs, TOOCs etc]4</t>
  </si>
  <si>
    <t>3. And how important do you expect the following will be for you in the coming year? [Game based learning]5</t>
  </si>
  <si>
    <t>3. And how important do you expect the following will be for you in the coming year? [MOOCs, SPOCs, TOOCs etc]6</t>
  </si>
  <si>
    <t>4. For you, in your context how important are our aims outlined above for you? [Aim 1: Intelligent use of learning technology]</t>
  </si>
  <si>
    <t>4. For you, in your context how important are our aims outlined above for you? [Aim 2: Research and practice]</t>
  </si>
  <si>
    <t>4. For you, in your context how important are our aims outlined above for you? [Aim 3: Strategy and policy]</t>
  </si>
  <si>
    <t>4. For you, in your context how important are our aims outlined above for you? [Aim 4: Representing members]</t>
  </si>
  <si>
    <t>4. For you, in your context how important are our aims outlined above for you? [Aim 5: Leadership and professional development]</t>
  </si>
  <si>
    <t>4. For you, in your context how important are our aims outlined above for you? [Aim 6: Communicating]</t>
  </si>
  <si>
    <t>5. Which of the following do you currently make use of? [ALT Annual Conference]</t>
  </si>
  <si>
    <t>5. Which of the following do you currently make use of? [ALT other events (including online events)]</t>
  </si>
  <si>
    <t>5. Which of the following do you currently make use of? [ALT journal, Research in Learning Technology]</t>
  </si>
  <si>
    <t>5. Which of the following do you currently make use of? [#ALTC Blog (formerly ALT Online Newsletter)]</t>
  </si>
  <si>
    <t>5. Which of the following do you currently make use of? [ALT-MEMBERS Jiscmail list]</t>
  </si>
  <si>
    <t>5. Which of the following do you currently make use of? [ALT social media/feeds (incl Twitter)]</t>
  </si>
  <si>
    <t>5. Which of the following do you currently make use of? [ALT Member Discounts]</t>
  </si>
  <si>
    <t>5. Which of the following do you currently make use of? [Other events]</t>
  </si>
  <si>
    <t>5. Which of the following do you currently make use of? [Other professional development]</t>
  </si>
  <si>
    <t>5. Which of the following do you currently make use of? [Other professional networks]</t>
  </si>
  <si>
    <t>8. Are you currently involved in any of ALT's Special Interest Groups (SIGs) or ALT Members Groups?</t>
  </si>
  <si>
    <t>5. Which of the following do you currently make use of? [Other training/support]</t>
  </si>
  <si>
    <t>5. Which of the following do you currently make use of? [Other training/support]7</t>
  </si>
  <si>
    <t>1. How important have the following been to your work over the past year? [MOOCs, SPOCs, TOOCs etc]8</t>
  </si>
  <si>
    <t>Unaware of</t>
  </si>
  <si>
    <t>Ordinary Member</t>
  </si>
  <si>
    <t>M25 SIG</t>
  </si>
  <si>
    <t>Not sure / none</t>
  </si>
  <si>
    <t>Conference programme Committee, Central Executive Committee</t>
  </si>
  <si>
    <t>Senior Research Fellow</t>
  </si>
  <si>
    <t>Employed by a member organisation, Associate Member, Registered for CMALT (CMALT candidate)</t>
  </si>
  <si>
    <t>MOOC SIG</t>
  </si>
  <si>
    <t>Education Development Manager</t>
  </si>
  <si>
    <t xml:space="preserve">flexible assessment </t>
  </si>
  <si>
    <t>Not sure / none of these</t>
  </si>
  <si>
    <t>The new capability framework and from Jisc and their other staff dev materials (leadership etc)</t>
  </si>
  <si>
    <t>White Rose SIG</t>
  </si>
  <si>
    <t>Certified Member (CMALT Holder), Employed by a member organisation</t>
  </si>
  <si>
    <t>research fellow</t>
  </si>
  <si>
    <t>Associate Lecturer &amp; Consultant</t>
  </si>
  <si>
    <t>online discussion forums on VLE</t>
  </si>
  <si>
    <t>OER SIG, North West England SIG</t>
  </si>
  <si>
    <t>Conference programme Committee</t>
  </si>
  <si>
    <t>Virtual Reality / simulation</t>
  </si>
  <si>
    <t>OER SIG</t>
  </si>
  <si>
    <t>#ALTC Blog (formerly ALT Online Newsletter) editor</t>
  </si>
  <si>
    <t>virtual exchange</t>
  </si>
  <si>
    <t>eLearning Adviser</t>
  </si>
  <si>
    <t>Learning technology manager</t>
  </si>
  <si>
    <t>Employed by a member organisation, Registered for CMALT (CMALT candidate)</t>
  </si>
  <si>
    <t>Membership / representative</t>
  </si>
  <si>
    <t>Career Coach &amp; Learning Designer</t>
  </si>
  <si>
    <t>Schools, Further Education, Higher Education, Work-based learning</t>
  </si>
  <si>
    <t>School, College or Further Education provider, University or Higher Education provider, Commercial organisation</t>
  </si>
  <si>
    <t>Everyday platforms for learning (not L&amp;T platforms): eg team collaboration tools, instant chat.</t>
  </si>
  <si>
    <t>Wearable Tech</t>
  </si>
  <si>
    <t>Lecturer / Academic Coordinator</t>
  </si>
  <si>
    <t>open educational practices/pedagogy</t>
  </si>
  <si>
    <t>East Midlands SIG, White Rose SIG</t>
  </si>
  <si>
    <t>TEF</t>
  </si>
  <si>
    <t>Communities of practice</t>
  </si>
  <si>
    <t>Managed devices</t>
  </si>
  <si>
    <t>Global vendor community leadership</t>
  </si>
  <si>
    <t>Use of social media video streaming</t>
  </si>
  <si>
    <t>Project manager but I am also and EdD doctoral researcher with the Open University</t>
  </si>
  <si>
    <t xml:space="preserve">A kind of Government affiliation in Germany </t>
  </si>
  <si>
    <t>SL</t>
  </si>
  <si>
    <t>apps</t>
  </si>
  <si>
    <t>ICT Consultant</t>
  </si>
  <si>
    <t>1:1</t>
  </si>
  <si>
    <t>Medical school librarian and TEL Lead</t>
  </si>
  <si>
    <t>App development - instituitonal</t>
  </si>
  <si>
    <t>Ordinary Member, Employed by a member organisation, Registered for CMALT (CMALT candidate)</t>
  </si>
  <si>
    <t>MOOC SIG, East Midlands SIG</t>
  </si>
  <si>
    <t>Learning Technology Consultant</t>
  </si>
  <si>
    <t>Course design with technology and boosting the process around it</t>
  </si>
  <si>
    <t>Learning Technologist/Associate Lecturer</t>
  </si>
  <si>
    <t>Senior Technician</t>
  </si>
  <si>
    <t>Apps for learning</t>
  </si>
  <si>
    <t>Customer Services Manager</t>
  </si>
  <si>
    <t>Research data management</t>
  </si>
  <si>
    <t>OER SIG, Games and Learning SIG</t>
  </si>
  <si>
    <t>Project Officer</t>
  </si>
  <si>
    <t>Further Education, Work-based learning, Adult and community learning, Industry</t>
  </si>
  <si>
    <t>International Organization</t>
  </si>
  <si>
    <t>M25 SIG, East Midlands SIG</t>
  </si>
  <si>
    <t>Operational Committees, West Midlands SIG</t>
  </si>
  <si>
    <t>Implementation Consultant</t>
  </si>
  <si>
    <t>Account Management/Sales/Training</t>
  </si>
  <si>
    <t>Teaching, Staff development/training, Technical support/development, Sales</t>
  </si>
  <si>
    <t>Higher Education, Work-based learning, Adult and community learning, Industry</t>
  </si>
  <si>
    <t>College or Further Education provider, University or Higher Education provider, Other learning provider, Commercial organisation</t>
  </si>
  <si>
    <t>Competency-based learning</t>
  </si>
  <si>
    <t>Learning Technology Co-ordinator</t>
  </si>
  <si>
    <t>Mobile learning/ course design online</t>
  </si>
  <si>
    <t>Wearable technology.</t>
  </si>
  <si>
    <t>Director of eLearning</t>
  </si>
  <si>
    <t>eSafety</t>
  </si>
  <si>
    <t>Games and Learning SIG, North West England SIG</t>
  </si>
  <si>
    <t xml:space="preserve">Senior lecturer </t>
  </si>
  <si>
    <t>Teaching, Research, Support, Administration, Staff development/training, Business Development RKE</t>
  </si>
  <si>
    <t>Blended learning pedagogy</t>
  </si>
  <si>
    <t>Ordinary Member, Registered for CMALT (CMALT candidate)</t>
  </si>
  <si>
    <t>Platform manager Digital learning and communications</t>
  </si>
  <si>
    <t>East Midlands SIG</t>
  </si>
  <si>
    <t>Operational Committees, #ALTC Blog (formerly ALT Online Newsletter) editor</t>
  </si>
  <si>
    <t>elearnign manager</t>
  </si>
  <si>
    <t>Ordinary Member, Not sure</t>
  </si>
  <si>
    <t>Conference programme Committee, Journal reviewer</t>
  </si>
  <si>
    <t>Broader view of digital literacy as life/citizen skill</t>
  </si>
  <si>
    <t>Ordinary Member, Employed by a member organisation</t>
  </si>
  <si>
    <t>Games and Learning SIG</t>
  </si>
  <si>
    <t>Journal reviewer</t>
  </si>
  <si>
    <t>professor of technology enhanced learning</t>
  </si>
  <si>
    <t>Games and Learning SIG, White Rose SIG</t>
  </si>
  <si>
    <t>Senior Lecturer in Computer Science</t>
  </si>
  <si>
    <t>Further Education, Higher Education, Adult and community learning, Third sector</t>
  </si>
  <si>
    <t>media assignments</t>
  </si>
  <si>
    <t>Director of Learning, Teaching &amp; Assessment</t>
  </si>
  <si>
    <t>Research and Education</t>
  </si>
  <si>
    <t>Charity</t>
  </si>
  <si>
    <t>OER SIG, White Rose SIG</t>
  </si>
  <si>
    <t>Consultant in Learning Technology</t>
  </si>
  <si>
    <t>Schools, Further Education, Work-based learning, Adult and community learning, Industry, Third sector</t>
  </si>
  <si>
    <t>Most of the above</t>
  </si>
  <si>
    <t>Distance Learning Designer</t>
  </si>
  <si>
    <t>MOOC SIG, OER SIG, ViTAL SIG, East Midlands SIG</t>
  </si>
  <si>
    <t>Assistant Professor</t>
  </si>
  <si>
    <t>account manager</t>
  </si>
  <si>
    <t>supporting instituitons with ed tech</t>
  </si>
  <si>
    <t>Industry, Public body</t>
  </si>
  <si>
    <t>public body</t>
  </si>
  <si>
    <t xml:space="preserve">agile content </t>
  </si>
  <si>
    <t>Employed by a member organisation, Associate Member</t>
  </si>
  <si>
    <t>Lecturer in Literacy and Numeracy - University of Essex Nursing Programmes</t>
  </si>
  <si>
    <t>Teaching, Support</t>
  </si>
  <si>
    <t>I'm interested in research about the impact of TEL on long term retention and transferability, as opposed to a measurable short term impact.</t>
  </si>
  <si>
    <t>Assistant Director: E-Services &amp; Systems</t>
  </si>
  <si>
    <t>e-Developments Manager</t>
  </si>
  <si>
    <t xml:space="preserve">E-Learning Translational scentist </t>
  </si>
  <si>
    <t>Higher Education, Adult and community learning, Industry</t>
  </si>
  <si>
    <t>Wearable technology</t>
  </si>
  <si>
    <t>head of e-learning</t>
  </si>
  <si>
    <t>Pedagogical</t>
  </si>
  <si>
    <t>MOOC SIG, ViTAL SIG</t>
  </si>
  <si>
    <t>Programme Manager in Digital Pedgagoy</t>
  </si>
  <si>
    <t>Psychology Technician</t>
  </si>
  <si>
    <t>ALT Scotland, OER SIG</t>
  </si>
  <si>
    <t>Senior Librarian</t>
  </si>
  <si>
    <t>Adaptive (responsive) content</t>
  </si>
  <si>
    <t>freelance learning technologist</t>
  </si>
  <si>
    <t>self-employed</t>
  </si>
  <si>
    <t>tech for wellbeing</t>
  </si>
  <si>
    <t>Digital Learning Resources Coordinator</t>
  </si>
  <si>
    <t>Head of Service Delivery</t>
  </si>
  <si>
    <t>Learning &amp; Technology Analyst</t>
  </si>
  <si>
    <t>Bit of leadership, support, admin, technical support/development</t>
  </si>
  <si>
    <t xml:space="preserve">ambassador </t>
  </si>
  <si>
    <t xml:space="preserve">Freelance Consultant </t>
  </si>
  <si>
    <t>MOOC SIG, M25 SIG</t>
  </si>
  <si>
    <t>Academic Developer in TEL</t>
  </si>
  <si>
    <t>Director of ITP</t>
  </si>
  <si>
    <t>Teaching, Research, Management/leadership, Mentoring, curriculum design</t>
  </si>
  <si>
    <t>Teaching, Support, Staff development/training, Technical support/development, Consultancy: both to academic staff and feeding into institutional strategy</t>
  </si>
  <si>
    <t>Digital Storytelling</t>
  </si>
  <si>
    <t>Technology Enhanced Learning and Digital Resources Development Officer</t>
  </si>
  <si>
    <t>Co-creator and course designer</t>
  </si>
  <si>
    <t>Director of Library Services &amp; Special Collections</t>
  </si>
  <si>
    <t>Support, Administration, Staff development/training, Technical support/development, Collection Management</t>
  </si>
  <si>
    <t>Retrieval software (ie for searching library/repository/archive catalogues)</t>
  </si>
  <si>
    <t xml:space="preserve">Developing Learning Systems </t>
  </si>
  <si>
    <t>Teaching, Management/leadership, Support, Administration, Technical support/development</t>
  </si>
  <si>
    <t>flipped learning, new evidence based pedagogy</t>
  </si>
  <si>
    <t>MOOC SIG, OER SIG</t>
  </si>
  <si>
    <t>Professor of Environmental Systems</t>
  </si>
  <si>
    <t>Online Distance Learning course design</t>
  </si>
  <si>
    <t>Online distance learning course design</t>
  </si>
  <si>
    <t>ViTAL SIG, East Midlands SIG</t>
  </si>
  <si>
    <t>E-Learning Co-ordinator</t>
  </si>
  <si>
    <t>Senior Lecturer and school blended learning lead</t>
  </si>
  <si>
    <t>Senior Lecturer: Education and Learning</t>
  </si>
  <si>
    <t>Teaching, Support, Staff development/training, Action Research</t>
  </si>
  <si>
    <t>Senior Learning technologist</t>
  </si>
  <si>
    <t>Video submission</t>
  </si>
  <si>
    <t>director</t>
  </si>
  <si>
    <t>Support, consultancy</t>
  </si>
  <si>
    <t>remote learner feedback</t>
  </si>
  <si>
    <t>Assistant Head of Department/Senior Lecturer</t>
  </si>
  <si>
    <t>e-Learning Manager</t>
  </si>
  <si>
    <t>North West England SIG</t>
  </si>
  <si>
    <t>Distance Education Advisor</t>
  </si>
  <si>
    <t>Head of Department</t>
  </si>
  <si>
    <t>digital skills - we are exploring a new framework http://allaboardhe.org/digital-skills-framework/</t>
  </si>
  <si>
    <t>Business Development</t>
  </si>
  <si>
    <t>Learning Resource Manager</t>
  </si>
  <si>
    <t>divergent digital practices, digital technologies in support of enquiry based learning</t>
  </si>
  <si>
    <t>Content Developer</t>
  </si>
  <si>
    <t>Looking at Technical Pedagogical Content Knowledge and Information Literacy in Further Education.</t>
  </si>
  <si>
    <t>VLE &amp; MIS Manager</t>
  </si>
  <si>
    <t xml:space="preserve">1:1 device deployment </t>
  </si>
  <si>
    <t>eLearning technologist</t>
  </si>
  <si>
    <t>OER SIG, M25 SIG</t>
  </si>
  <si>
    <t>Gender queer</t>
  </si>
  <si>
    <t>Research, Support, Administration</t>
  </si>
  <si>
    <t>Critical and queer pedagogy</t>
  </si>
  <si>
    <t>Digital Projects Officer</t>
  </si>
  <si>
    <t>Subject Lead/principal Lecturer</t>
  </si>
  <si>
    <t>digital citizenship</t>
  </si>
  <si>
    <t>Learning Technologies Development Manager</t>
  </si>
  <si>
    <t>Head of Learning Resources and Libraries</t>
  </si>
  <si>
    <t>Schools, Further Education, Higher Education, Adult and community learning</t>
  </si>
  <si>
    <t>Development of academic staff</t>
  </si>
  <si>
    <t>Digital Learning Practitioner</t>
  </si>
  <si>
    <t>iBeacons! Question (probably in the wrong position within this survey!) How much interaction is there between the work of ALT and museums and galleries etc? There is a tremendous network DLNET "Digital Learning Network" which is very much worth a look. These institutions are doing some fantastic work with interactive and learning technologies that we could emulate. We all share the same objective - to educate, enhance and inspire!</t>
  </si>
  <si>
    <t>Peer assessment - plus the electronic management of assessment</t>
  </si>
  <si>
    <t>Employed part-time, Self-employed, Retired</t>
  </si>
  <si>
    <t>Executive Director, Education Design Services</t>
  </si>
  <si>
    <t>eLearning Services Manager</t>
  </si>
  <si>
    <t xml:space="preserve">Senior teaching fellow </t>
  </si>
  <si>
    <t>Open web</t>
  </si>
  <si>
    <t>Research, Management/leadership, Support, Administration, Technical support/development</t>
  </si>
  <si>
    <t>Internet of Things (integration of processes and information sources)</t>
  </si>
  <si>
    <t>Principal/Senior Lecturer</t>
  </si>
  <si>
    <t>Higher Education, Anglican Church</t>
  </si>
  <si>
    <t>University or Higher Education provider, Anglican Church</t>
  </si>
  <si>
    <t>elearning designer</t>
  </si>
  <si>
    <t>eLearning consultant/Senior Academic Technologist</t>
  </si>
  <si>
    <t>Website development</t>
  </si>
  <si>
    <t>E-Learning Technologist</t>
  </si>
  <si>
    <t>Alternative Modes of Delivery agenda</t>
  </si>
  <si>
    <t>E-Learning Advisor</t>
  </si>
  <si>
    <t>Digital Literacies Assistant</t>
  </si>
  <si>
    <t>Google Classroom</t>
  </si>
  <si>
    <t>NHS Trusts</t>
  </si>
  <si>
    <t>Workplace Learning: xAPI, Increased value of Informal Learning, Learners taking ownership of their learning, Normalisation of learning technology (i.e. it becomes accepted as the standard), digital literacy of trainers and students.</t>
  </si>
  <si>
    <t>learning Technologist</t>
  </si>
  <si>
    <t>Elearning Adviser</t>
  </si>
  <si>
    <t>Administration, Staff development/training, Technical support/development, Content development/Instructional design</t>
  </si>
  <si>
    <t>Journal editorial board, Journal reviewer</t>
  </si>
  <si>
    <t>Outside of Europe, Canada</t>
  </si>
  <si>
    <t>Associate Professor, School Director</t>
  </si>
  <si>
    <t>Senior academic development advisor, TEL</t>
  </si>
  <si>
    <t>Operational Committees, Conference programme Committee</t>
  </si>
  <si>
    <t>Learning &amp; Teaching Development Officer</t>
  </si>
  <si>
    <t>App development</t>
  </si>
  <si>
    <t>Unemployed, Studying</t>
  </si>
  <si>
    <t>Associate Tutor in HE</t>
  </si>
  <si>
    <t>creation of learning materials</t>
  </si>
  <si>
    <t>unemployed.  Studying.</t>
  </si>
  <si>
    <t>pedagogy of TEL</t>
  </si>
  <si>
    <t>Curriculum Architect (University Teacher)</t>
  </si>
  <si>
    <t>Strategic/Advisory</t>
  </si>
  <si>
    <t>eLearning support assistant</t>
  </si>
  <si>
    <t>Support, Technical support/development, open educational resource development</t>
  </si>
  <si>
    <t>Project Manager</t>
  </si>
  <si>
    <t>Director of Innovation and Technology</t>
  </si>
  <si>
    <t>Security</t>
  </si>
  <si>
    <t>College or Further Education provider, University or Higher Education provider, Third sector organisation</t>
  </si>
  <si>
    <t>Journal editorial board, Not sure / none of these</t>
  </si>
  <si>
    <t xml:space="preserve">Associate Professor </t>
  </si>
  <si>
    <t>professor</t>
  </si>
  <si>
    <t>Senior Learning Designer</t>
  </si>
  <si>
    <t>Curriculum Development</t>
  </si>
  <si>
    <t>e-learning excellence coach</t>
  </si>
  <si>
    <t>Educational Development Officer (Instructional Design)</t>
  </si>
  <si>
    <t>Virtual Reality, Augmented Reality, Mixed Reality</t>
  </si>
  <si>
    <t>MOOC SIG, North West England SIG</t>
  </si>
  <si>
    <t>E Learning Team Leader</t>
  </si>
  <si>
    <t>Technical Specialist in eLearning</t>
  </si>
  <si>
    <t>Mixture of technical, pedagogic and project-based</t>
  </si>
  <si>
    <t>Teaching, Research, Support, Administration, Technical support/development</t>
  </si>
  <si>
    <t>Lecturer in Education</t>
  </si>
  <si>
    <t>Libraries &amp; eLearning manager</t>
  </si>
  <si>
    <t>Staff skills development</t>
  </si>
  <si>
    <t>Student Advocate</t>
  </si>
  <si>
    <t>Professional services</t>
  </si>
  <si>
    <t>Relationship management</t>
  </si>
  <si>
    <t>Learning Technology Development Office / Associate Tutor</t>
  </si>
  <si>
    <t>Teaching, Research, Support, Administration, Staff development/training, Technical support/development, Consultancy; Curriculum / Learnikng Object design</t>
  </si>
  <si>
    <t>TEL Education Development Manager</t>
  </si>
  <si>
    <t>100% online learning overseas</t>
  </si>
  <si>
    <t>Teaching, Management/leadership, Staff development/training, Learning Technologist, Line Manager, Lead Internal Verifier and Assessor</t>
  </si>
  <si>
    <t>-</t>
  </si>
  <si>
    <t>Academic development</t>
  </si>
  <si>
    <t>Distance learning</t>
  </si>
  <si>
    <t>Assistant Head of School</t>
  </si>
  <si>
    <t>Learning Technologist / Research Coordinator</t>
  </si>
  <si>
    <t>Leanring Technologies Adviser</t>
  </si>
  <si>
    <t>ViTAL SIG, Games and Learning SIG, White Rose SIG</t>
  </si>
  <si>
    <t>Operational Committees, Journal reviewer</t>
  </si>
  <si>
    <t>Director of Teaching and Learning</t>
  </si>
  <si>
    <t>Teaching, Research, Management/leadership, Administration, Staff development/training</t>
  </si>
  <si>
    <t>Online content development eg Articulate Studio, Adobe Captivate</t>
  </si>
  <si>
    <t>Senior Lecturer in Education</t>
  </si>
  <si>
    <t>1. How important have the following been to your work over the past year? [Assistive technologies/Accessibility]</t>
  </si>
  <si>
    <t>1. How important have the following been to your work over the past year? [Electronic assessment and submission tools (inc peer assessment, plagiarism detection, polling)]</t>
  </si>
  <si>
    <t>1. How important have the following been to your work over the past year? [Digital repository]</t>
  </si>
  <si>
    <t>1. How important have the following been to your work over the past year? [Bespoke software development e.g. apps, plugins, building blocks]</t>
  </si>
  <si>
    <t>1. How important have the following been to your work over the past year? [Course design]</t>
  </si>
  <si>
    <t>1. How important have the following been to your work over the past year? [Online/Blended delivery]</t>
  </si>
  <si>
    <t>3. And how important do you expect the following will be for you in the coming year? [Assistive technologies/Accessibility]</t>
  </si>
  <si>
    <t>3. And how important do you expect the following will be for you in the coming year? [Electronic assessment and submission tools (inc peer assessment, plagiarism detection, polling)]</t>
  </si>
  <si>
    <t>3. And how important do you expect the following will be for you in the coming year? [Digital repository]</t>
  </si>
  <si>
    <t>3. And how important do you expect the following will be for you in the coming year? [Bespoke software development e.g. apps, plugins, building blocks]</t>
  </si>
  <si>
    <t>3. And how important do you expect the following will be for you in the coming year? [Course design]</t>
  </si>
  <si>
    <t>3. And how important do you expect the following will be for you in the coming year? [Online/Blended delivery]</t>
  </si>
  <si>
    <t>4. For you, how would you rank each of ALT's aims in order of priority? [Aim 1: Intelligent use of learning technology]</t>
  </si>
  <si>
    <t>4. For you, how would you rank each of ALT's aims in order of priority? [Aim 2: Research and practice]</t>
  </si>
  <si>
    <t>4. For you, how would you rank each of ALT's aims in order of priority? [Aim 3: Strategy and policy]</t>
  </si>
  <si>
    <t>4. For you, how would you rank each of ALT's aims in order of priority? [Aim 4: Representing members]</t>
  </si>
  <si>
    <t>4. For you, how would you rank each of ALT's aims in order of priority? [Aim 5: Leadership and professional development]</t>
  </si>
  <si>
    <t>4. For you, how would you rank each of ALT's aims in order of priority? [Aim 6: Communicating]</t>
  </si>
  <si>
    <t>5. Which of the following do you currently make use of? [ALT annual conference]</t>
  </si>
  <si>
    <t>5. Which of the following do you currently make use of? [ALT other events (incluing online events)]</t>
  </si>
  <si>
    <t>5. Which of the following do you currently make use of? [ALT newsletter and news]</t>
  </si>
  <si>
    <t>5. Which of the following do you currently make use of? [ocTEL - open course in Technology Enhanced Learning]</t>
  </si>
  <si>
    <t>8. Are you currently involved in any of ALT's Special Interest Groups (SIGs), or national or regional groups?</t>
  </si>
  <si>
    <t>1st</t>
  </si>
  <si>
    <t>4th</t>
  </si>
  <si>
    <t>3rd</t>
  </si>
  <si>
    <t>2nd</t>
  </si>
  <si>
    <t>5th</t>
  </si>
  <si>
    <t>6th</t>
  </si>
  <si>
    <t>pedagogical support / development</t>
  </si>
  <si>
    <t>Would like to</t>
  </si>
  <si>
    <t>Academic developer</t>
  </si>
  <si>
    <t>CEO</t>
  </si>
  <si>
    <t>self employed</t>
  </si>
  <si>
    <t>Principal Consultant: Digital Enablement</t>
  </si>
  <si>
    <t>Operational Committees, ocTEL (e.g. tutors)</t>
  </si>
  <si>
    <t>Director/Blended Learning Advisor</t>
  </si>
  <si>
    <t>Further Education, Industry</t>
  </si>
  <si>
    <t>College or Further Education provider, Commercial organisation</t>
  </si>
  <si>
    <t>LTD Officer</t>
  </si>
  <si>
    <t>associate lecturer</t>
  </si>
  <si>
    <t>e-Learning Developer</t>
  </si>
  <si>
    <t>VLE/ILT</t>
  </si>
  <si>
    <t>Teaching, Support, Administration</t>
  </si>
  <si>
    <t>Programmes eLearning Officer</t>
  </si>
  <si>
    <t>teacher</t>
  </si>
  <si>
    <t>Senior Co-Design Manager</t>
  </si>
  <si>
    <t>Research, Support, Administration, Technical support/development</t>
  </si>
  <si>
    <t>Further Education, Higher Education, Third sector</t>
  </si>
  <si>
    <t>ViTAL SIG, White Rose SIG</t>
  </si>
  <si>
    <t>Technology Enhanced Learning Manager</t>
  </si>
  <si>
    <t>Ordinary Member, Certified Member (CMALT Holder), Employed by a member organisation</t>
  </si>
  <si>
    <t>CMALT Development Group</t>
  </si>
  <si>
    <t>eLearning Consultant</t>
  </si>
  <si>
    <t>Pending CMALT assessor</t>
  </si>
  <si>
    <t>elearning consultant</t>
  </si>
  <si>
    <t>Teaching, Research, Management/leadership, Support, Administration</t>
  </si>
  <si>
    <t>Development Officer</t>
  </si>
  <si>
    <t>Principal Lecturer, Academic Development</t>
  </si>
  <si>
    <t>Academic Development</t>
  </si>
  <si>
    <t>ALT Scotland, MOOC SIG</t>
  </si>
  <si>
    <t>Head of Online Programmes</t>
  </si>
  <si>
    <t>e-learning consultant</t>
  </si>
  <si>
    <t>MOOC SIG, OER SIG, M25 SIG</t>
  </si>
  <si>
    <t>Journal reviewer, SIG committee</t>
  </si>
  <si>
    <t>Research, Management/leadership, Administration, Technical support/development, staff development / training</t>
  </si>
  <si>
    <t>Projects Officer</t>
  </si>
  <si>
    <t>All of the above</t>
  </si>
  <si>
    <t>Ordinary Member, Certified Member (CMALT Holder)</t>
  </si>
  <si>
    <t>Not relevant to me.</t>
  </si>
  <si>
    <t>MOOC SIG, OER SIG, ViTAL SIG, North West England SIG</t>
  </si>
  <si>
    <t>Faculty eLearning Manager</t>
  </si>
  <si>
    <t>ocTEL (e.g. tutors)</t>
  </si>
  <si>
    <t>lectuere</t>
  </si>
  <si>
    <t>University teacher</t>
  </si>
  <si>
    <t>Management/leadership, Administration, Technical support/development</t>
  </si>
  <si>
    <t>Operational Committees, Conference programme Committee, CMALT Development Group, ocTEL (e.g. tutors)</t>
  </si>
  <si>
    <t>Interim technology innovation manager</t>
  </si>
  <si>
    <t>Adjunct Lecturer</t>
  </si>
  <si>
    <t>OER SIG, Not sure / none</t>
  </si>
  <si>
    <t>Outside of Europe, Australia</t>
  </si>
  <si>
    <t>Assoc Prof</t>
  </si>
  <si>
    <t>Teaching of teachers, facilitation of technology, education scholarship</t>
  </si>
  <si>
    <t>Associate Head Academic Enhancement</t>
  </si>
  <si>
    <t>UCISA USG</t>
  </si>
  <si>
    <t>Academic Technologies Trainer</t>
  </si>
  <si>
    <t>ALT Scotland, Inclusive Learning SIG, Games and Learning SIG</t>
  </si>
  <si>
    <t>MOOC SIG, ViTAL SIG, East Midlands SIG</t>
  </si>
  <si>
    <t>video systems and technologies officer</t>
  </si>
  <si>
    <t>Lecturer Performance Analysis</t>
  </si>
  <si>
    <t>Journal editorial board, Journal reviewer, ocTEL (e.g. tutors)</t>
  </si>
  <si>
    <t>Head of Blended Learning</t>
  </si>
  <si>
    <t>Senior Lecturer/Student Experience Lead</t>
  </si>
  <si>
    <t>Teaching, Research, Administration</t>
  </si>
  <si>
    <t>a mix of all the above</t>
  </si>
  <si>
    <t>a mix of all of the above</t>
  </si>
  <si>
    <t>No primary role. I design courses, I keep the VLE tidy and everything in between.</t>
  </si>
  <si>
    <t>Teaching, Research, Management/leadership, Support, Administration, Technical support/development, Training and teacher development.</t>
  </si>
  <si>
    <t>ALT Scotland, ViTAL SIG</t>
  </si>
  <si>
    <t>eLearning Developer</t>
  </si>
  <si>
    <t>Teaching, Management/leadership, Support</t>
  </si>
  <si>
    <t>I would like to be a member of some of these.</t>
  </si>
  <si>
    <t>community education</t>
  </si>
  <si>
    <t>I describe myself these days as a freelance thinker and para-academic</t>
  </si>
  <si>
    <t>Developing ideas</t>
  </si>
  <si>
    <t>Commercial organisation, I am freelance</t>
  </si>
  <si>
    <t>Teaching, Research, advocate</t>
  </si>
  <si>
    <t>skills and Competences Developer</t>
  </si>
  <si>
    <t>Staff development</t>
  </si>
  <si>
    <t>Teaching, Research, Management/leadership, Administration, Technical support/development</t>
  </si>
  <si>
    <t>TEL lead</t>
  </si>
  <si>
    <t>Head of learning and development practice</t>
  </si>
  <si>
    <t>Assistant Dean</t>
  </si>
  <si>
    <t>Director of Digital Strategy</t>
  </si>
  <si>
    <t>Newsletter editor</t>
  </si>
  <si>
    <t>Instructional designer</t>
  </si>
  <si>
    <t>ALT Wales, OER SIG</t>
  </si>
  <si>
    <t>Administration, Technical support/development, Staff Development</t>
  </si>
  <si>
    <t>eLearning Manager</t>
  </si>
  <si>
    <t>Associate Professor, Faculty Blended Learning Leader</t>
  </si>
  <si>
    <t>curriculum manager</t>
  </si>
  <si>
    <t>Vice Provost</t>
  </si>
  <si>
    <t>Higher Education, Work-based learning, Healthcare &amp; postgraduate HE</t>
  </si>
  <si>
    <t>OER SIG, ViTAL SIG</t>
  </si>
  <si>
    <t>Teaching, Research, Management/leadership, Support, Administration, Technical support/development, anything that comes my way!</t>
  </si>
  <si>
    <t>ILT Developer</t>
  </si>
  <si>
    <t>not this year  - ambassador ;-)</t>
  </si>
  <si>
    <t>Further Education, Higher Education, Work-based learning, Adult and community learning, Industry, Third sector</t>
  </si>
  <si>
    <t>Academic liaison librarian</t>
  </si>
  <si>
    <t>Researcher</t>
  </si>
  <si>
    <t>none</t>
  </si>
  <si>
    <t>Head of Libraries</t>
  </si>
  <si>
    <t>elearning research project manager</t>
  </si>
  <si>
    <t>learning design</t>
  </si>
  <si>
    <t>Digital Services Manager</t>
  </si>
  <si>
    <t>e-Learning Development Manager</t>
  </si>
  <si>
    <t>Not sure / none of these, I'm a CMALT assessor</t>
  </si>
  <si>
    <t>E-learning Advisor</t>
  </si>
  <si>
    <t>training and support</t>
  </si>
  <si>
    <t>Technology Enhanced Learning Officer</t>
  </si>
  <si>
    <t>Educational Development Officer</t>
  </si>
  <si>
    <t>VLE Developer</t>
  </si>
  <si>
    <t>ViTAL SIG</t>
  </si>
  <si>
    <t>CMALT Assessor</t>
  </si>
  <si>
    <t>Digital Media and eLearning Developer</t>
  </si>
  <si>
    <t>Education Author and Consultant</t>
  </si>
  <si>
    <t>Consultancy</t>
  </si>
  <si>
    <t>Teaching, Research, Management/leadership, Support, Authoring publications</t>
  </si>
  <si>
    <t>Learning Technology Fellow</t>
  </si>
  <si>
    <t>ViTAL SIG, M25 SIG</t>
  </si>
  <si>
    <t>Public/Government</t>
  </si>
  <si>
    <t>Educational Institute</t>
  </si>
  <si>
    <t>Outside of Europe, US Univ of Illinois</t>
  </si>
  <si>
    <t>Assoc Vice Chancellor of Online Learning</t>
  </si>
  <si>
    <t>Elearning Specialist</t>
  </si>
  <si>
    <t>Project management and staff development (learning technology and pedagogy)</t>
  </si>
  <si>
    <t>eLearning Facilitator</t>
  </si>
  <si>
    <t>australia</t>
  </si>
  <si>
    <t>learning designer</t>
  </si>
  <si>
    <t>Inclusive Learning SIG, OER SIG</t>
  </si>
  <si>
    <t>Conference programme Committee, CMALT Development Group, Central Executive Committee</t>
  </si>
  <si>
    <t>Associate Lecturer/Researcher</t>
  </si>
  <si>
    <t>educational technologist</t>
  </si>
  <si>
    <t>Reader in Biochemistry</t>
  </si>
  <si>
    <t>Training consultant</t>
  </si>
  <si>
    <t>Head of Integrated Technologies and Resources</t>
  </si>
  <si>
    <t>LTU Manager</t>
  </si>
  <si>
    <t>E-learning Coordinator</t>
  </si>
  <si>
    <t>Ordinary Member, Associate Member, Registered for CMALT (CMALT candidate)</t>
  </si>
  <si>
    <t>was a judge once</t>
  </si>
  <si>
    <t>Senior manager</t>
  </si>
  <si>
    <t>large accountancy global practise</t>
  </si>
  <si>
    <t>Senior IT Specialist</t>
  </si>
  <si>
    <t>Program Manager, Learning Technologies</t>
  </si>
  <si>
    <t>Work-based learning, Adult and community learning, Government</t>
  </si>
  <si>
    <t>Interim Head of Education Technology</t>
  </si>
  <si>
    <t>Product development</t>
  </si>
  <si>
    <t>Schools, Further Education, Higher Education, Work-based learning, Adult and community learning, Industry, Third sector</t>
  </si>
  <si>
    <t>Awarding body</t>
  </si>
  <si>
    <t>Developing uses of learning technologies</t>
  </si>
  <si>
    <t>TEL Director</t>
  </si>
  <si>
    <t>50% Teaching and 50% Support</t>
  </si>
  <si>
    <t>Learning Technology Trainer</t>
  </si>
  <si>
    <t>Ordinary Member, Employed by a member organisation, Not sure</t>
  </si>
  <si>
    <t>Education Manager</t>
  </si>
  <si>
    <t>M25 SIG, White Rose SIG</t>
  </si>
  <si>
    <t>TEL Manager</t>
  </si>
  <si>
    <t>Teaching, Research, Management/leadership, Support, Technical support/development, Object Design</t>
  </si>
  <si>
    <t>Inclusive Learning SIG, OER SIG, White Rose SIG</t>
  </si>
  <si>
    <t>Senior Consultant in Learning Technology</t>
  </si>
  <si>
    <t>senior lecture in IS</t>
  </si>
  <si>
    <t>Executive Director Education Design Services</t>
  </si>
  <si>
    <t>Central Executive Committee, Trustee</t>
  </si>
  <si>
    <t>Teaching, Management/leadership, Administration</t>
  </si>
  <si>
    <t>ViTAL SIG, Games and Learning SIG</t>
  </si>
  <si>
    <t>Operational Committees, Journal reviewer, ocTEL (e.g. tutors)</t>
  </si>
  <si>
    <t>Senior Lecturer in Higher Education</t>
  </si>
  <si>
    <t>Ghana</t>
  </si>
  <si>
    <t>hairdressing</t>
  </si>
  <si>
    <t>Work-based learning, Adult and community learning</t>
  </si>
  <si>
    <t>private organiation</t>
  </si>
  <si>
    <t>lecturer/ excellence coach</t>
  </si>
  <si>
    <t>Employed by a member organisation, Not sure</t>
  </si>
  <si>
    <t>Consultant, researcher, lecturer</t>
  </si>
  <si>
    <t>Higher Education, Work-based learning, Industry</t>
  </si>
  <si>
    <t>ILT Coordinator</t>
  </si>
  <si>
    <t>specialist FE</t>
  </si>
  <si>
    <t>Senior e-Learning Technologist</t>
  </si>
  <si>
    <t>Director of TEL and Educational Development</t>
  </si>
  <si>
    <t>Digital Assets Manager</t>
  </si>
  <si>
    <t>Online Course Developer</t>
  </si>
  <si>
    <t>Inclusive Learning SIG</t>
  </si>
  <si>
    <t>Academic Skills Tutor</t>
  </si>
  <si>
    <t>Open Media Fellow</t>
  </si>
  <si>
    <t>Learning consultant</t>
  </si>
  <si>
    <t>Writing/development</t>
  </si>
  <si>
    <t>Health, Education and charity</t>
  </si>
  <si>
    <t>Training Officer</t>
  </si>
  <si>
    <t>Principal lecturer</t>
  </si>
  <si>
    <t>Teaching, Research, Administration, Technical support/development</t>
  </si>
  <si>
    <t>NA</t>
  </si>
  <si>
    <t>Teaching, Research, Support and Development</t>
  </si>
  <si>
    <t>MOOC Team Leader &amp; Education Adviser</t>
  </si>
  <si>
    <t>Conference programme Committee, Journal reviewer, Co-chair, ALT-C 2015</t>
  </si>
  <si>
    <t>Senior Research Officer; also acting team manager (maternity cover)</t>
  </si>
  <si>
    <t>Research, Management/leadership, Project management</t>
  </si>
  <si>
    <t>Deputy Director</t>
  </si>
  <si>
    <t>Associate Head of Dept &amp; strategic Lead on International Development</t>
  </si>
  <si>
    <t>Head of Elearning</t>
  </si>
  <si>
    <t>SL Education Development</t>
  </si>
  <si>
    <t>Head of Centre</t>
  </si>
  <si>
    <t>Technology development and software product management</t>
  </si>
  <si>
    <t>e-learning developer</t>
  </si>
  <si>
    <t>Learning development support</t>
  </si>
  <si>
    <t>ocTEL (e.g. tutors), CMALT reviewer</t>
  </si>
  <si>
    <t>don't have job titles</t>
  </si>
  <si>
    <t>Schools, Further Education, Higher Education, Work-based learning, Adult and community learning</t>
  </si>
  <si>
    <t>Research Officer</t>
  </si>
  <si>
    <t>E-Learning Facilitator</t>
  </si>
  <si>
    <t>Academic Advisor</t>
  </si>
  <si>
    <t>Associate Lecturer in Academic Development</t>
  </si>
  <si>
    <t>Teaching, Research, Administration, Professional Development</t>
  </si>
  <si>
    <t>Schools, Further Education, Work-based learning, Adult and community learning</t>
  </si>
  <si>
    <t>Distance Learning Facilitator</t>
  </si>
  <si>
    <t>Teaching, Management/leadership, Administration, Technical support/development</t>
  </si>
  <si>
    <t>IT Manager</t>
  </si>
  <si>
    <t>Education Technologist/Consultant</t>
  </si>
  <si>
    <t>Head of TaLENT</t>
  </si>
  <si>
    <t>None</t>
  </si>
  <si>
    <t>Customer Advocate - Education / Digital Student</t>
  </si>
  <si>
    <t>Partnership support</t>
  </si>
  <si>
    <t>Third sector organisation, Research / Advice / Technology Solutions Provider</t>
  </si>
  <si>
    <t>Further Education, Work-based learning, Adult and community learning, Skills</t>
  </si>
  <si>
    <t>care provider</t>
  </si>
  <si>
    <t>ALT Scotland, Games and Learning SIG</t>
  </si>
  <si>
    <t>Senior eLearning Advisor</t>
  </si>
  <si>
    <t>ILT Support Manager</t>
  </si>
  <si>
    <t>Acting Director</t>
  </si>
  <si>
    <t>Learning Resources and Technology Manager</t>
  </si>
  <si>
    <t>Director of Learning and Teaching</t>
  </si>
  <si>
    <t>Teaching fellow</t>
  </si>
  <si>
    <t>Materials and course design</t>
  </si>
  <si>
    <t>Self-employed, Retired</t>
  </si>
  <si>
    <t>was in HE</t>
  </si>
  <si>
    <t>Technology-Enhanced Learning Coordinator</t>
  </si>
  <si>
    <t>2014/2017 swing</t>
  </si>
  <si>
    <t>ALT Annual Survey Data 2017</t>
  </si>
  <si>
    <t>This .XLS file contains the annonymised data and generated graphs for the Association for Learning Technology (ALT) Annual Survey data for 2017.
This data has been made available under a:</t>
  </si>
  <si>
    <t>Source: Assocation for Learning Technology (ALT) Annual Survey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</si>
</sst>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m/d/yyyy\ h:mm:ss"/>
    <numFmt numFmtId="165" formatCode="0.0%"/>
  </numFmts>
  <fonts count="22" x14ac:knownFonts="1">
    <font>
      <sz val="10"/>
      <name val="Arial"/>
    </font>
    <font>
      <sz val="10"/>
      <name val="Arial"/>
    </font>
    <font>
      <sz val="10"/>
      <color rgb="FF000000"/>
      <name val="Arial"/>
      <family val="2"/>
    </font>
    <font>
      <b/>
      <sz val="10"/>
      <color rgb="FF000000"/>
      <name val="Arial"/>
      <family val="2"/>
    </font>
    <font>
      <sz val="10"/>
      <color rgb="FF666666"/>
      <name val="Arial"/>
      <family val="2"/>
    </font>
    <font>
      <sz val="10"/>
      <name val="Arial"/>
      <family val="2"/>
    </font>
    <font>
      <b/>
      <sz val="13.5"/>
      <color rgb="FF000000"/>
      <name val="Arial"/>
      <family val="2"/>
    </font>
    <font>
      <i/>
      <sz val="8"/>
      <color theme="0" tint="-0.249977111117893"/>
      <name val="Arial"/>
      <family val="2"/>
    </font>
    <font>
      <i/>
      <sz val="9"/>
      <color theme="0" tint="-0.249977111117893"/>
      <name val="Arial"/>
      <family val="2"/>
    </font>
    <font>
      <sz val="16"/>
      <color rgb="FF079948"/>
      <name val="Arial"/>
      <family val="2"/>
    </font>
    <font>
      <b/>
      <sz val="10"/>
      <name val="Arial"/>
      <family val="2"/>
    </font>
    <font>
      <u/>
      <sz val="10"/>
      <color theme="10"/>
      <name val="Arial"/>
      <family val="2"/>
    </font>
    <font>
      <b/>
      <sz val="16"/>
      <color theme="0"/>
      <name val="Arial"/>
      <family val="2"/>
    </font>
    <font>
      <i/>
      <sz val="10"/>
      <name val="Arial"/>
      <family val="2"/>
    </font>
    <font>
      <sz val="9"/>
      <color rgb="FF000000"/>
      <name val="Arial"/>
      <family val="2"/>
    </font>
    <font>
      <sz val="10"/>
      <color rgb="FF000000"/>
      <name val="Arial"/>
    </font>
    <font>
      <sz val="9"/>
      <color indexed="81"/>
      <name val="Tahoma"/>
      <charset val="1"/>
    </font>
    <font>
      <b/>
      <sz val="9"/>
      <color indexed="81"/>
      <name val="Tahoma"/>
      <charset val="1"/>
    </font>
    <font>
      <sz val="10"/>
      <name val="Microsoft Sans Serif"/>
      <family val="2"/>
    </font>
    <font>
      <b/>
      <sz val="12"/>
      <color rgb="FF000000"/>
      <name val="Arial"/>
    </font>
    <font>
      <sz val="10"/>
      <name val="Arial"/>
    </font>
    <font>
      <sz val="10"/>
      <color theme="0"/>
      <name val="Arial"/>
      <family val="2"/>
    </font>
  </fonts>
  <fills count="4">
    <fill>
      <patternFill patternType="none"/>
    </fill>
    <fill>
      <patternFill patternType="gray125"/>
    </fill>
    <fill>
      <patternFill patternType="solid">
        <fgColor rgb="FFFFFFFF"/>
        <bgColor indexed="64"/>
      </patternFill>
    </fill>
    <fill>
      <patternFill patternType="solid">
        <fgColor rgb="FF079948"/>
        <bgColor indexed="64"/>
      </patternFill>
    </fill>
  </fills>
  <borders count="2">
    <border>
      <left/>
      <right/>
      <top/>
      <bottom/>
      <diagonal/>
    </border>
    <border>
      <left/>
      <right/>
      <top/>
      <bottom/>
      <diagonal/>
    </border>
  </borders>
  <cellStyleXfs count="8">
    <xf numFmtId="0" fontId="0" fillId="0" borderId="0"/>
    <xf numFmtId="9" fontId="1" fillId="0" borderId="0" applyFont="0" applyFill="0" applyBorder="0" applyAlignment="0" applyProtection="0"/>
    <xf numFmtId="0" fontId="11" fillId="0" borderId="0" applyNumberFormat="0" applyFill="0" applyBorder="0" applyAlignment="0" applyProtection="0"/>
    <xf numFmtId="0" fontId="15" fillId="0" borderId="1"/>
    <xf numFmtId="9" fontId="18" fillId="0" borderId="1" applyFont="0" applyFill="0" applyBorder="0" applyAlignment="0" applyProtection="0"/>
    <xf numFmtId="0" fontId="1" fillId="0" borderId="1"/>
    <xf numFmtId="9" fontId="1" fillId="0" borderId="1" applyFont="0" applyFill="0" applyBorder="0" applyAlignment="0" applyProtection="0"/>
    <xf numFmtId="9" fontId="15" fillId="0" borderId="1" applyFont="0" applyFill="0" applyBorder="0" applyAlignment="0" applyProtection="0"/>
  </cellStyleXfs>
  <cellXfs count="73">
    <xf numFmtId="0" fontId="0" fillId="0" borderId="0" xfId="0"/>
    <xf numFmtId="0" fontId="1" fillId="0" borderId="1" xfId="0" applyFont="1" applyBorder="1" applyAlignment="1"/>
    <xf numFmtId="9" fontId="0" fillId="0" borderId="0" xfId="1" applyFont="1"/>
    <xf numFmtId="0" fontId="2" fillId="2" borderId="0" xfId="0" applyFont="1" applyFill="1" applyAlignment="1">
      <alignment horizontal="left" vertical="top"/>
    </xf>
    <xf numFmtId="0" fontId="3" fillId="2" borderId="0" xfId="0" applyFont="1" applyFill="1" applyAlignment="1">
      <alignment horizontal="right" vertical="top" wrapText="1" indent="1"/>
    </xf>
    <xf numFmtId="9" fontId="4" fillId="2" borderId="0" xfId="0" applyNumberFormat="1" applyFont="1" applyFill="1" applyAlignment="1">
      <alignment horizontal="right" vertical="top" wrapText="1" indent="1"/>
    </xf>
    <xf numFmtId="0" fontId="5" fillId="0" borderId="0" xfId="0" applyFont="1"/>
    <xf numFmtId="0" fontId="6" fillId="0" borderId="0" xfId="0" applyFont="1" applyAlignment="1">
      <alignment vertical="center"/>
    </xf>
    <xf numFmtId="9" fontId="0" fillId="0" borderId="0" xfId="0" applyNumberFormat="1"/>
    <xf numFmtId="0" fontId="5" fillId="0" borderId="0" xfId="0" quotePrefix="1" applyFont="1"/>
    <xf numFmtId="0" fontId="0" fillId="0" borderId="0" xfId="0" applyAlignment="1">
      <alignment wrapText="1"/>
    </xf>
    <xf numFmtId="0" fontId="5" fillId="0" borderId="0" xfId="0" applyFont="1" applyAlignment="1">
      <alignment wrapText="1"/>
    </xf>
    <xf numFmtId="0" fontId="1" fillId="0" borderId="1" xfId="0" applyFont="1" applyBorder="1" applyAlignment="1">
      <alignment wrapText="1"/>
    </xf>
    <xf numFmtId="22" fontId="0" fillId="0" borderId="0" xfId="0" applyNumberFormat="1" applyAlignment="1">
      <alignment wrapText="1"/>
    </xf>
    <xf numFmtId="22" fontId="1" fillId="0" borderId="1" xfId="0" applyNumberFormat="1" applyFont="1" applyBorder="1" applyAlignment="1"/>
    <xf numFmtId="22" fontId="0" fillId="0" borderId="0" xfId="0" applyNumberFormat="1"/>
    <xf numFmtId="1" fontId="7" fillId="0" borderId="0" xfId="0" applyNumberFormat="1" applyFont="1"/>
    <xf numFmtId="0" fontId="8" fillId="0" borderId="0" xfId="0" applyFont="1"/>
    <xf numFmtId="0" fontId="10" fillId="0" borderId="0" xfId="0" applyFont="1"/>
    <xf numFmtId="0" fontId="11" fillId="0" borderId="0" xfId="2" applyAlignment="1">
      <alignment horizontal="center"/>
    </xf>
    <xf numFmtId="0" fontId="9" fillId="3" borderId="0" xfId="0" applyFont="1" applyFill="1" applyAlignment="1">
      <alignment horizontal="center"/>
    </xf>
    <xf numFmtId="0" fontId="12" fillId="3" borderId="0" xfId="0" applyFont="1" applyFill="1" applyAlignment="1">
      <alignment horizontal="right" vertical="center"/>
    </xf>
    <xf numFmtId="0" fontId="13" fillId="0" borderId="0" xfId="0" applyFont="1" applyAlignment="1">
      <alignment wrapText="1"/>
    </xf>
    <xf numFmtId="0" fontId="0" fillId="0" borderId="0" xfId="0" applyFont="1" applyAlignment="1"/>
    <xf numFmtId="0" fontId="1" fillId="0" borderId="0" xfId="0" applyFont="1" applyAlignment="1"/>
    <xf numFmtId="164" fontId="1" fillId="0" borderId="0" xfId="0" applyNumberFormat="1" applyFont="1" applyAlignment="1"/>
    <xf numFmtId="1" fontId="3" fillId="2" borderId="0" xfId="0" applyNumberFormat="1" applyFont="1" applyFill="1" applyAlignment="1">
      <alignment horizontal="right" vertical="top" wrapText="1" indent="1"/>
    </xf>
    <xf numFmtId="165" fontId="4" fillId="2" borderId="0" xfId="0" applyNumberFormat="1" applyFont="1" applyFill="1" applyAlignment="1">
      <alignment horizontal="right" vertical="top" wrapText="1" indent="1"/>
    </xf>
    <xf numFmtId="0" fontId="14" fillId="0" borderId="0" xfId="0" applyFont="1"/>
    <xf numFmtId="0" fontId="0" fillId="0" borderId="0" xfId="0" applyAlignment="1">
      <alignment vertical="center" wrapText="1"/>
    </xf>
    <xf numFmtId="165" fontId="0" fillId="0" borderId="0" xfId="1" applyNumberFormat="1" applyFont="1"/>
    <xf numFmtId="165" fontId="0" fillId="0" borderId="0" xfId="0" applyNumberFormat="1"/>
    <xf numFmtId="0" fontId="15" fillId="0" borderId="1" xfId="3" applyFont="1" applyAlignment="1"/>
    <xf numFmtId="0" fontId="1" fillId="0" borderId="1" xfId="3" applyFont="1" applyAlignment="1"/>
    <xf numFmtId="0" fontId="0" fillId="0" borderId="0" xfId="1" applyNumberFormat="1" applyFont="1"/>
    <xf numFmtId="22" fontId="15" fillId="0" borderId="1" xfId="3" applyNumberFormat="1" applyFont="1" applyAlignment="1"/>
    <xf numFmtId="22" fontId="1" fillId="0" borderId="1" xfId="3" applyNumberFormat="1" applyFont="1" applyAlignment="1"/>
    <xf numFmtId="2" fontId="0" fillId="0" borderId="0" xfId="0" applyNumberFormat="1"/>
    <xf numFmtId="165" fontId="0" fillId="0" borderId="1" xfId="4" applyNumberFormat="1" applyFont="1"/>
    <xf numFmtId="1" fontId="0" fillId="0" borderId="0" xfId="1" applyNumberFormat="1" applyFont="1"/>
    <xf numFmtId="0" fontId="0" fillId="0" borderId="0" xfId="0" applyAlignment="1"/>
    <xf numFmtId="0" fontId="10" fillId="0" borderId="0" xfId="0" applyFont="1" applyAlignment="1"/>
    <xf numFmtId="0" fontId="10" fillId="0" borderId="0" xfId="0" applyFont="1" applyAlignment="1">
      <alignment horizontal="left"/>
    </xf>
    <xf numFmtId="9" fontId="0" fillId="0" borderId="0" xfId="1" applyNumberFormat="1" applyFont="1"/>
    <xf numFmtId="0" fontId="19" fillId="0" borderId="0" xfId="0" applyFont="1" applyAlignment="1">
      <alignment horizontal="center" vertical="center" readingOrder="1"/>
    </xf>
    <xf numFmtId="0" fontId="20" fillId="0" borderId="0" xfId="0" applyFont="1"/>
    <xf numFmtId="49" fontId="0" fillId="0" borderId="0" xfId="1" applyNumberFormat="1" applyFont="1"/>
    <xf numFmtId="0" fontId="21" fillId="0" borderId="1" xfId="3" applyFont="1" applyAlignment="1"/>
    <xf numFmtId="0" fontId="5" fillId="0" borderId="0" xfId="0" applyFont="1" applyAlignment="1">
      <alignment horizontal="right"/>
    </xf>
    <xf numFmtId="0" fontId="0" fillId="0" borderId="0" xfId="0" applyAlignment="1">
      <alignment horizontal="right"/>
    </xf>
    <xf numFmtId="9" fontId="5" fillId="0" borderId="0" xfId="1" applyNumberFormat="1" applyFont="1"/>
    <xf numFmtId="1" fontId="0" fillId="0" borderId="0" xfId="0" applyNumberFormat="1"/>
    <xf numFmtId="0" fontId="0" fillId="0" borderId="1" xfId="3" applyFont="1" applyAlignment="1"/>
    <xf numFmtId="0" fontId="5" fillId="0" borderId="1" xfId="5" quotePrefix="1" applyFont="1"/>
    <xf numFmtId="0" fontId="6" fillId="0" borderId="1" xfId="5" applyFont="1" applyAlignment="1">
      <alignment vertical="center"/>
    </xf>
    <xf numFmtId="0" fontId="1" fillId="0" borderId="1" xfId="5"/>
    <xf numFmtId="0" fontId="5" fillId="0" borderId="1" xfId="5" applyFont="1"/>
    <xf numFmtId="1" fontId="7" fillId="0" borderId="1" xfId="5" applyNumberFormat="1" applyFont="1"/>
    <xf numFmtId="0" fontId="8" fillId="0" borderId="1" xfId="5" applyFont="1"/>
    <xf numFmtId="0" fontId="2" fillId="2" borderId="1" xfId="5" applyFont="1" applyFill="1" applyAlignment="1">
      <alignment horizontal="left" vertical="top"/>
    </xf>
    <xf numFmtId="0" fontId="3" fillId="2" borderId="1" xfId="5" applyFont="1" applyFill="1" applyAlignment="1">
      <alignment horizontal="right" vertical="top" wrapText="1" indent="1"/>
    </xf>
    <xf numFmtId="9" fontId="4" fillId="2" borderId="1" xfId="5" applyNumberFormat="1" applyFont="1" applyFill="1" applyAlignment="1">
      <alignment horizontal="right" vertical="top" wrapText="1" indent="1"/>
    </xf>
    <xf numFmtId="9" fontId="0" fillId="0" borderId="1" xfId="6" applyFont="1"/>
    <xf numFmtId="9" fontId="1" fillId="0" borderId="1" xfId="5" applyNumberFormat="1"/>
    <xf numFmtId="0" fontId="0" fillId="0" borderId="1" xfId="5" applyFont="1"/>
    <xf numFmtId="9" fontId="1" fillId="0" borderId="1" xfId="1" applyBorder="1"/>
    <xf numFmtId="0" fontId="0" fillId="0" borderId="0" xfId="0" applyAlignment="1">
      <alignment horizontal="center"/>
    </xf>
    <xf numFmtId="0" fontId="0" fillId="0" borderId="1" xfId="0" applyBorder="1"/>
    <xf numFmtId="22" fontId="21" fillId="0" borderId="1" xfId="3" applyNumberFormat="1" applyFont="1" applyAlignment="1"/>
    <xf numFmtId="0" fontId="1" fillId="0" borderId="0" xfId="0" applyFont="1"/>
    <xf numFmtId="9" fontId="1" fillId="0" borderId="0" xfId="1" applyFont="1"/>
    <xf numFmtId="9" fontId="1" fillId="0" borderId="0" xfId="0" applyNumberFormat="1" applyFont="1"/>
    <xf numFmtId="0" fontId="0" fillId="0" borderId="0" xfId="0" applyAlignment="1">
      <alignment horizontal="center"/>
    </xf>
  </cellXfs>
  <cellStyles count="8">
    <cellStyle name="Hyperlink" xfId="2" builtinId="8"/>
    <cellStyle name="Normal" xfId="0" builtinId="0"/>
    <cellStyle name="Normal 2" xfId="3"/>
    <cellStyle name="Normal 2 2" xfId="5"/>
    <cellStyle name="Percent" xfId="1" builtinId="5"/>
    <cellStyle name="Percent 2" xfId="4"/>
    <cellStyle name="Percent 3" xfId="6"/>
    <cellStyle name="Percent 4" xfId="7"/>
  </cellStyles>
  <dxfs count="359">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 formatCode="dd/mm/yyyy\ hh:mm"/>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m/d/yyyy\ h:mm:ss"/>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 formatCode="dd/mm/yyyy\ hh:mm"/>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7" formatCode="dd/mm/yyyy\ hh:mm"/>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alignment horizontal="general" vertical="bottom" textRotation="0" wrapText="0" indent="0" justifyLastLine="0" shrinkToFit="0" readingOrder="0"/>
    </dxf>
  </dxfs>
  <tableStyles count="0" defaultTableStyle="TableStyleMedium9" defaultPivotStyle="PivotStyleMedium4"/>
  <colors>
    <mruColors>
      <color rgb="FF079948"/>
      <color rgb="FFFFFFFF"/>
      <color rgb="FF5EBD88"/>
      <color rgb="FF6ABE84"/>
      <color rgb="FFF8A764"/>
      <color rgb="FF12D478"/>
      <color rgb="FF1ED8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'Q1'!$B$1</c:f>
          <c:strCache>
            <c:ptCount val="1"/>
            <c:pt idx="0">
              <c:v>1. How important have the following been to your work over the past year? </c:v>
            </c:pt>
          </c:strCache>
        </c:strRef>
      </c:tx>
      <c:overlay val="0"/>
    </c:title>
    <c:autoTitleDeleted val="0"/>
    <c:plotArea>
      <c:layout>
        <c:manualLayout>
          <c:layoutTarget val="inner"/>
          <c:xMode val="edge"/>
          <c:yMode val="edge"/>
          <c:x val="0.34697720599780751"/>
          <c:y val="5.0694055610414186E-2"/>
          <c:w val="0.61795710107362234"/>
          <c:h val="0.84243305257048828"/>
        </c:manualLayout>
      </c:layout>
      <c:barChart>
        <c:barDir val="bar"/>
        <c:grouping val="stacked"/>
        <c:varyColors val="0"/>
        <c:ser>
          <c:idx val="2"/>
          <c:order val="0"/>
          <c:tx>
            <c:strRef>
              <c:f>'Q1'!$O$2</c:f>
              <c:strCache>
                <c:ptCount val="1"/>
                <c:pt idx="0">
                  <c:v>Neutral</c:v>
                </c:pt>
              </c:strCache>
            </c:strRef>
          </c:tx>
          <c:spPr>
            <a:solidFill>
              <a:schemeClr val="bg1">
                <a:lumMod val="85000"/>
              </a:schemeClr>
            </a:solidFill>
          </c:spPr>
          <c:invertIfNegative val="0"/>
          <c:dLbls>
            <c:delete val="1"/>
          </c:dLbls>
          <c:cat>
            <c:strRef>
              <c:f>'Q1'!$L$3:$L$24</c:f>
              <c:strCache>
                <c:ptCount val="22"/>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'Q1'!$O$3:$O$24</c:f>
              <c:numCache>
                <c:formatCode>0%</c:formatCode>
                <c:ptCount val="22"/>
                <c:pt idx="0">
                  <c:v>7.9646017699115043E-2</c:v>
                </c:pt>
                <c:pt idx="1">
                  <c:v>9.0707964601769914E-2</c:v>
                </c:pt>
                <c:pt idx="2">
                  <c:v>9.0707964601769914E-2</c:v>
                </c:pt>
                <c:pt idx="3">
                  <c:v>0.11283185840707964</c:v>
                </c:pt>
                <c:pt idx="4">
                  <c:v>9.0707964601769914E-2</c:v>
                </c:pt>
                <c:pt idx="5">
                  <c:v>0.14823008849557523</c:v>
                </c:pt>
                <c:pt idx="6">
                  <c:v>0.11504424778761062</c:v>
                </c:pt>
                <c:pt idx="7">
                  <c:v>0.13495575221238937</c:v>
                </c:pt>
                <c:pt idx="8">
                  <c:v>0.11946902654867257</c:v>
                </c:pt>
                <c:pt idx="9">
                  <c:v>0.1415929203539823</c:v>
                </c:pt>
                <c:pt idx="10">
                  <c:v>0.10398230088495575</c:v>
                </c:pt>
                <c:pt idx="11">
                  <c:v>9.5132743362831854E-2</c:v>
                </c:pt>
                <c:pt idx="12">
                  <c:v>0.11504424778761062</c:v>
                </c:pt>
                <c:pt idx="13">
                  <c:v>0.12389380530973451</c:v>
                </c:pt>
                <c:pt idx="14">
                  <c:v>9.0707964601769914E-2</c:v>
                </c:pt>
                <c:pt idx="15">
                  <c:v>8.4070796460176997E-2</c:v>
                </c:pt>
                <c:pt idx="16">
                  <c:v>0.11061946902654868</c:v>
                </c:pt>
                <c:pt idx="17">
                  <c:v>0.1084070796460177</c:v>
                </c:pt>
                <c:pt idx="18">
                  <c:v>9.0707964601769914E-2</c:v>
                </c:pt>
                <c:pt idx="19">
                  <c:v>9.2920353982300891E-2</c:v>
                </c:pt>
                <c:pt idx="20">
                  <c:v>4.8672566371681415E-2</c:v>
                </c:pt>
                <c:pt idx="21">
                  <c:v>4.8672566371681415E-2</c:v>
                </c:pt>
              </c:numCache>
            </c:numRef>
          </c:val>
          <c:extLst>
            <c:ext xmlns:c16="http://schemas.microsoft.com/office/drawing/2014/chart" uri="{C3380CC4-5D6E-409C-BE32-E72D297353CC}">
              <c16:uniqueId val="{00000000-8FC3-48A7-9480-45F9B1867A0C}"/>
            </c:ext>
          </c:extLst>
        </c:ser>
        <c:ser>
          <c:idx val="1"/>
          <c:order val="1"/>
          <c:tx>
            <c:strRef>
              <c:f>'Q1'!$N$2</c:f>
              <c:strCache>
                <c:ptCount val="1"/>
                <c:pt idx="0">
                  <c:v>Important</c:v>
                </c:pt>
              </c:strCache>
            </c:strRef>
          </c:tx>
          <c:spPr>
            <a:solidFill>
              <a:srgbClr val="079948">
                <a:alpha val="56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'Q1'!$L$3:$L$24</c:f>
              <c:strCache>
                <c:ptCount val="22"/>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'Q1'!$N$3:$N$24</c:f>
              <c:numCache>
                <c:formatCode>0%</c:formatCode>
                <c:ptCount val="22"/>
                <c:pt idx="0">
                  <c:v>8.4070796460176997E-2</c:v>
                </c:pt>
                <c:pt idx="1">
                  <c:v>0.15486725663716813</c:v>
                </c:pt>
                <c:pt idx="2">
                  <c:v>0.12831858407079647</c:v>
                </c:pt>
                <c:pt idx="3">
                  <c:v>0.12389380530973451</c:v>
                </c:pt>
                <c:pt idx="4">
                  <c:v>0.1415929203539823</c:v>
                </c:pt>
                <c:pt idx="5">
                  <c:v>0.19469026548672566</c:v>
                </c:pt>
                <c:pt idx="6">
                  <c:v>0.14601769911504425</c:v>
                </c:pt>
                <c:pt idx="7">
                  <c:v>0.19911504424778761</c:v>
                </c:pt>
                <c:pt idx="8">
                  <c:v>0.13274336283185842</c:v>
                </c:pt>
                <c:pt idx="9">
                  <c:v>0.21238938053097345</c:v>
                </c:pt>
                <c:pt idx="10">
                  <c:v>0.19026548672566371</c:v>
                </c:pt>
                <c:pt idx="11">
                  <c:v>0.20353982300884957</c:v>
                </c:pt>
                <c:pt idx="12">
                  <c:v>0.29646017699115046</c:v>
                </c:pt>
                <c:pt idx="13">
                  <c:v>0.26548672566371684</c:v>
                </c:pt>
                <c:pt idx="14">
                  <c:v>0.27876106194690264</c:v>
                </c:pt>
                <c:pt idx="15">
                  <c:v>0.24778761061946902</c:v>
                </c:pt>
                <c:pt idx="16">
                  <c:v>0.23893805309734514</c:v>
                </c:pt>
                <c:pt idx="17">
                  <c:v>0.26991150442477874</c:v>
                </c:pt>
                <c:pt idx="18">
                  <c:v>0.30088495575221241</c:v>
                </c:pt>
                <c:pt idx="19">
                  <c:v>0.27876106194690264</c:v>
                </c:pt>
                <c:pt idx="20">
                  <c:v>0.24336283185840707</c:v>
                </c:pt>
                <c:pt idx="21">
                  <c:v>0.19911504424778761</c:v>
                </c:pt>
              </c:numCache>
            </c:numRef>
          </c:val>
          <c:extLst>
            <c:ext xmlns:c16="http://schemas.microsoft.com/office/drawing/2014/chart" uri="{C3380CC4-5D6E-409C-BE32-E72D297353CC}">
              <c16:uniqueId val="{00000001-8FC3-48A7-9480-45F9B1867A0C}"/>
            </c:ext>
          </c:extLst>
        </c:ser>
        <c:ser>
          <c:idx val="0"/>
          <c:order val="2"/>
          <c:tx>
            <c:strRef>
              <c:f>'Q1'!$M$2</c:f>
              <c:strCache>
                <c:ptCount val="1"/>
                <c:pt idx="0">
                  <c:v>Very important</c:v>
                </c:pt>
              </c:strCache>
            </c:strRef>
          </c:tx>
          <c:invertIfNegative val="0"/>
          <c:dLbls>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'Q1'!$L$3:$L$24</c:f>
              <c:strCache>
                <c:ptCount val="22"/>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'Q1'!$M$3:$M$24</c:f>
              <c:numCache>
                <c:formatCode>0%</c:formatCode>
                <c:ptCount val="22"/>
                <c:pt idx="0">
                  <c:v>5.7522123893805309E-2</c:v>
                </c:pt>
                <c:pt idx="1">
                  <c:v>4.4247787610619468E-2</c:v>
                </c:pt>
                <c:pt idx="2">
                  <c:v>9.2920353982300891E-2</c:v>
                </c:pt>
                <c:pt idx="3">
                  <c:v>0.11061946902654868</c:v>
                </c:pt>
                <c:pt idx="4">
                  <c:v>0.16371681415929204</c:v>
                </c:pt>
                <c:pt idx="5">
                  <c:v>0.13274336283185842</c:v>
                </c:pt>
                <c:pt idx="6">
                  <c:v>0.18584070796460178</c:v>
                </c:pt>
                <c:pt idx="7">
                  <c:v>0.13274336283185842</c:v>
                </c:pt>
                <c:pt idx="8">
                  <c:v>0.2168141592920354</c:v>
                </c:pt>
                <c:pt idx="9">
                  <c:v>0.1415929203539823</c:v>
                </c:pt>
                <c:pt idx="10">
                  <c:v>0.16814159292035399</c:v>
                </c:pt>
                <c:pt idx="11">
                  <c:v>0.16814159292035399</c:v>
                </c:pt>
                <c:pt idx="12">
                  <c:v>0.17699115044247787</c:v>
                </c:pt>
                <c:pt idx="13">
                  <c:v>0.20353982300884957</c:v>
                </c:pt>
                <c:pt idx="14">
                  <c:v>0.23893805309734514</c:v>
                </c:pt>
                <c:pt idx="15">
                  <c:v>0.30973451327433627</c:v>
                </c:pt>
                <c:pt idx="16">
                  <c:v>0.33185840707964603</c:v>
                </c:pt>
                <c:pt idx="17">
                  <c:v>0.33185840707964603</c:v>
                </c:pt>
                <c:pt idx="18">
                  <c:v>0.33628318584070799</c:v>
                </c:pt>
                <c:pt idx="19">
                  <c:v>0.37610619469026546</c:v>
                </c:pt>
                <c:pt idx="20">
                  <c:v>0.51327433628318586</c:v>
                </c:pt>
                <c:pt idx="21">
                  <c:v>0.59734513274336287</c:v>
                </c:pt>
              </c:numCache>
            </c:numRef>
          </c:val>
          <c:extLst>
            <c:ext xmlns:c16="http://schemas.microsoft.com/office/drawing/2014/chart" uri="{C3380CC4-5D6E-409C-BE32-E72D297353CC}">
              <c16:uniqueId val="{00000002-8FC3-48A7-9480-45F9B1867A0C}"/>
            </c:ext>
          </c:extLst>
        </c:ser>
        <c:ser>
          <c:idx val="5"/>
          <c:order val="3"/>
          <c:tx>
            <c:strRef>
              <c:f>'Q1'!$P$2</c:f>
              <c:strCache>
                <c:ptCount val="1"/>
                <c:pt idx="0">
                  <c:v>Neutral</c:v>
                </c:pt>
              </c:strCache>
            </c:strRef>
          </c:tx>
          <c:spPr>
            <a:solidFill>
              <a:schemeClr val="bg1">
                <a:lumMod val="85000"/>
              </a:schemeClr>
            </a:solidFill>
          </c:spPr>
          <c:invertIfNegative val="0"/>
          <c:dLbls>
            <c:delete val="1"/>
          </c:dLbls>
          <c:cat>
            <c:strRef>
              <c:f>'Q1'!$L$3:$L$24</c:f>
              <c:strCache>
                <c:ptCount val="22"/>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'Q1'!$P$3:$P$24</c:f>
              <c:numCache>
                <c:formatCode>0%</c:formatCode>
                <c:ptCount val="22"/>
                <c:pt idx="0">
                  <c:v>-7.9646017699115043E-2</c:v>
                </c:pt>
                <c:pt idx="1">
                  <c:v>-9.0707964601769914E-2</c:v>
                </c:pt>
                <c:pt idx="2">
                  <c:v>-9.0707964601769914E-2</c:v>
                </c:pt>
                <c:pt idx="3">
                  <c:v>-0.11283185840707964</c:v>
                </c:pt>
                <c:pt idx="4">
                  <c:v>-9.0707964601769914E-2</c:v>
                </c:pt>
                <c:pt idx="5">
                  <c:v>-0.14823008849557523</c:v>
                </c:pt>
                <c:pt idx="6">
                  <c:v>-0.11504424778761062</c:v>
                </c:pt>
                <c:pt idx="7">
                  <c:v>-0.13495575221238937</c:v>
                </c:pt>
                <c:pt idx="8">
                  <c:v>-0.11946902654867257</c:v>
                </c:pt>
                <c:pt idx="9">
                  <c:v>-0.1415929203539823</c:v>
                </c:pt>
                <c:pt idx="10">
                  <c:v>-0.10398230088495575</c:v>
                </c:pt>
                <c:pt idx="11">
                  <c:v>-9.5132743362831854E-2</c:v>
                </c:pt>
                <c:pt idx="12">
                  <c:v>-0.11504424778761062</c:v>
                </c:pt>
                <c:pt idx="13">
                  <c:v>-0.12389380530973451</c:v>
                </c:pt>
                <c:pt idx="14">
                  <c:v>-9.0707964601769914E-2</c:v>
                </c:pt>
                <c:pt idx="15">
                  <c:v>-8.4070796460176997E-2</c:v>
                </c:pt>
                <c:pt idx="16">
                  <c:v>-0.11061946902654868</c:v>
                </c:pt>
                <c:pt idx="17">
                  <c:v>-0.1084070796460177</c:v>
                </c:pt>
                <c:pt idx="18">
                  <c:v>-9.0707964601769914E-2</c:v>
                </c:pt>
                <c:pt idx="19">
                  <c:v>-9.2920353982300891E-2</c:v>
                </c:pt>
                <c:pt idx="20">
                  <c:v>-4.8672566371681415E-2</c:v>
                </c:pt>
                <c:pt idx="21">
                  <c:v>-4.8672566371681415E-2</c:v>
                </c:pt>
              </c:numCache>
            </c:numRef>
          </c:val>
          <c:extLst>
            <c:ext xmlns:c16="http://schemas.microsoft.com/office/drawing/2014/chart" uri="{C3380CC4-5D6E-409C-BE32-E72D297353CC}">
              <c16:uniqueId val="{00000003-8FC3-48A7-9480-45F9B1867A0C}"/>
            </c:ext>
          </c:extLst>
        </c:ser>
        <c:ser>
          <c:idx val="3"/>
          <c:order val="4"/>
          <c:tx>
            <c:strRef>
              <c:f>'Q1'!$Q$2</c:f>
              <c:strCache>
                <c:ptCount val="1"/>
                <c:pt idx="0">
                  <c:v>Unimportant</c:v>
                </c:pt>
              </c:strCache>
            </c:strRef>
          </c:tx>
          <c:spPr>
            <a:solidFill>
              <a:schemeClr val="accent6">
                <a:lumMod val="75000"/>
                <a:alpha val="57000"/>
              </a:schemeClr>
            </a:solidFill>
          </c:spPr>
          <c:invertIfNegative val="0"/>
          <c:dLbls>
            <c:dLbl>
              <c:idx val="19"/>
              <c:delete val="1"/>
              <c:extLst>
                <c:ext xmlns:c15="http://schemas.microsoft.com/office/drawing/2012/chart" uri="{CE6537A1-D6FC-4f65-9D91-7224C49458BB}"/>
                <c:ext xmlns:c16="http://schemas.microsoft.com/office/drawing/2014/chart" uri="{C3380CC4-5D6E-409C-BE32-E72D297353CC}">
                  <c16:uniqueId val="{00000004-8FC3-48A7-9480-45F9B1867A0C}"/>
                </c:ext>
              </c:extLst>
            </c:dLbl>
            <c:dLbl>
              <c:idx val="20"/>
              <c:delete val="1"/>
              <c:extLst>
                <c:ext xmlns:c15="http://schemas.microsoft.com/office/drawing/2012/chart" uri="{CE6537A1-D6FC-4f65-9D91-7224C49458BB}"/>
                <c:ext xmlns:c16="http://schemas.microsoft.com/office/drawing/2014/chart" uri="{C3380CC4-5D6E-409C-BE32-E72D297353CC}">
                  <c16:uniqueId val="{00000005-8FC3-48A7-9480-45F9B1867A0C}"/>
                </c:ext>
              </c:extLst>
            </c:dLbl>
            <c:dLbl>
              <c:idx val="21"/>
              <c:delete val="1"/>
              <c:extLst>
                <c:ext xmlns:c15="http://schemas.microsoft.com/office/drawing/2012/chart" uri="{CE6537A1-D6FC-4f65-9D91-7224C49458BB}"/>
                <c:ext xmlns:c16="http://schemas.microsoft.com/office/drawing/2014/chart" uri="{C3380CC4-5D6E-409C-BE32-E72D297353CC}">
                  <c16:uniqueId val="{00000001-89CB-4E25-8CCB-06C2FD15E84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'Q1'!$L$3:$L$24</c:f>
              <c:strCache>
                <c:ptCount val="22"/>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'Q1'!$Q$3:$Q$24</c:f>
              <c:numCache>
                <c:formatCode>0%</c:formatCode>
                <c:ptCount val="22"/>
                <c:pt idx="0">
                  <c:v>-0.19469026548672566</c:v>
                </c:pt>
                <c:pt idx="1">
                  <c:v>-0.23008849557522124</c:v>
                </c:pt>
                <c:pt idx="2">
                  <c:v>-0.19469026548672566</c:v>
                </c:pt>
                <c:pt idx="3">
                  <c:v>-0.26106194690265488</c:v>
                </c:pt>
                <c:pt idx="4">
                  <c:v>-0.24336283185840707</c:v>
                </c:pt>
                <c:pt idx="5">
                  <c:v>-0.22123893805309736</c:v>
                </c:pt>
                <c:pt idx="6">
                  <c:v>-0.19911504424778761</c:v>
                </c:pt>
                <c:pt idx="7">
                  <c:v>-0.2168141592920354</c:v>
                </c:pt>
                <c:pt idx="8">
                  <c:v>-0.19469026548672566</c:v>
                </c:pt>
                <c:pt idx="9">
                  <c:v>-0.19469026548672566</c:v>
                </c:pt>
                <c:pt idx="10">
                  <c:v>-0.22123893805309736</c:v>
                </c:pt>
                <c:pt idx="11">
                  <c:v>-0.15929203539823009</c:v>
                </c:pt>
                <c:pt idx="12">
                  <c:v>-0.16814159292035399</c:v>
                </c:pt>
                <c:pt idx="13">
                  <c:v>-0.19469026548672566</c:v>
                </c:pt>
                <c:pt idx="14">
                  <c:v>-0.10619469026548672</c:v>
                </c:pt>
                <c:pt idx="15">
                  <c:v>-9.2920353982300891E-2</c:v>
                </c:pt>
                <c:pt idx="16">
                  <c:v>-7.0796460176991149E-2</c:v>
                </c:pt>
                <c:pt idx="17">
                  <c:v>-9.7345132743362831E-2</c:v>
                </c:pt>
                <c:pt idx="18">
                  <c:v>-7.5221238938053103E-2</c:v>
                </c:pt>
                <c:pt idx="19">
                  <c:v>-7.5221238938053103E-2</c:v>
                </c:pt>
                <c:pt idx="20">
                  <c:v>-5.7522123893805309E-2</c:v>
                </c:pt>
                <c:pt idx="21">
                  <c:v>-3.9823008849557522E-2</c:v>
                </c:pt>
              </c:numCache>
            </c:numRef>
          </c:val>
          <c:extLst>
            <c:ext xmlns:c16="http://schemas.microsoft.com/office/drawing/2014/chart" uri="{C3380CC4-5D6E-409C-BE32-E72D297353CC}">
              <c16:uniqueId val="{00000006-8FC3-48A7-9480-45F9B1867A0C}"/>
            </c:ext>
          </c:extLst>
        </c:ser>
        <c:ser>
          <c:idx val="4"/>
          <c:order val="5"/>
          <c:tx>
            <c:strRef>
              <c:f>'Q1'!$R$2</c:f>
              <c:strCache>
                <c:ptCount val="1"/>
                <c:pt idx="0">
                  <c:v>Not at all important</c:v>
                </c:pt>
              </c:strCache>
            </c:strRef>
          </c:tx>
          <c:spPr>
            <a:solidFill>
              <a:schemeClr val="accent6">
                <a:lumMod val="75000"/>
              </a:schemeClr>
            </a:solidFill>
          </c:spPr>
          <c:invertIfNegative val="0"/>
          <c:dLbls>
            <c:dLbl>
              <c:idx val="20"/>
              <c:delete val="1"/>
              <c:extLst>
                <c:ext xmlns:c15="http://schemas.microsoft.com/office/drawing/2012/chart" uri="{CE6537A1-D6FC-4f65-9D91-7224C49458BB}"/>
                <c:ext xmlns:c16="http://schemas.microsoft.com/office/drawing/2014/chart" uri="{C3380CC4-5D6E-409C-BE32-E72D297353CC}">
                  <c16:uniqueId val="{00000007-8FC3-48A7-9480-45F9B1867A0C}"/>
                </c:ext>
              </c:extLst>
            </c:dLbl>
            <c:dLbl>
              <c:idx val="21"/>
              <c:delete val="1"/>
              <c:extLst>
                <c:ext xmlns:c15="http://schemas.microsoft.com/office/drawing/2012/chart" uri="{CE6537A1-D6FC-4f65-9D91-7224C49458BB}"/>
                <c:ext xmlns:c16="http://schemas.microsoft.com/office/drawing/2014/chart" uri="{C3380CC4-5D6E-409C-BE32-E72D297353CC}">
                  <c16:uniqueId val="{00000000-89CB-4E25-8CCB-06C2FD15E84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'Q1'!$L$3:$L$24</c:f>
              <c:strCache>
                <c:ptCount val="22"/>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'Q1'!$R$3:$R$24</c:f>
              <c:numCache>
                <c:formatCode>0%</c:formatCode>
                <c:ptCount val="22"/>
                <c:pt idx="0">
                  <c:v>-0.37168141592920356</c:v>
                </c:pt>
                <c:pt idx="1">
                  <c:v>-0.3584070796460177</c:v>
                </c:pt>
                <c:pt idx="2">
                  <c:v>-0.38938053097345132</c:v>
                </c:pt>
                <c:pt idx="3">
                  <c:v>-0.27433628318584069</c:v>
                </c:pt>
                <c:pt idx="4">
                  <c:v>-0.25663716814159293</c:v>
                </c:pt>
                <c:pt idx="5">
                  <c:v>-0.13274336283185842</c:v>
                </c:pt>
                <c:pt idx="6">
                  <c:v>-0.23008849557522124</c:v>
                </c:pt>
                <c:pt idx="7">
                  <c:v>-0.16814159292035399</c:v>
                </c:pt>
                <c:pt idx="8">
                  <c:v>-0.19026548672566371</c:v>
                </c:pt>
                <c:pt idx="9">
                  <c:v>-0.16371681415929204</c:v>
                </c:pt>
                <c:pt idx="10">
                  <c:v>-0.19026548672566371</c:v>
                </c:pt>
                <c:pt idx="11">
                  <c:v>-0.24336283185840707</c:v>
                </c:pt>
                <c:pt idx="12">
                  <c:v>-0.11504424778761062</c:v>
                </c:pt>
                <c:pt idx="13">
                  <c:v>-8.8495575221238937E-2</c:v>
                </c:pt>
                <c:pt idx="14">
                  <c:v>-0.18584070796460178</c:v>
                </c:pt>
                <c:pt idx="15">
                  <c:v>-0.17699115044247787</c:v>
                </c:pt>
                <c:pt idx="16">
                  <c:v>-0.11946902654867257</c:v>
                </c:pt>
                <c:pt idx="17">
                  <c:v>-7.5221238938053103E-2</c:v>
                </c:pt>
                <c:pt idx="18">
                  <c:v>-8.4070796460176997E-2</c:v>
                </c:pt>
                <c:pt idx="19">
                  <c:v>-5.3097345132743362E-2</c:v>
                </c:pt>
                <c:pt idx="20">
                  <c:v>-6.1946902654867256E-2</c:v>
                </c:pt>
                <c:pt idx="21">
                  <c:v>-3.9823008849557522E-2</c:v>
                </c:pt>
              </c:numCache>
            </c:numRef>
          </c:val>
          <c:extLst>
            <c:ext xmlns:c16="http://schemas.microsoft.com/office/drawing/2014/chart" uri="{C3380CC4-5D6E-409C-BE32-E72D297353CC}">
              <c16:uniqueId val="{00000008-8FC3-48A7-9480-45F9B1867A0C}"/>
            </c:ext>
          </c:extLst>
        </c:ser>
        <c:dLbls>
          <c:showLegendKey val="0"/>
          <c:showVal val="1"/>
          <c:showCatName val="0"/>
          <c:showSerName val="0"/>
          <c:showPercent val="0"/>
          <c:showBubbleSize val="0"/>
        </c:dLbls>
        <c:gapWidth val="75"/>
        <c:overlap val="100"/>
        <c:axId val="245525888"/>
        <c:axId val="245544064"/>
      </c:barChart>
      <c:catAx>
        <c:axId val="245525888"/>
        <c:scaling>
          <c:orientation val="minMax"/>
        </c:scaling>
        <c:delete val="0"/>
        <c:axPos val="l"/>
        <c:majorGridlines/>
        <c:numFmt formatCode="General" sourceLinked="1"/>
        <c:majorTickMark val="none"/>
        <c:minorTickMark val="none"/>
        <c:tickLblPos val="low"/>
        <c:crossAx val="245544064"/>
        <c:crosses val="autoZero"/>
        <c:auto val="0"/>
        <c:lblAlgn val="r"/>
        <c:lblOffset val="100"/>
        <c:noMultiLvlLbl val="0"/>
      </c:catAx>
      <c:valAx>
        <c:axId val="245544064"/>
        <c:scaling>
          <c:orientation val="minMax"/>
        </c:scaling>
        <c:delete val="0"/>
        <c:axPos val="b"/>
        <c:numFmt formatCode="0%" sourceLinked="1"/>
        <c:majorTickMark val="out"/>
        <c:minorTickMark val="none"/>
        <c:tickLblPos val="nextTo"/>
        <c:crossAx val="245525888"/>
        <c:crosses val="autoZero"/>
        <c:crossBetween val="between"/>
      </c:valAx>
    </c:plotArea>
    <c:legend>
      <c:legendPos val="b"/>
      <c:legendEntry>
        <c:idx val="0"/>
        <c:delete val="1"/>
      </c:legendEntry>
      <c:layout>
        <c:manualLayout>
          <c:xMode val="edge"/>
          <c:yMode val="edge"/>
          <c:x val="1.6566147670754122E-2"/>
          <c:y val="0.93803059133254563"/>
          <c:w val="0.98343385232924585"/>
          <c:h val="2.3508609777170529E-2"/>
        </c:manualLayout>
      </c:layout>
      <c:overlay val="0"/>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'Q3 (combined)'!$B$1</c:f>
          <c:strCache>
            <c:ptCount val="1"/>
            <c:pt idx="0">
              <c:v>How important do you expect the following will be for you in the coming year?  (2016 and 2017 comparison)</c:v>
            </c:pt>
          </c:strCache>
        </c:strRef>
      </c:tx>
      <c:layout>
        <c:manualLayout>
          <c:xMode val="edge"/>
          <c:yMode val="edge"/>
          <c:x val="0.19453445374367517"/>
          <c:y val="9.957164375823762E-3"/>
        </c:manualLayout>
      </c:layout>
      <c:overlay val="0"/>
    </c:title>
    <c:autoTitleDeleted val="0"/>
    <c:plotArea>
      <c:layout>
        <c:manualLayout>
          <c:layoutTarget val="inner"/>
          <c:xMode val="edge"/>
          <c:yMode val="edge"/>
          <c:x val="0.43321750256557456"/>
          <c:y val="0.1003021710557505"/>
          <c:w val="0.54093126136216541"/>
          <c:h val="0.81541010548504367"/>
        </c:manualLayout>
      </c:layout>
      <c:barChart>
        <c:barDir val="bar"/>
        <c:grouping val="stacked"/>
        <c:varyColors val="0"/>
        <c:ser>
          <c:idx val="8"/>
          <c:order val="6"/>
          <c:tx>
            <c:strRef>
              <c:f>'Q3 (combined)'!$X$2</c:f>
              <c:strCache>
                <c:ptCount val="1"/>
                <c:pt idx="0">
                  <c:v>Neutral (2016)</c:v>
                </c:pt>
              </c:strCache>
            </c:strRef>
          </c:tx>
          <c:spPr>
            <a:solidFill>
              <a:schemeClr val="bg1">
                <a:lumMod val="85000"/>
                <a:alpha val="50000"/>
              </a:schemeClr>
            </a:solidFill>
          </c:spPr>
          <c:invertIfNegative val="0"/>
          <c:cat>
            <c:strRef>
              <c:f>'Q3 (combined)'!$L$3:$L$24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 (combined)'!$X$3:$X$24</c:f>
              <c:numCache>
                <c:formatCode>0%</c:formatCode>
                <c:ptCount val="22"/>
                <c:pt idx="0">
                  <c:v>8.7755102040816324E-2</c:v>
                </c:pt>
                <c:pt idx="1">
                  <c:v>0.10612244897959183</c:v>
                </c:pt>
                <c:pt idx="2">
                  <c:v>0</c:v>
                </c:pt>
                <c:pt idx="3">
                  <c:v>0.12448979591836734</c:v>
                </c:pt>
                <c:pt idx="4">
                  <c:v>0.11632653061224489</c:v>
                </c:pt>
                <c:pt idx="5">
                  <c:v>0.14285714285714285</c:v>
                </c:pt>
                <c:pt idx="6">
                  <c:v>0</c:v>
                </c:pt>
                <c:pt idx="7">
                  <c:v>0.14489795918367346</c:v>
                </c:pt>
                <c:pt idx="8">
                  <c:v>0.1489795918367347</c:v>
                </c:pt>
                <c:pt idx="9">
                  <c:v>0.1306122448979592</c:v>
                </c:pt>
                <c:pt idx="10">
                  <c:v>0.11632653061224489</c:v>
                </c:pt>
                <c:pt idx="11">
                  <c:v>9.5918367346938774E-2</c:v>
                </c:pt>
                <c:pt idx="12">
                  <c:v>9.3877551020408165E-2</c:v>
                </c:pt>
                <c:pt idx="13">
                  <c:v>0.12244897959183673</c:v>
                </c:pt>
                <c:pt idx="14">
                  <c:v>8.3673469387755106E-2</c:v>
                </c:pt>
                <c:pt idx="15">
                  <c:v>8.7755102040816324E-2</c:v>
                </c:pt>
                <c:pt idx="16">
                  <c:v>8.3673469387755106E-2</c:v>
                </c:pt>
                <c:pt idx="17">
                  <c:v>0.1</c:v>
                </c:pt>
                <c:pt idx="18">
                  <c:v>0.11836734693877551</c:v>
                </c:pt>
                <c:pt idx="19">
                  <c:v>0</c:v>
                </c:pt>
                <c:pt idx="20">
                  <c:v>4.8979591836734691E-2</c:v>
                </c:pt>
                <c:pt idx="21">
                  <c:v>4.4897959183673466E-2</c:v>
                </c:pt>
              </c:numCache>
            </c:numRef>
          </c:val>
          <c:extLst>
            <c:ext xmlns:c16="http://schemas.microsoft.com/office/drawing/2014/chart" uri="{C3380CC4-5D6E-409C-BE32-E72D297353CC}">
              <c16:uniqueId val="{00000000-494E-4321-A88D-793C43B6765D}"/>
            </c:ext>
          </c:extLst>
        </c:ser>
        <c:ser>
          <c:idx val="7"/>
          <c:order val="7"/>
          <c:tx>
            <c:strRef>
              <c:f>'Q3 (combined)'!$W$2</c:f>
              <c:strCache>
                <c:ptCount val="1"/>
                <c:pt idx="0">
                  <c:v>Important (2016)</c:v>
                </c:pt>
              </c:strCache>
            </c:strRef>
          </c:tx>
          <c:spPr>
            <a:solidFill>
              <a:srgbClr val="079948">
                <a:alpha val="20000"/>
              </a:srgbClr>
            </a:solidFill>
          </c:spPr>
          <c:invertIfNegative val="0"/>
          <c:cat>
            <c:strRef>
              <c:f>'Q3 (combined)'!$L$3:$L$24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 (combined)'!$W$3:$W$24</c:f>
              <c:numCache>
                <c:formatCode>0%</c:formatCode>
                <c:ptCount val="22"/>
                <c:pt idx="0">
                  <c:v>8.1632653061224483E-2</c:v>
                </c:pt>
                <c:pt idx="1">
                  <c:v>0.2</c:v>
                </c:pt>
                <c:pt idx="2">
                  <c:v>0</c:v>
                </c:pt>
                <c:pt idx="3">
                  <c:v>0.17551020408163265</c:v>
                </c:pt>
                <c:pt idx="4">
                  <c:v>0.18367346938775511</c:v>
                </c:pt>
                <c:pt idx="5">
                  <c:v>0.26122448979591839</c:v>
                </c:pt>
                <c:pt idx="6">
                  <c:v>0</c:v>
                </c:pt>
                <c:pt idx="7">
                  <c:v>0.20408163265306123</c:v>
                </c:pt>
                <c:pt idx="8">
                  <c:v>0.25714285714285712</c:v>
                </c:pt>
                <c:pt idx="9">
                  <c:v>0.24897959183673468</c:v>
                </c:pt>
                <c:pt idx="10">
                  <c:v>0.26938775510204083</c:v>
                </c:pt>
                <c:pt idx="11">
                  <c:v>0.24489795918367346</c:v>
                </c:pt>
                <c:pt idx="12">
                  <c:v>0.23265306122448978</c:v>
                </c:pt>
                <c:pt idx="13">
                  <c:v>0.20816326530612245</c:v>
                </c:pt>
                <c:pt idx="14">
                  <c:v>0.19591836734693877</c:v>
                </c:pt>
                <c:pt idx="15">
                  <c:v>0.30204081632653063</c:v>
                </c:pt>
                <c:pt idx="16">
                  <c:v>0.30612244897959184</c:v>
                </c:pt>
                <c:pt idx="17">
                  <c:v>0.26122448979591839</c:v>
                </c:pt>
                <c:pt idx="18">
                  <c:v>0.28163265306122448</c:v>
                </c:pt>
                <c:pt idx="19">
                  <c:v>0</c:v>
                </c:pt>
                <c:pt idx="20">
                  <c:v>0.21632653061224491</c:v>
                </c:pt>
                <c:pt idx="21">
                  <c:v>0.20816326530612245</c:v>
                </c:pt>
              </c:numCache>
            </c:numRef>
          </c:val>
          <c:extLst>
            <c:ext xmlns:c16="http://schemas.microsoft.com/office/drawing/2014/chart" uri="{C3380CC4-5D6E-409C-BE32-E72D297353CC}">
              <c16:uniqueId val="{00000001-494E-4321-A88D-793C43B6765D}"/>
            </c:ext>
          </c:extLst>
        </c:ser>
        <c:ser>
          <c:idx val="6"/>
          <c:order val="8"/>
          <c:tx>
            <c:strRef>
              <c:f>'Q3 (combined)'!$V$2</c:f>
              <c:strCache>
                <c:ptCount val="1"/>
                <c:pt idx="0">
                  <c:v>Very important (2016)</c:v>
                </c:pt>
              </c:strCache>
            </c:strRef>
          </c:tx>
          <c:spPr>
            <a:solidFill>
              <a:srgbClr val="079948">
                <a:alpha val="51000"/>
              </a:srgbClr>
            </a:solidFill>
          </c:spPr>
          <c:invertIfNegative val="0"/>
          <c:cat>
            <c:strRef>
              <c:f>'Q3 (combined)'!$L$3:$L$24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 (combined)'!$V$3:$V$24</c:f>
              <c:numCache>
                <c:formatCode>0%</c:formatCode>
                <c:ptCount val="22"/>
                <c:pt idx="0">
                  <c:v>4.0816326530612242E-2</c:v>
                </c:pt>
                <c:pt idx="1">
                  <c:v>9.7959183673469383E-2</c:v>
                </c:pt>
                <c:pt idx="2">
                  <c:v>0</c:v>
                </c:pt>
                <c:pt idx="3">
                  <c:v>8.5714285714285715E-2</c:v>
                </c:pt>
                <c:pt idx="4">
                  <c:v>0.13469387755102041</c:v>
                </c:pt>
                <c:pt idx="5">
                  <c:v>0.17959183673469387</c:v>
                </c:pt>
                <c:pt idx="6">
                  <c:v>0</c:v>
                </c:pt>
                <c:pt idx="7">
                  <c:v>0.12653061224489795</c:v>
                </c:pt>
                <c:pt idx="8">
                  <c:v>0.16326530612244897</c:v>
                </c:pt>
                <c:pt idx="9">
                  <c:v>0.18775510204081633</c:v>
                </c:pt>
                <c:pt idx="10">
                  <c:v>0.19591836734693877</c:v>
                </c:pt>
                <c:pt idx="11">
                  <c:v>0.24081632653061225</c:v>
                </c:pt>
                <c:pt idx="12">
                  <c:v>0.24897959183673468</c:v>
                </c:pt>
                <c:pt idx="13">
                  <c:v>0.29387755102040819</c:v>
                </c:pt>
                <c:pt idx="14">
                  <c:v>0.32653061224489793</c:v>
                </c:pt>
                <c:pt idx="15">
                  <c:v>0.33061224489795921</c:v>
                </c:pt>
                <c:pt idx="16">
                  <c:v>0.31428571428571428</c:v>
                </c:pt>
                <c:pt idx="17">
                  <c:v>0.36734693877551022</c:v>
                </c:pt>
                <c:pt idx="18">
                  <c:v>0.34285714285714286</c:v>
                </c:pt>
                <c:pt idx="19">
                  <c:v>0</c:v>
                </c:pt>
                <c:pt idx="20">
                  <c:v>0.52244897959183678</c:v>
                </c:pt>
                <c:pt idx="21">
                  <c:v>0.58775510204081638</c:v>
                </c:pt>
              </c:numCache>
            </c:numRef>
          </c:val>
          <c:extLst>
            <c:ext xmlns:c16="http://schemas.microsoft.com/office/drawing/2014/chart" uri="{C3380CC4-5D6E-409C-BE32-E72D297353CC}">
              <c16:uniqueId val="{00000002-494E-4321-A88D-793C43B6765D}"/>
            </c:ext>
          </c:extLst>
        </c:ser>
        <c:ser>
          <c:idx val="9"/>
          <c:order val="9"/>
          <c:tx>
            <c:strRef>
              <c:f>'Q3 (combined)'!$Y$2</c:f>
              <c:strCache>
                <c:ptCount val="1"/>
                <c:pt idx="0">
                  <c:v>Neutral (2016)</c:v>
                </c:pt>
              </c:strCache>
            </c:strRef>
          </c:tx>
          <c:spPr>
            <a:solidFill>
              <a:schemeClr val="bg1">
                <a:lumMod val="85000"/>
                <a:alpha val="50000"/>
              </a:schemeClr>
            </a:solidFill>
          </c:spPr>
          <c:invertIfNegative val="0"/>
          <c:cat>
            <c:strRef>
              <c:f>'Q3 (combined)'!$L$3:$L$24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 (combined)'!$Y$3:$Y$24</c:f>
              <c:numCache>
                <c:formatCode>0%</c:formatCode>
                <c:ptCount val="22"/>
                <c:pt idx="0">
                  <c:v>-8.7755102040816324E-2</c:v>
                </c:pt>
                <c:pt idx="1">
                  <c:v>-0.10612244897959183</c:v>
                </c:pt>
                <c:pt idx="2">
                  <c:v>0</c:v>
                </c:pt>
                <c:pt idx="3">
                  <c:v>-0.12448979591836734</c:v>
                </c:pt>
                <c:pt idx="4">
                  <c:v>-0.11632653061224489</c:v>
                </c:pt>
                <c:pt idx="5">
                  <c:v>-0.14285714285714285</c:v>
                </c:pt>
                <c:pt idx="6">
                  <c:v>0</c:v>
                </c:pt>
                <c:pt idx="7">
                  <c:v>-0.14489795918367346</c:v>
                </c:pt>
                <c:pt idx="8">
                  <c:v>-0.1489795918367347</c:v>
                </c:pt>
                <c:pt idx="9">
                  <c:v>-0.1306122448979592</c:v>
                </c:pt>
                <c:pt idx="10">
                  <c:v>-0.11632653061224489</c:v>
                </c:pt>
                <c:pt idx="11">
                  <c:v>-9.5918367346938774E-2</c:v>
                </c:pt>
                <c:pt idx="12">
                  <c:v>-9.3877551020408165E-2</c:v>
                </c:pt>
                <c:pt idx="13">
                  <c:v>-0.12244897959183673</c:v>
                </c:pt>
                <c:pt idx="14">
                  <c:v>-8.3673469387755106E-2</c:v>
                </c:pt>
                <c:pt idx="15">
                  <c:v>-8.7755102040816324E-2</c:v>
                </c:pt>
                <c:pt idx="16">
                  <c:v>-8.3673469387755106E-2</c:v>
                </c:pt>
                <c:pt idx="17">
                  <c:v>-0.1</c:v>
                </c:pt>
                <c:pt idx="18">
                  <c:v>-0.11836734693877551</c:v>
                </c:pt>
                <c:pt idx="19">
                  <c:v>0</c:v>
                </c:pt>
                <c:pt idx="20">
                  <c:v>-4.8979591836734691E-2</c:v>
                </c:pt>
                <c:pt idx="21">
                  <c:v>-4.4897959183673466E-2</c:v>
                </c:pt>
              </c:numCache>
            </c:numRef>
          </c:val>
          <c:extLst>
            <c:ext xmlns:c16="http://schemas.microsoft.com/office/drawing/2014/chart" uri="{C3380CC4-5D6E-409C-BE32-E72D297353CC}">
              <c16:uniqueId val="{00000003-494E-4321-A88D-793C43B6765D}"/>
            </c:ext>
          </c:extLst>
        </c:ser>
        <c:ser>
          <c:idx val="10"/>
          <c:order val="10"/>
          <c:tx>
            <c:strRef>
              <c:f>'Q3 (combined)'!$Z$2</c:f>
              <c:strCache>
                <c:ptCount val="1"/>
                <c:pt idx="0">
                  <c:v>Unimportant (2016)</c:v>
                </c:pt>
              </c:strCache>
            </c:strRef>
          </c:tx>
          <c:spPr>
            <a:solidFill>
              <a:schemeClr val="accent6">
                <a:lumMod val="75000"/>
                <a:alpha val="20000"/>
              </a:schemeClr>
            </a:solidFill>
          </c:spPr>
          <c:invertIfNegative val="0"/>
          <c:cat>
            <c:strRef>
              <c:f>'Q3 (combined)'!$L$3:$L$24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 (combined)'!$Z$3:$Z$24</c:f>
              <c:numCache>
                <c:formatCode>0%</c:formatCode>
                <c:ptCount val="22"/>
                <c:pt idx="0">
                  <c:v>-0.21224489795918366</c:v>
                </c:pt>
                <c:pt idx="1">
                  <c:v>-0.19183673469387755</c:v>
                </c:pt>
                <c:pt idx="2">
                  <c:v>0</c:v>
                </c:pt>
                <c:pt idx="3">
                  <c:v>-0.20816326530612245</c:v>
                </c:pt>
                <c:pt idx="4">
                  <c:v>-0.21632653061224491</c:v>
                </c:pt>
                <c:pt idx="5">
                  <c:v>-0.12244897959183673</c:v>
                </c:pt>
                <c:pt idx="6">
                  <c:v>0</c:v>
                </c:pt>
                <c:pt idx="7">
                  <c:v>-0.22857142857142856</c:v>
                </c:pt>
                <c:pt idx="8">
                  <c:v>-0.1306122448979592</c:v>
                </c:pt>
                <c:pt idx="9">
                  <c:v>-0.17551020408163265</c:v>
                </c:pt>
                <c:pt idx="10">
                  <c:v>-0.13469387755102041</c:v>
                </c:pt>
                <c:pt idx="11">
                  <c:v>-0.14285714285714285</c:v>
                </c:pt>
                <c:pt idx="12">
                  <c:v>-0.1306122448979592</c:v>
                </c:pt>
                <c:pt idx="13">
                  <c:v>-0.13469387755102041</c:v>
                </c:pt>
                <c:pt idx="14">
                  <c:v>-0.14693877551020409</c:v>
                </c:pt>
                <c:pt idx="15">
                  <c:v>-0.10204081632653061</c:v>
                </c:pt>
                <c:pt idx="16">
                  <c:v>-8.1632653061224483E-2</c:v>
                </c:pt>
                <c:pt idx="17">
                  <c:v>-9.7959183673469383E-2</c:v>
                </c:pt>
                <c:pt idx="18">
                  <c:v>-9.3877551020408165E-2</c:v>
                </c:pt>
                <c:pt idx="19">
                  <c:v>0</c:v>
                </c:pt>
                <c:pt idx="20">
                  <c:v>-6.5306122448979598E-2</c:v>
                </c:pt>
                <c:pt idx="21">
                  <c:v>-4.8979591836734691E-2</c:v>
                </c:pt>
              </c:numCache>
            </c:numRef>
          </c:val>
          <c:extLst>
            <c:ext xmlns:c16="http://schemas.microsoft.com/office/drawing/2014/chart" uri="{C3380CC4-5D6E-409C-BE32-E72D297353CC}">
              <c16:uniqueId val="{00000004-494E-4321-A88D-793C43B6765D}"/>
            </c:ext>
          </c:extLst>
        </c:ser>
        <c:ser>
          <c:idx val="11"/>
          <c:order val="11"/>
          <c:tx>
            <c:strRef>
              <c:f>'Q3 (combined)'!$AA$2</c:f>
              <c:strCache>
                <c:ptCount val="1"/>
                <c:pt idx="0">
                  <c:v>Not at all important (2016)</c:v>
                </c:pt>
              </c:strCache>
            </c:strRef>
          </c:tx>
          <c:spPr>
            <a:solidFill>
              <a:schemeClr val="accent6">
                <a:lumMod val="75000"/>
                <a:alpha val="44000"/>
              </a:schemeClr>
            </a:solidFill>
          </c:spPr>
          <c:invertIfNegative val="0"/>
          <c:cat>
            <c:strRef>
              <c:f>'Q3 (combined)'!$L$3:$L$24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 (combined)'!$AA$3:$AA$24</c:f>
              <c:numCache>
                <c:formatCode>0%</c:formatCode>
                <c:ptCount val="22"/>
                <c:pt idx="0">
                  <c:v>-0.29795918367346941</c:v>
                </c:pt>
                <c:pt idx="1">
                  <c:v>-0.26122448979591839</c:v>
                </c:pt>
                <c:pt idx="2">
                  <c:v>0</c:v>
                </c:pt>
                <c:pt idx="3">
                  <c:v>-0.24081632653061225</c:v>
                </c:pt>
                <c:pt idx="4">
                  <c:v>-0.2</c:v>
                </c:pt>
                <c:pt idx="5">
                  <c:v>-0.12244897959183673</c:v>
                </c:pt>
                <c:pt idx="6">
                  <c:v>0</c:v>
                </c:pt>
                <c:pt idx="7">
                  <c:v>-0.11428571428571428</c:v>
                </c:pt>
                <c:pt idx="8">
                  <c:v>-0.1306122448979592</c:v>
                </c:pt>
                <c:pt idx="9">
                  <c:v>-0.11020408163265306</c:v>
                </c:pt>
                <c:pt idx="10">
                  <c:v>-0.13877551020408163</c:v>
                </c:pt>
                <c:pt idx="11">
                  <c:v>-0.14693877551020409</c:v>
                </c:pt>
                <c:pt idx="12">
                  <c:v>-0.16326530612244897</c:v>
                </c:pt>
                <c:pt idx="13">
                  <c:v>-8.1632653061224483E-2</c:v>
                </c:pt>
                <c:pt idx="14">
                  <c:v>-0.14285714285714285</c:v>
                </c:pt>
                <c:pt idx="15">
                  <c:v>-6.9387755102040816E-2</c:v>
                </c:pt>
                <c:pt idx="16">
                  <c:v>-8.1632653061224483E-2</c:v>
                </c:pt>
                <c:pt idx="17">
                  <c:v>-5.3061224489795916E-2</c:v>
                </c:pt>
                <c:pt idx="18">
                  <c:v>-2.0408163265306121E-2</c:v>
                </c:pt>
                <c:pt idx="19">
                  <c:v>0</c:v>
                </c:pt>
                <c:pt idx="20">
                  <c:v>-6.9387755102040816E-2</c:v>
                </c:pt>
                <c:pt idx="21">
                  <c:v>-4.0816326530612242E-2</c:v>
                </c:pt>
              </c:numCache>
            </c:numRef>
          </c:val>
          <c:extLst>
            <c:ext xmlns:c16="http://schemas.microsoft.com/office/drawing/2014/chart" uri="{C3380CC4-5D6E-409C-BE32-E72D297353CC}">
              <c16:uniqueId val="{00000005-494E-4321-A88D-793C43B6765D}"/>
            </c:ext>
          </c:extLst>
        </c:ser>
        <c:dLbls>
          <c:showLegendKey val="0"/>
          <c:showVal val="0"/>
          <c:showCatName val="0"/>
          <c:showSerName val="0"/>
          <c:showPercent val="0"/>
          <c:showBubbleSize val="0"/>
        </c:dLbls>
        <c:gapWidth val="21"/>
        <c:overlap val="100"/>
        <c:axId val="242411776"/>
        <c:axId val="246681600"/>
      </c:barChart>
      <c:barChart>
        <c:barDir val="bar"/>
        <c:grouping val="stacked"/>
        <c:varyColors val="0"/>
        <c:ser>
          <c:idx val="2"/>
          <c:order val="0"/>
          <c:tx>
            <c:strRef>
              <c:f>'Q3 (combined)'!$O$2</c:f>
              <c:strCache>
                <c:ptCount val="1"/>
                <c:pt idx="0">
                  <c:v>Neutral (2017)</c:v>
                </c:pt>
              </c:strCache>
            </c:strRef>
          </c:tx>
          <c:spPr>
            <a:solidFill>
              <a:schemeClr val="bg1">
                <a:lumMod val="85000"/>
              </a:schemeClr>
            </a:solidFill>
          </c:spPr>
          <c:invertIfNegative val="0"/>
          <c:cat>
            <c:strRef>
              <c:f>'Q3 (combined)'!$L$3:$L$24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 (combined)'!$O$3:$O$24</c:f>
              <c:numCache>
                <c:formatCode>0%</c:formatCode>
                <c:ptCount val="22"/>
                <c:pt idx="0">
                  <c:v>8.8495575221238937E-2</c:v>
                </c:pt>
                <c:pt idx="1">
                  <c:v>0.10398230088495575</c:v>
                </c:pt>
                <c:pt idx="2">
                  <c:v>0.12168141592920353</c:v>
                </c:pt>
                <c:pt idx="3">
                  <c:v>0.1415929203539823</c:v>
                </c:pt>
                <c:pt idx="4">
                  <c:v>8.185840707964602E-2</c:v>
                </c:pt>
                <c:pt idx="5">
                  <c:v>0.12168141592920353</c:v>
                </c:pt>
                <c:pt idx="6">
                  <c:v>0.12389380530973451</c:v>
                </c:pt>
                <c:pt idx="7">
                  <c:v>0.13716814159292035</c:v>
                </c:pt>
                <c:pt idx="8">
                  <c:v>0.11061946902654868</c:v>
                </c:pt>
                <c:pt idx="9">
                  <c:v>0.11061946902654868</c:v>
                </c:pt>
                <c:pt idx="10">
                  <c:v>0.1084070796460177</c:v>
                </c:pt>
                <c:pt idx="11">
                  <c:v>9.9557522123893807E-2</c:v>
                </c:pt>
                <c:pt idx="12">
                  <c:v>0.11061946902654868</c:v>
                </c:pt>
                <c:pt idx="13">
                  <c:v>9.0707964601769914E-2</c:v>
                </c:pt>
                <c:pt idx="14">
                  <c:v>6.1946902654867256E-2</c:v>
                </c:pt>
                <c:pt idx="15">
                  <c:v>9.7345132743362831E-2</c:v>
                </c:pt>
                <c:pt idx="16">
                  <c:v>9.5132743362831854E-2</c:v>
                </c:pt>
                <c:pt idx="17">
                  <c:v>9.7345132743362831E-2</c:v>
                </c:pt>
                <c:pt idx="18">
                  <c:v>7.5221238938053103E-2</c:v>
                </c:pt>
                <c:pt idx="19">
                  <c:v>9.0707964601769914E-2</c:v>
                </c:pt>
                <c:pt idx="20">
                  <c:v>4.6460176991150445E-2</c:v>
                </c:pt>
                <c:pt idx="21">
                  <c:v>5.0884955752212392E-2</c:v>
                </c:pt>
              </c:numCache>
            </c:numRef>
          </c:val>
          <c:extLst>
            <c:ext xmlns:c16="http://schemas.microsoft.com/office/drawing/2014/chart" uri="{C3380CC4-5D6E-409C-BE32-E72D297353CC}">
              <c16:uniqueId val="{00000006-494E-4321-A88D-793C43B6765D}"/>
            </c:ext>
          </c:extLst>
        </c:ser>
        <c:ser>
          <c:idx val="1"/>
          <c:order val="1"/>
          <c:tx>
            <c:strRef>
              <c:f>'Q3 (combined)'!$N$2</c:f>
              <c:strCache>
                <c:ptCount val="1"/>
                <c:pt idx="0">
                  <c:v>Important (2017)</c:v>
                </c:pt>
              </c:strCache>
            </c:strRef>
          </c:tx>
          <c:spPr>
            <a:solidFill>
              <a:srgbClr val="5EBD88"/>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 (combined)'!$L$3:$L$24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 (combined)'!$N$3:$N$24</c:f>
              <c:numCache>
                <c:formatCode>0%</c:formatCode>
                <c:ptCount val="22"/>
                <c:pt idx="0">
                  <c:v>0.11061946902654868</c:v>
                </c:pt>
                <c:pt idx="1">
                  <c:v>0.17699115044247787</c:v>
                </c:pt>
                <c:pt idx="2">
                  <c:v>0.14601769911504425</c:v>
                </c:pt>
                <c:pt idx="3">
                  <c:v>0.19469026548672566</c:v>
                </c:pt>
                <c:pt idx="4">
                  <c:v>0.18141592920353983</c:v>
                </c:pt>
                <c:pt idx="5">
                  <c:v>0.22123893805309736</c:v>
                </c:pt>
                <c:pt idx="6">
                  <c:v>0.21238938053097345</c:v>
                </c:pt>
                <c:pt idx="7">
                  <c:v>0.27433628318584069</c:v>
                </c:pt>
                <c:pt idx="8">
                  <c:v>0.2168141592920354</c:v>
                </c:pt>
                <c:pt idx="9">
                  <c:v>0.24778761061946902</c:v>
                </c:pt>
                <c:pt idx="10">
                  <c:v>0.21238938053097345</c:v>
                </c:pt>
                <c:pt idx="11">
                  <c:v>0.22566371681415928</c:v>
                </c:pt>
                <c:pt idx="12">
                  <c:v>0.22566371681415928</c:v>
                </c:pt>
                <c:pt idx="13">
                  <c:v>0.27433628318584069</c:v>
                </c:pt>
                <c:pt idx="14">
                  <c:v>0.23451327433628319</c:v>
                </c:pt>
                <c:pt idx="15">
                  <c:v>0.27876106194690264</c:v>
                </c:pt>
                <c:pt idx="16">
                  <c:v>0.27876106194690264</c:v>
                </c:pt>
                <c:pt idx="17">
                  <c:v>0.2831858407079646</c:v>
                </c:pt>
                <c:pt idx="18">
                  <c:v>0.30088495575221241</c:v>
                </c:pt>
                <c:pt idx="19">
                  <c:v>0.24336283185840707</c:v>
                </c:pt>
                <c:pt idx="20">
                  <c:v>0.25663716814159293</c:v>
                </c:pt>
                <c:pt idx="21">
                  <c:v>0.20796460176991149</c:v>
                </c:pt>
              </c:numCache>
            </c:numRef>
          </c:val>
          <c:extLst>
            <c:ext xmlns:c16="http://schemas.microsoft.com/office/drawing/2014/chart" uri="{C3380CC4-5D6E-409C-BE32-E72D297353CC}">
              <c16:uniqueId val="{00000007-494E-4321-A88D-793C43B6765D}"/>
            </c:ext>
          </c:extLst>
        </c:ser>
        <c:ser>
          <c:idx val="0"/>
          <c:order val="2"/>
          <c:tx>
            <c:strRef>
              <c:f>'Q3 (combined)'!$M$2</c:f>
              <c:strCache>
                <c:ptCount val="1"/>
                <c:pt idx="0">
                  <c:v>Very important (2017)</c:v>
                </c:pt>
              </c:strCache>
            </c:strRef>
          </c:tx>
          <c:invertIfNegative val="0"/>
          <c:dLbls>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 (combined)'!$L$3:$L$24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 (combined)'!$M$3:$M$24</c:f>
              <c:numCache>
                <c:formatCode>0%</c:formatCode>
                <c:ptCount val="22"/>
                <c:pt idx="0">
                  <c:v>7.0796460176991149E-2</c:v>
                </c:pt>
                <c:pt idx="1">
                  <c:v>7.0796460176991149E-2</c:v>
                </c:pt>
                <c:pt idx="2">
                  <c:v>0.1415929203539823</c:v>
                </c:pt>
                <c:pt idx="3">
                  <c:v>0.10619469026548672</c:v>
                </c:pt>
                <c:pt idx="4">
                  <c:v>0.17256637168141592</c:v>
                </c:pt>
                <c:pt idx="5">
                  <c:v>0.15486725663716813</c:v>
                </c:pt>
                <c:pt idx="6">
                  <c:v>0.19469026548672566</c:v>
                </c:pt>
                <c:pt idx="7">
                  <c:v>0.13716814159292035</c:v>
                </c:pt>
                <c:pt idx="8">
                  <c:v>0.19911504424778761</c:v>
                </c:pt>
                <c:pt idx="9">
                  <c:v>0.16814159292035399</c:v>
                </c:pt>
                <c:pt idx="10">
                  <c:v>0.21238938053097345</c:v>
                </c:pt>
                <c:pt idx="11">
                  <c:v>0.20796460176991149</c:v>
                </c:pt>
                <c:pt idx="12">
                  <c:v>0.26991150442477874</c:v>
                </c:pt>
                <c:pt idx="13">
                  <c:v>0.23893805309734514</c:v>
                </c:pt>
                <c:pt idx="14">
                  <c:v>0.36725663716814161</c:v>
                </c:pt>
                <c:pt idx="15">
                  <c:v>0.34513274336283184</c:v>
                </c:pt>
                <c:pt idx="16">
                  <c:v>0.34070796460176989</c:v>
                </c:pt>
                <c:pt idx="17">
                  <c:v>0.34955752212389379</c:v>
                </c:pt>
                <c:pt idx="18">
                  <c:v>0.36283185840707965</c:v>
                </c:pt>
                <c:pt idx="19">
                  <c:v>0.44690265486725661</c:v>
                </c:pt>
                <c:pt idx="20">
                  <c:v>0.50442477876106195</c:v>
                </c:pt>
                <c:pt idx="21">
                  <c:v>0.59292035398230092</c:v>
                </c:pt>
              </c:numCache>
            </c:numRef>
          </c:val>
          <c:extLst>
            <c:ext xmlns:c16="http://schemas.microsoft.com/office/drawing/2014/chart" uri="{C3380CC4-5D6E-409C-BE32-E72D297353CC}">
              <c16:uniqueId val="{00000008-494E-4321-A88D-793C43B6765D}"/>
            </c:ext>
          </c:extLst>
        </c:ser>
        <c:ser>
          <c:idx val="5"/>
          <c:order val="3"/>
          <c:tx>
            <c:strRef>
              <c:f>'Q3 (combined)'!$P$2</c:f>
              <c:strCache>
                <c:ptCount val="1"/>
                <c:pt idx="0">
                  <c:v>Neutral (2017)</c:v>
                </c:pt>
              </c:strCache>
            </c:strRef>
          </c:tx>
          <c:spPr>
            <a:solidFill>
              <a:schemeClr val="bg1">
                <a:lumMod val="85000"/>
              </a:schemeClr>
            </a:solidFill>
          </c:spPr>
          <c:invertIfNegative val="0"/>
          <c:cat>
            <c:strRef>
              <c:f>'Q3 (combined)'!$L$3:$L$24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 (combined)'!$P$3:$P$24</c:f>
              <c:numCache>
                <c:formatCode>0%</c:formatCode>
                <c:ptCount val="22"/>
                <c:pt idx="0">
                  <c:v>-8.8495575221238937E-2</c:v>
                </c:pt>
                <c:pt idx="1">
                  <c:v>-0.10398230088495575</c:v>
                </c:pt>
                <c:pt idx="2">
                  <c:v>-0.12168141592920353</c:v>
                </c:pt>
                <c:pt idx="3">
                  <c:v>-0.1415929203539823</c:v>
                </c:pt>
                <c:pt idx="4">
                  <c:v>-8.185840707964602E-2</c:v>
                </c:pt>
                <c:pt idx="5">
                  <c:v>-0.12168141592920353</c:v>
                </c:pt>
                <c:pt idx="6">
                  <c:v>-0.12389380530973451</c:v>
                </c:pt>
                <c:pt idx="7">
                  <c:v>-0.13716814159292035</c:v>
                </c:pt>
                <c:pt idx="8">
                  <c:v>-0.11061946902654868</c:v>
                </c:pt>
                <c:pt idx="9">
                  <c:v>-0.11061946902654868</c:v>
                </c:pt>
                <c:pt idx="10">
                  <c:v>-0.1084070796460177</c:v>
                </c:pt>
                <c:pt idx="11">
                  <c:v>-9.9557522123893807E-2</c:v>
                </c:pt>
                <c:pt idx="12">
                  <c:v>-0.11061946902654868</c:v>
                </c:pt>
                <c:pt idx="13">
                  <c:v>-9.0707964601769914E-2</c:v>
                </c:pt>
                <c:pt idx="14">
                  <c:v>-6.1946902654867256E-2</c:v>
                </c:pt>
                <c:pt idx="15">
                  <c:v>-9.7345132743362831E-2</c:v>
                </c:pt>
                <c:pt idx="16">
                  <c:v>-9.5132743362831854E-2</c:v>
                </c:pt>
                <c:pt idx="17">
                  <c:v>-9.7345132743362831E-2</c:v>
                </c:pt>
                <c:pt idx="18">
                  <c:v>-7.5221238938053103E-2</c:v>
                </c:pt>
                <c:pt idx="19">
                  <c:v>-9.0707964601769914E-2</c:v>
                </c:pt>
                <c:pt idx="20">
                  <c:v>-4.6460176991150445E-2</c:v>
                </c:pt>
                <c:pt idx="21">
                  <c:v>-5.0884955752212392E-2</c:v>
                </c:pt>
              </c:numCache>
            </c:numRef>
          </c:val>
          <c:extLst>
            <c:ext xmlns:c16="http://schemas.microsoft.com/office/drawing/2014/chart" uri="{C3380CC4-5D6E-409C-BE32-E72D297353CC}">
              <c16:uniqueId val="{00000009-494E-4321-A88D-793C43B6765D}"/>
            </c:ext>
          </c:extLst>
        </c:ser>
        <c:ser>
          <c:idx val="3"/>
          <c:order val="4"/>
          <c:tx>
            <c:strRef>
              <c:f>'Q3 (combined)'!$Q$2</c:f>
              <c:strCache>
                <c:ptCount val="1"/>
                <c:pt idx="0">
                  <c:v>Unimportant (2017)</c:v>
                </c:pt>
              </c:strCache>
            </c:strRef>
          </c:tx>
          <c:spPr>
            <a:solidFill>
              <a:srgbClr val="F8A764"/>
            </a:solidFill>
          </c:spPr>
          <c:invertIfNegative val="0"/>
          <c:dLbls>
            <c:dLbl>
              <c:idx val="17"/>
              <c:delete val="1"/>
              <c:extLst>
                <c:ext xmlns:c15="http://schemas.microsoft.com/office/drawing/2012/chart" uri="{CE6537A1-D6FC-4f65-9D91-7224C49458BB}"/>
                <c:ext xmlns:c16="http://schemas.microsoft.com/office/drawing/2014/chart" uri="{C3380CC4-5D6E-409C-BE32-E72D297353CC}">
                  <c16:uniqueId val="{0000000A-494E-4321-A88D-793C43B6765D}"/>
                </c:ext>
              </c:extLst>
            </c:dLbl>
            <c:dLbl>
              <c:idx val="18"/>
              <c:delete val="1"/>
              <c:extLst>
                <c:ext xmlns:c15="http://schemas.microsoft.com/office/drawing/2012/chart" uri="{CE6537A1-D6FC-4f65-9D91-7224C49458BB}"/>
                <c:ext xmlns:c16="http://schemas.microsoft.com/office/drawing/2014/chart" uri="{C3380CC4-5D6E-409C-BE32-E72D297353CC}">
                  <c16:uniqueId val="{0000000B-494E-4321-A88D-793C43B6765D}"/>
                </c:ext>
              </c:extLst>
            </c:dLbl>
            <c:dLbl>
              <c:idx val="19"/>
              <c:delete val="1"/>
              <c:extLst>
                <c:ext xmlns:c15="http://schemas.microsoft.com/office/drawing/2012/chart" uri="{CE6537A1-D6FC-4f65-9D91-7224C49458BB}"/>
                <c:ext xmlns:c16="http://schemas.microsoft.com/office/drawing/2014/chart" uri="{C3380CC4-5D6E-409C-BE32-E72D297353CC}">
                  <c16:uniqueId val="{0000000C-494E-4321-A88D-793C43B6765D}"/>
                </c:ext>
              </c:extLst>
            </c:dLbl>
            <c:dLbl>
              <c:idx val="20"/>
              <c:delete val="1"/>
              <c:extLst>
                <c:ext xmlns:c15="http://schemas.microsoft.com/office/drawing/2012/chart" uri="{CE6537A1-D6FC-4f65-9D91-7224C49458BB}"/>
                <c:ext xmlns:c16="http://schemas.microsoft.com/office/drawing/2014/chart" uri="{C3380CC4-5D6E-409C-BE32-E72D297353CC}">
                  <c16:uniqueId val="{0000000D-494E-4321-A88D-793C43B6765D}"/>
                </c:ext>
              </c:extLst>
            </c:dLbl>
            <c:dLbl>
              <c:idx val="21"/>
              <c:delete val="1"/>
              <c:extLst>
                <c:ext xmlns:c15="http://schemas.microsoft.com/office/drawing/2012/chart" uri="{CE6537A1-D6FC-4f65-9D91-7224C49458BB}"/>
                <c:ext xmlns:c16="http://schemas.microsoft.com/office/drawing/2014/chart" uri="{C3380CC4-5D6E-409C-BE32-E72D297353CC}">
                  <c16:uniqueId val="{00000001-46D9-47D9-B267-9BCF7DD0366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 (combined)'!$L$3:$L$24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 (combined)'!$Q$3:$Q$24</c:f>
              <c:numCache>
                <c:formatCode>0%</c:formatCode>
                <c:ptCount val="22"/>
                <c:pt idx="0">
                  <c:v>-0.19911504424778761</c:v>
                </c:pt>
                <c:pt idx="1">
                  <c:v>-0.24336283185840707</c:v>
                </c:pt>
                <c:pt idx="2">
                  <c:v>-0.15044247787610621</c:v>
                </c:pt>
                <c:pt idx="3">
                  <c:v>-0.19911504424778761</c:v>
                </c:pt>
                <c:pt idx="4">
                  <c:v>-0.21238938053097345</c:v>
                </c:pt>
                <c:pt idx="5">
                  <c:v>-0.19469026548672566</c:v>
                </c:pt>
                <c:pt idx="6">
                  <c:v>-0.15486725663716813</c:v>
                </c:pt>
                <c:pt idx="7">
                  <c:v>-0.1415929203539823</c:v>
                </c:pt>
                <c:pt idx="8">
                  <c:v>-0.19026548672566371</c:v>
                </c:pt>
                <c:pt idx="9">
                  <c:v>-0.18141592920353983</c:v>
                </c:pt>
                <c:pt idx="10">
                  <c:v>-0.13274336283185842</c:v>
                </c:pt>
                <c:pt idx="11">
                  <c:v>-0.15486725663716813</c:v>
                </c:pt>
                <c:pt idx="12">
                  <c:v>-8.8495575221238937E-2</c:v>
                </c:pt>
                <c:pt idx="13">
                  <c:v>-0.18141592920353983</c:v>
                </c:pt>
                <c:pt idx="14">
                  <c:v>-0.12389380530973451</c:v>
                </c:pt>
                <c:pt idx="15">
                  <c:v>-0.11061946902654868</c:v>
                </c:pt>
                <c:pt idx="16">
                  <c:v>-7.9646017699115043E-2</c:v>
                </c:pt>
                <c:pt idx="17">
                  <c:v>-7.5221238938053103E-2</c:v>
                </c:pt>
                <c:pt idx="18">
                  <c:v>-9.2920353982300891E-2</c:v>
                </c:pt>
                <c:pt idx="19">
                  <c:v>-5.3097345132743362E-2</c:v>
                </c:pt>
                <c:pt idx="20">
                  <c:v>-3.9823008849557522E-2</c:v>
                </c:pt>
                <c:pt idx="21">
                  <c:v>-3.5398230088495575E-2</c:v>
                </c:pt>
              </c:numCache>
            </c:numRef>
          </c:val>
          <c:extLst>
            <c:ext xmlns:c16="http://schemas.microsoft.com/office/drawing/2014/chart" uri="{C3380CC4-5D6E-409C-BE32-E72D297353CC}">
              <c16:uniqueId val="{0000000E-494E-4321-A88D-793C43B6765D}"/>
            </c:ext>
          </c:extLst>
        </c:ser>
        <c:ser>
          <c:idx val="4"/>
          <c:order val="5"/>
          <c:tx>
            <c:strRef>
              <c:f>'Q3 (combined)'!$R$2</c:f>
              <c:strCache>
                <c:ptCount val="1"/>
                <c:pt idx="0">
                  <c:v>Not at all important (2017)</c:v>
                </c:pt>
              </c:strCache>
            </c:strRef>
          </c:tx>
          <c:spPr>
            <a:solidFill>
              <a:schemeClr val="accent6">
                <a:lumMod val="75000"/>
              </a:schemeClr>
            </a:solidFill>
          </c:spPr>
          <c:invertIfNegative val="0"/>
          <c:dLbls>
            <c:dLbl>
              <c:idx val="17"/>
              <c:delete val="1"/>
              <c:extLst>
                <c:ext xmlns:c15="http://schemas.microsoft.com/office/drawing/2012/chart" uri="{CE6537A1-D6FC-4f65-9D91-7224C49458BB}"/>
                <c:ext xmlns:c16="http://schemas.microsoft.com/office/drawing/2014/chart" uri="{C3380CC4-5D6E-409C-BE32-E72D297353CC}">
                  <c16:uniqueId val="{00000002-46D9-47D9-B267-9BCF7DD03665}"/>
                </c:ext>
              </c:extLst>
            </c:dLbl>
            <c:dLbl>
              <c:idx val="18"/>
              <c:delete val="1"/>
              <c:extLst>
                <c:ext xmlns:c15="http://schemas.microsoft.com/office/drawing/2012/chart" uri="{CE6537A1-D6FC-4f65-9D91-7224C49458BB}"/>
                <c:ext xmlns:c16="http://schemas.microsoft.com/office/drawing/2014/chart" uri="{C3380CC4-5D6E-409C-BE32-E72D297353CC}">
                  <c16:uniqueId val="{0000000F-494E-4321-A88D-793C43B6765D}"/>
                </c:ext>
              </c:extLst>
            </c:dLbl>
            <c:dLbl>
              <c:idx val="19"/>
              <c:delete val="1"/>
              <c:extLst>
                <c:ext xmlns:c15="http://schemas.microsoft.com/office/drawing/2012/chart" uri="{CE6537A1-D6FC-4f65-9D91-7224C49458BB}"/>
                <c:ext xmlns:c16="http://schemas.microsoft.com/office/drawing/2014/chart" uri="{C3380CC4-5D6E-409C-BE32-E72D297353CC}">
                  <c16:uniqueId val="{00000010-494E-4321-A88D-793C43B6765D}"/>
                </c:ext>
              </c:extLst>
            </c:dLbl>
            <c:dLbl>
              <c:idx val="20"/>
              <c:delete val="1"/>
              <c:extLst>
                <c:ext xmlns:c15="http://schemas.microsoft.com/office/drawing/2012/chart" uri="{CE6537A1-D6FC-4f65-9D91-7224C49458BB}"/>
                <c:ext xmlns:c16="http://schemas.microsoft.com/office/drawing/2014/chart" uri="{C3380CC4-5D6E-409C-BE32-E72D297353CC}">
                  <c16:uniqueId val="{00000011-494E-4321-A88D-793C43B6765D}"/>
                </c:ext>
              </c:extLst>
            </c:dLbl>
            <c:dLbl>
              <c:idx val="21"/>
              <c:delete val="1"/>
              <c:extLst>
                <c:ext xmlns:c15="http://schemas.microsoft.com/office/drawing/2012/chart" uri="{CE6537A1-D6FC-4f65-9D91-7224C49458BB}"/>
                <c:ext xmlns:c16="http://schemas.microsoft.com/office/drawing/2014/chart" uri="{C3380CC4-5D6E-409C-BE32-E72D297353CC}">
                  <c16:uniqueId val="{00000000-46D9-47D9-B267-9BCF7DD0366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 (combined)'!$L$3:$L$24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 (combined)'!$R$3:$R$24</c:f>
              <c:numCache>
                <c:formatCode>0%</c:formatCode>
                <c:ptCount val="22"/>
                <c:pt idx="0">
                  <c:v>-0.30088495575221241</c:v>
                </c:pt>
                <c:pt idx="1">
                  <c:v>-0.26106194690265488</c:v>
                </c:pt>
                <c:pt idx="2">
                  <c:v>-0.30973451327433627</c:v>
                </c:pt>
                <c:pt idx="3">
                  <c:v>-0.20796460176991149</c:v>
                </c:pt>
                <c:pt idx="4">
                  <c:v>-0.24336283185840707</c:v>
                </c:pt>
                <c:pt idx="5">
                  <c:v>-0.16371681415929204</c:v>
                </c:pt>
                <c:pt idx="6">
                  <c:v>-0.1415929203539823</c:v>
                </c:pt>
                <c:pt idx="7">
                  <c:v>-0.12389380530973451</c:v>
                </c:pt>
                <c:pt idx="8">
                  <c:v>-0.15929203539823009</c:v>
                </c:pt>
                <c:pt idx="9">
                  <c:v>-0.15044247787610621</c:v>
                </c:pt>
                <c:pt idx="10">
                  <c:v>-0.19911504424778761</c:v>
                </c:pt>
                <c:pt idx="11">
                  <c:v>-0.19026548672566371</c:v>
                </c:pt>
                <c:pt idx="12">
                  <c:v>-0.16814159292035399</c:v>
                </c:pt>
                <c:pt idx="13">
                  <c:v>-0.11504424778761062</c:v>
                </c:pt>
                <c:pt idx="14">
                  <c:v>-0.13274336283185842</c:v>
                </c:pt>
                <c:pt idx="15">
                  <c:v>-6.637168141592921E-2</c:v>
                </c:pt>
                <c:pt idx="16">
                  <c:v>-0.10176991150442478</c:v>
                </c:pt>
                <c:pt idx="17">
                  <c:v>-7.5221238938053103E-2</c:v>
                </c:pt>
                <c:pt idx="18">
                  <c:v>-7.5221238938053103E-2</c:v>
                </c:pt>
                <c:pt idx="19">
                  <c:v>-6.1946902654867256E-2</c:v>
                </c:pt>
                <c:pt idx="20">
                  <c:v>-7.0796460176991149E-2</c:v>
                </c:pt>
                <c:pt idx="21">
                  <c:v>-3.5398230088495575E-2</c:v>
                </c:pt>
              </c:numCache>
            </c:numRef>
          </c:val>
          <c:extLst>
            <c:ext xmlns:c16="http://schemas.microsoft.com/office/drawing/2014/chart" uri="{C3380CC4-5D6E-409C-BE32-E72D297353CC}">
              <c16:uniqueId val="{00000012-494E-4321-A88D-793C43B6765D}"/>
            </c:ext>
          </c:extLst>
        </c:ser>
        <c:dLbls>
          <c:showLegendKey val="0"/>
          <c:showVal val="0"/>
          <c:showCatName val="0"/>
          <c:showSerName val="0"/>
          <c:showPercent val="0"/>
          <c:showBubbleSize val="0"/>
        </c:dLbls>
        <c:gapWidth val="116"/>
        <c:overlap val="100"/>
        <c:axId val="246684672"/>
        <c:axId val="246683136"/>
      </c:barChart>
      <c:catAx>
        <c:axId val="242411776"/>
        <c:scaling>
          <c:orientation val="minMax"/>
        </c:scaling>
        <c:delete val="0"/>
        <c:axPos val="l"/>
        <c:majorGridlines/>
        <c:numFmt formatCode="General" sourceLinked="0"/>
        <c:majorTickMark val="none"/>
        <c:minorTickMark val="none"/>
        <c:tickLblPos val="low"/>
        <c:crossAx val="246681600"/>
        <c:crosses val="autoZero"/>
        <c:auto val="0"/>
        <c:lblAlgn val="ctr"/>
        <c:lblOffset val="100"/>
        <c:noMultiLvlLbl val="0"/>
      </c:catAx>
      <c:valAx>
        <c:axId val="246681600"/>
        <c:scaling>
          <c:orientation val="minMax"/>
          <c:max val="1"/>
          <c:min val="-0.8"/>
        </c:scaling>
        <c:delete val="0"/>
        <c:axPos val="b"/>
        <c:numFmt formatCode="0%" sourceLinked="1"/>
        <c:majorTickMark val="out"/>
        <c:minorTickMark val="none"/>
        <c:tickLblPos val="nextTo"/>
        <c:crossAx val="242411776"/>
        <c:crosses val="autoZero"/>
        <c:crossBetween val="between"/>
      </c:valAx>
      <c:valAx>
        <c:axId val="246683136"/>
        <c:scaling>
          <c:orientation val="minMax"/>
          <c:max val="1"/>
          <c:min val="-0.8"/>
        </c:scaling>
        <c:delete val="0"/>
        <c:axPos val="t"/>
        <c:numFmt formatCode="0%" sourceLinked="1"/>
        <c:majorTickMark val="out"/>
        <c:minorTickMark val="none"/>
        <c:tickLblPos val="nextTo"/>
        <c:crossAx val="246684672"/>
        <c:crosses val="max"/>
        <c:crossBetween val="between"/>
      </c:valAx>
      <c:catAx>
        <c:axId val="246684672"/>
        <c:scaling>
          <c:orientation val="minMax"/>
        </c:scaling>
        <c:delete val="1"/>
        <c:axPos val="l"/>
        <c:numFmt formatCode="General" sourceLinked="1"/>
        <c:majorTickMark val="out"/>
        <c:minorTickMark val="none"/>
        <c:tickLblPos val="nextTo"/>
        <c:crossAx val="246683136"/>
        <c:crosses val="autoZero"/>
        <c:auto val="1"/>
        <c:lblAlgn val="ctr"/>
        <c:lblOffset val="100"/>
        <c:noMultiLvlLbl val="0"/>
      </c:catAx>
    </c:plotArea>
    <c:legend>
      <c:legendPos val="b"/>
      <c:legendEntry>
        <c:idx val="0"/>
        <c:delete val="1"/>
      </c:legendEntry>
      <c:legendEntry>
        <c:idx val="6"/>
        <c:delete val="1"/>
      </c:legendEntry>
      <c:layout>
        <c:manualLayout>
          <c:xMode val="edge"/>
          <c:yMode val="edge"/>
          <c:x val="1.4881260388328106E-2"/>
          <c:y val="0.93502777254754288"/>
          <c:w val="0.97959854912215349"/>
          <c:h val="4.3499916316240929E-2"/>
        </c:manualLayout>
      </c:layout>
      <c:overlay val="0"/>
      <c:txPr>
        <a:bodyPr/>
        <a:lstStyle/>
        <a:p>
          <a:pPr>
            <a:defRPr sz="8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Changes in important/very important areas for future (2014-2017)</a:t>
            </a:r>
          </a:p>
        </c:rich>
      </c:tx>
      <c:overlay val="0"/>
    </c:title>
    <c:autoTitleDeleted val="0"/>
    <c:plotArea>
      <c:layout>
        <c:manualLayout>
          <c:layoutTarget val="inner"/>
          <c:xMode val="edge"/>
          <c:yMode val="edge"/>
          <c:x val="0.2943234235798346"/>
          <c:y val="5.3957182426798492E-2"/>
          <c:w val="0.65446885287199019"/>
          <c:h val="0.87384907146455815"/>
        </c:manualLayout>
      </c:layout>
      <c:barChart>
        <c:barDir val="bar"/>
        <c:grouping val="clustered"/>
        <c:varyColors val="0"/>
        <c:ser>
          <c:idx val="0"/>
          <c:order val="0"/>
          <c:tx>
            <c:strRef>
              <c:f>'Q3 (combined)'!$Y$28</c:f>
              <c:strCache>
                <c:ptCount val="1"/>
                <c:pt idx="0">
                  <c:v>2014</c:v>
                </c:pt>
              </c:strCache>
            </c:strRef>
          </c:tx>
          <c:spPr>
            <a:solidFill>
              <a:srgbClr val="079948">
                <a:alpha val="35000"/>
              </a:srgbClr>
            </a:solidFill>
          </c:spPr>
          <c:invertIfNegative val="0"/>
          <c:dLbls>
            <c:spPr>
              <a:no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 (combined)'!$X$29:$X$47</c:f>
              <c:strCache>
                <c:ptCount val="19"/>
                <c:pt idx="0">
                  <c:v>One-to-One Device initiatives</c:v>
                </c:pt>
                <c:pt idx="1">
                  <c:v>Digital and Open Badges</c:v>
                </c:pt>
                <c:pt idx="2">
                  <c:v>Game-based/playful learning</c:v>
                </c:pt>
                <c:pt idx="3">
                  <c:v>MOOCs, SPOCs, TOOCs etc.</c:v>
                </c:pt>
                <c:pt idx="4">
                  <c:v>Open Education (Practices, Policy &amp; Resources)</c:v>
                </c:pt>
                <c:pt idx="5">
                  <c:v>Assistive technologies</c:v>
                </c:pt>
                <c:pt idx="6">
                  <c:v>Blogs</c:v>
                </c:pt>
                <c:pt idx="7">
                  <c:v>Digital repositories</c:v>
                </c:pt>
                <c:pt idx="8">
                  <c:v>Bring Your Own Device (BYOD)</c:v>
                </c:pt>
                <c:pt idx="9">
                  <c:v>ePortfolios</c:v>
                </c:pt>
                <c:pt idx="10">
                  <c:v>Plagiarism detection</c:v>
                </c:pt>
                <c:pt idx="11">
                  <c:v>Social networking (e.g. Twitter, Facebook, Google+)</c:v>
                </c:pt>
                <c:pt idx="12">
                  <c:v>Lecture capture tools</c:v>
                </c:pt>
                <c:pt idx="13">
                  <c:v>Web conferencing/virtual classroom software</c:v>
                </c:pt>
                <c:pt idx="14">
                  <c:v>Data and Analytics (incl. Learning Analytics)</c:v>
                </c:pt>
                <c:pt idx="15">
                  <c:v>Media production (e.g. podcasting, video interviews)</c:v>
                </c:pt>
                <c:pt idx="16">
                  <c:v>Collaborative tools (e.g. Google G Suite, Office365, Padlet etc.)</c:v>
                </c:pt>
                <c:pt idx="17">
                  <c:v>Electronic assessment, submission &amp; feedback tools</c:v>
                </c:pt>
                <c:pt idx="18">
                  <c:v>Content Management Systems and VLEs</c:v>
                </c:pt>
              </c:strCache>
            </c:strRef>
          </c:cat>
          <c:val>
            <c:numRef>
              <c:f>'Q3 (combined)'!$Y$29:$Y$47</c:f>
              <c:numCache>
                <c:formatCode>0%</c:formatCode>
                <c:ptCount val="19"/>
                <c:pt idx="1">
                  <c:v>0.33734939759036142</c:v>
                </c:pt>
                <c:pt idx="2">
                  <c:v>0.24096385542168675</c:v>
                </c:pt>
                <c:pt idx="3">
                  <c:v>0.40160642570281124</c:v>
                </c:pt>
                <c:pt idx="4">
                  <c:v>0.50200803212851408</c:v>
                </c:pt>
                <c:pt idx="5">
                  <c:v>0.35742971887550201</c:v>
                </c:pt>
                <c:pt idx="6">
                  <c:v>0.42570281124497988</c:v>
                </c:pt>
                <c:pt idx="7">
                  <c:v>0.42971887550200805</c:v>
                </c:pt>
                <c:pt idx="9">
                  <c:v>0.4618473895582329</c:v>
                </c:pt>
                <c:pt idx="11">
                  <c:v>0.55823293172690769</c:v>
                </c:pt>
                <c:pt idx="12">
                  <c:v>0.48192771084337349</c:v>
                </c:pt>
                <c:pt idx="13">
                  <c:v>0.63453815261044177</c:v>
                </c:pt>
                <c:pt idx="14">
                  <c:v>0.53413654618473894</c:v>
                </c:pt>
                <c:pt idx="15">
                  <c:v>0.6224899598393574</c:v>
                </c:pt>
                <c:pt idx="16">
                  <c:v>0.53012048192771077</c:v>
                </c:pt>
                <c:pt idx="17">
                  <c:v>0.71084337349397586</c:v>
                </c:pt>
                <c:pt idx="18">
                  <c:v>0.79518072289156627</c:v>
                </c:pt>
              </c:numCache>
            </c:numRef>
          </c:val>
          <c:extLst>
            <c:ext xmlns:c16="http://schemas.microsoft.com/office/drawing/2014/chart" uri="{C3380CC4-5D6E-409C-BE32-E72D297353CC}">
              <c16:uniqueId val="{00000000-799E-43A4-B62B-37FA228E6A74}"/>
            </c:ext>
          </c:extLst>
        </c:ser>
        <c:ser>
          <c:idx val="1"/>
          <c:order val="1"/>
          <c:tx>
            <c:strRef>
              <c:f>'Q3 (combined)'!$Z$28</c:f>
              <c:strCache>
                <c:ptCount val="1"/>
                <c:pt idx="0">
                  <c:v>2015</c:v>
                </c:pt>
              </c:strCache>
            </c:strRef>
          </c:tx>
          <c:spPr>
            <a:solidFill>
              <a:srgbClr val="079948">
                <a:alpha val="6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 (combined)'!$X$29:$X$47</c:f>
              <c:strCache>
                <c:ptCount val="19"/>
                <c:pt idx="0">
                  <c:v>One-to-One Device initiatives</c:v>
                </c:pt>
                <c:pt idx="1">
                  <c:v>Digital and Open Badges</c:v>
                </c:pt>
                <c:pt idx="2">
                  <c:v>Game-based/playful learning</c:v>
                </c:pt>
                <c:pt idx="3">
                  <c:v>MOOCs, SPOCs, TOOCs etc.</c:v>
                </c:pt>
                <c:pt idx="4">
                  <c:v>Open Education (Practices, Policy &amp; Resources)</c:v>
                </c:pt>
                <c:pt idx="5">
                  <c:v>Assistive technologies</c:v>
                </c:pt>
                <c:pt idx="6">
                  <c:v>Blogs</c:v>
                </c:pt>
                <c:pt idx="7">
                  <c:v>Digital repositories</c:v>
                </c:pt>
                <c:pt idx="8">
                  <c:v>Bring Your Own Device (BYOD)</c:v>
                </c:pt>
                <c:pt idx="9">
                  <c:v>ePortfolios</c:v>
                </c:pt>
                <c:pt idx="10">
                  <c:v>Plagiarism detection</c:v>
                </c:pt>
                <c:pt idx="11">
                  <c:v>Social networking (e.g. Twitter, Facebook, Google+)</c:v>
                </c:pt>
                <c:pt idx="12">
                  <c:v>Lecture capture tools</c:v>
                </c:pt>
                <c:pt idx="13">
                  <c:v>Web conferencing/virtual classroom software</c:v>
                </c:pt>
                <c:pt idx="14">
                  <c:v>Data and Analytics (incl. Learning Analytics)</c:v>
                </c:pt>
                <c:pt idx="15">
                  <c:v>Media production (e.g. podcasting, video interviews)</c:v>
                </c:pt>
                <c:pt idx="16">
                  <c:v>Collaborative tools (e.g. Google G Suite, Office365, Padlet etc.)</c:v>
                </c:pt>
                <c:pt idx="17">
                  <c:v>Electronic assessment, submission &amp; feedback tools</c:v>
                </c:pt>
                <c:pt idx="18">
                  <c:v>Content Management Systems and VLEs</c:v>
                </c:pt>
              </c:strCache>
            </c:strRef>
          </c:cat>
          <c:val>
            <c:numRef>
              <c:f>'Q3 (combined)'!$Z$29:$Z$47</c:f>
              <c:numCache>
                <c:formatCode>0%</c:formatCode>
                <c:ptCount val="19"/>
                <c:pt idx="1">
                  <c:v>0.24489795918367346</c:v>
                </c:pt>
                <c:pt idx="2">
                  <c:v>0.2142857142857143</c:v>
                </c:pt>
                <c:pt idx="3">
                  <c:v>0.35204081632653061</c:v>
                </c:pt>
                <c:pt idx="4">
                  <c:v>0.38775510204081631</c:v>
                </c:pt>
                <c:pt idx="5">
                  <c:v>0.27551020408163263</c:v>
                </c:pt>
                <c:pt idx="6">
                  <c:v>0.45918367346938771</c:v>
                </c:pt>
                <c:pt idx="7">
                  <c:v>0.40816326530612246</c:v>
                </c:pt>
                <c:pt idx="8">
                  <c:v>0.40816326530612246</c:v>
                </c:pt>
                <c:pt idx="9">
                  <c:v>0.43367346938775508</c:v>
                </c:pt>
                <c:pt idx="11">
                  <c:v>0.56632653061224492</c:v>
                </c:pt>
                <c:pt idx="12">
                  <c:v>0.46938775510204084</c:v>
                </c:pt>
                <c:pt idx="13">
                  <c:v>0.59183673469387754</c:v>
                </c:pt>
                <c:pt idx="14">
                  <c:v>0.57653061224489799</c:v>
                </c:pt>
                <c:pt idx="15">
                  <c:v>0.59693877551020402</c:v>
                </c:pt>
                <c:pt idx="16">
                  <c:v>0.56632653061224492</c:v>
                </c:pt>
                <c:pt idx="17">
                  <c:v>0.72448979591836737</c:v>
                </c:pt>
                <c:pt idx="18">
                  <c:v>0.7857142857142857</c:v>
                </c:pt>
              </c:numCache>
            </c:numRef>
          </c:val>
          <c:extLst>
            <c:ext xmlns:c16="http://schemas.microsoft.com/office/drawing/2014/chart" uri="{C3380CC4-5D6E-409C-BE32-E72D297353CC}">
              <c16:uniqueId val="{00000001-799E-43A4-B62B-37FA228E6A74}"/>
            </c:ext>
          </c:extLst>
        </c:ser>
        <c:ser>
          <c:idx val="2"/>
          <c:order val="2"/>
          <c:tx>
            <c:strRef>
              <c:f>'Q3 (combined)'!$AA$28</c:f>
              <c:strCache>
                <c:ptCount val="1"/>
                <c:pt idx="0">
                  <c:v>2016</c:v>
                </c:pt>
              </c:strCache>
            </c:strRef>
          </c:tx>
          <c:spPr>
            <a:solidFill>
              <a:srgbClr val="0799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 (combined)'!$X$29:$X$47</c:f>
              <c:strCache>
                <c:ptCount val="19"/>
                <c:pt idx="0">
                  <c:v>One-to-One Device initiatives</c:v>
                </c:pt>
                <c:pt idx="1">
                  <c:v>Digital and Open Badges</c:v>
                </c:pt>
                <c:pt idx="2">
                  <c:v>Game-based/playful learning</c:v>
                </c:pt>
                <c:pt idx="3">
                  <c:v>MOOCs, SPOCs, TOOCs etc.</c:v>
                </c:pt>
                <c:pt idx="4">
                  <c:v>Open Education (Practices, Policy &amp; Resources)</c:v>
                </c:pt>
                <c:pt idx="5">
                  <c:v>Assistive technologies</c:v>
                </c:pt>
                <c:pt idx="6">
                  <c:v>Blogs</c:v>
                </c:pt>
                <c:pt idx="7">
                  <c:v>Digital repositories</c:v>
                </c:pt>
                <c:pt idx="8">
                  <c:v>Bring Your Own Device (BYOD)</c:v>
                </c:pt>
                <c:pt idx="9">
                  <c:v>ePortfolios</c:v>
                </c:pt>
                <c:pt idx="10">
                  <c:v>Plagiarism detection</c:v>
                </c:pt>
                <c:pt idx="11">
                  <c:v>Social networking (e.g. Twitter, Facebook, Google+)</c:v>
                </c:pt>
                <c:pt idx="12">
                  <c:v>Lecture capture tools</c:v>
                </c:pt>
                <c:pt idx="13">
                  <c:v>Web conferencing/virtual classroom software</c:v>
                </c:pt>
                <c:pt idx="14">
                  <c:v>Data and Analytics (incl. Learning Analytics)</c:v>
                </c:pt>
                <c:pt idx="15">
                  <c:v>Media production (e.g. podcasting, video interviews)</c:v>
                </c:pt>
                <c:pt idx="16">
                  <c:v>Collaborative tools (e.g. Google G Suite, Office365, Padlet etc.)</c:v>
                </c:pt>
                <c:pt idx="17">
                  <c:v>Electronic assessment, submission &amp; feedback tools</c:v>
                </c:pt>
                <c:pt idx="18">
                  <c:v>Content Management Systems and VLEs</c:v>
                </c:pt>
              </c:strCache>
            </c:strRef>
          </c:cat>
          <c:val>
            <c:numRef>
              <c:f>'Q3 (combined)'!$AA$29:$AA$47</c:f>
              <c:numCache>
                <c:formatCode>0%</c:formatCode>
                <c:ptCount val="19"/>
                <c:pt idx="0">
                  <c:v>0.12244897959183673</c:v>
                </c:pt>
                <c:pt idx="1">
                  <c:v>0.29795918367346941</c:v>
                </c:pt>
                <c:pt idx="2">
                  <c:v>0.26122448979591839</c:v>
                </c:pt>
                <c:pt idx="3">
                  <c:v>0.31836734693877555</c:v>
                </c:pt>
                <c:pt idx="4">
                  <c:v>0.44081632653061226</c:v>
                </c:pt>
                <c:pt idx="5">
                  <c:v>0.33061224489795915</c:v>
                </c:pt>
                <c:pt idx="6">
                  <c:v>0.42040816326530606</c:v>
                </c:pt>
                <c:pt idx="7">
                  <c:v>0.43673469387755104</c:v>
                </c:pt>
                <c:pt idx="8">
                  <c:v>0.46530612244897962</c:v>
                </c:pt>
                <c:pt idx="9">
                  <c:v>0.48571428571428571</c:v>
                </c:pt>
                <c:pt idx="10">
                  <c:v>0.48163265306122449</c:v>
                </c:pt>
                <c:pt idx="11">
                  <c:v>0.50204081632653064</c:v>
                </c:pt>
                <c:pt idx="12">
                  <c:v>0.52244897959183667</c:v>
                </c:pt>
                <c:pt idx="13">
                  <c:v>0.63265306122448983</c:v>
                </c:pt>
                <c:pt idx="14">
                  <c:v>0.62040816326530612</c:v>
                </c:pt>
                <c:pt idx="15">
                  <c:v>0.62857142857142856</c:v>
                </c:pt>
                <c:pt idx="16">
                  <c:v>0.62448979591836729</c:v>
                </c:pt>
                <c:pt idx="17">
                  <c:v>0.73877551020408172</c:v>
                </c:pt>
                <c:pt idx="18">
                  <c:v>0.79591836734693877</c:v>
                </c:pt>
              </c:numCache>
            </c:numRef>
          </c:val>
          <c:extLst>
            <c:ext xmlns:c16="http://schemas.microsoft.com/office/drawing/2014/chart" uri="{C3380CC4-5D6E-409C-BE32-E72D297353CC}">
              <c16:uniqueId val="{00000002-799E-43A4-B62B-37FA228E6A74}"/>
            </c:ext>
          </c:extLst>
        </c:ser>
        <c:ser>
          <c:idx val="3"/>
          <c:order val="3"/>
          <c:tx>
            <c:strRef>
              <c:f>'Q3 (combined)'!$AB$28</c:f>
              <c:strCache>
                <c:ptCount val="1"/>
                <c:pt idx="0">
                  <c:v>2017</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'Q3 (combined)'!$X$29:$X$47</c:f>
              <c:strCache>
                <c:ptCount val="19"/>
                <c:pt idx="0">
                  <c:v>One-to-One Device initiatives</c:v>
                </c:pt>
                <c:pt idx="1">
                  <c:v>Digital and Open Badges</c:v>
                </c:pt>
                <c:pt idx="2">
                  <c:v>Game-based/playful learning</c:v>
                </c:pt>
                <c:pt idx="3">
                  <c:v>MOOCs, SPOCs, TOOCs etc.</c:v>
                </c:pt>
                <c:pt idx="4">
                  <c:v>Open Education (Practices, Policy &amp; Resources)</c:v>
                </c:pt>
                <c:pt idx="5">
                  <c:v>Assistive technologies</c:v>
                </c:pt>
                <c:pt idx="6">
                  <c:v>Blogs</c:v>
                </c:pt>
                <c:pt idx="7">
                  <c:v>Digital repositories</c:v>
                </c:pt>
                <c:pt idx="8">
                  <c:v>Bring Your Own Device (BYOD)</c:v>
                </c:pt>
                <c:pt idx="9">
                  <c:v>ePortfolios</c:v>
                </c:pt>
                <c:pt idx="10">
                  <c:v>Plagiarism detection</c:v>
                </c:pt>
                <c:pt idx="11">
                  <c:v>Social networking (e.g. Twitter, Facebook, Google+)</c:v>
                </c:pt>
                <c:pt idx="12">
                  <c:v>Lecture capture tools</c:v>
                </c:pt>
                <c:pt idx="13">
                  <c:v>Web conferencing/virtual classroom software</c:v>
                </c:pt>
                <c:pt idx="14">
                  <c:v>Data and Analytics (incl. Learning Analytics)</c:v>
                </c:pt>
                <c:pt idx="15">
                  <c:v>Media production (e.g. podcasting, video interviews)</c:v>
                </c:pt>
                <c:pt idx="16">
                  <c:v>Collaborative tools (e.g. Google G Suite, Office365, Padlet etc.)</c:v>
                </c:pt>
                <c:pt idx="17">
                  <c:v>Electronic assessment, submission &amp; feedback tools</c:v>
                </c:pt>
                <c:pt idx="18">
                  <c:v>Content Management Systems and VLEs</c:v>
                </c:pt>
              </c:strCache>
            </c:strRef>
          </c:cat>
          <c:val>
            <c:numRef>
              <c:f>'Q3 (combined)'!$AB$29:$AB$47</c:f>
              <c:numCache>
                <c:formatCode>0%</c:formatCode>
                <c:ptCount val="19"/>
                <c:pt idx="0">
                  <c:v>0.18061674008810574</c:v>
                </c:pt>
                <c:pt idx="1">
                  <c:v>0.24669603524229078</c:v>
                </c:pt>
                <c:pt idx="2">
                  <c:v>0.29955947136563876</c:v>
                </c:pt>
                <c:pt idx="3">
                  <c:v>0.35682819383259912</c:v>
                </c:pt>
                <c:pt idx="4">
                  <c:v>0.3788546255506608</c:v>
                </c:pt>
                <c:pt idx="5">
                  <c:v>0.40969162995594716</c:v>
                </c:pt>
                <c:pt idx="6">
                  <c:v>0.41409691629955947</c:v>
                </c:pt>
                <c:pt idx="7">
                  <c:v>0.41850220264317184</c:v>
                </c:pt>
                <c:pt idx="8">
                  <c:v>0.42290748898678415</c:v>
                </c:pt>
                <c:pt idx="9">
                  <c:v>0.43171806167400884</c:v>
                </c:pt>
                <c:pt idx="10">
                  <c:v>0.49339207048458145</c:v>
                </c:pt>
                <c:pt idx="11">
                  <c:v>0.51541850220264318</c:v>
                </c:pt>
                <c:pt idx="12">
                  <c:v>0.59911894273127753</c:v>
                </c:pt>
                <c:pt idx="13">
                  <c:v>0.62114537444933915</c:v>
                </c:pt>
                <c:pt idx="14">
                  <c:v>0.62114537444933926</c:v>
                </c:pt>
                <c:pt idx="15">
                  <c:v>0.62995594713656389</c:v>
                </c:pt>
                <c:pt idx="16">
                  <c:v>0.66519823788546262</c:v>
                </c:pt>
                <c:pt idx="17">
                  <c:v>0.75770925110132159</c:v>
                </c:pt>
                <c:pt idx="18">
                  <c:v>0.80176211453744495</c:v>
                </c:pt>
              </c:numCache>
            </c:numRef>
          </c:val>
          <c:extLst>
            <c:ext xmlns:c16="http://schemas.microsoft.com/office/drawing/2014/chart" uri="{C3380CC4-5D6E-409C-BE32-E72D297353CC}">
              <c16:uniqueId val="{00000000-0295-47E3-B770-BA2F8C7804EC}"/>
            </c:ext>
          </c:extLst>
        </c:ser>
        <c:dLbls>
          <c:showLegendKey val="0"/>
          <c:showVal val="0"/>
          <c:showCatName val="0"/>
          <c:showSerName val="0"/>
          <c:showPercent val="0"/>
          <c:showBubbleSize val="0"/>
        </c:dLbls>
        <c:gapWidth val="93"/>
        <c:overlap val="-12"/>
        <c:axId val="246735232"/>
        <c:axId val="246736768"/>
      </c:barChart>
      <c:catAx>
        <c:axId val="246735232"/>
        <c:scaling>
          <c:orientation val="minMax"/>
        </c:scaling>
        <c:delete val="0"/>
        <c:axPos val="l"/>
        <c:majorGridlines/>
        <c:numFmt formatCode="General" sourceLinked="1"/>
        <c:majorTickMark val="out"/>
        <c:minorTickMark val="none"/>
        <c:tickLblPos val="low"/>
        <c:txPr>
          <a:bodyPr/>
          <a:lstStyle/>
          <a:p>
            <a:pPr>
              <a:defRPr sz="1050" baseline="0"/>
            </a:pPr>
            <a:endParaRPr lang="en-US"/>
          </a:p>
        </c:txPr>
        <c:crossAx val="246736768"/>
        <c:crosses val="autoZero"/>
        <c:auto val="1"/>
        <c:lblAlgn val="ctr"/>
        <c:lblOffset val="100"/>
        <c:noMultiLvlLbl val="0"/>
      </c:catAx>
      <c:valAx>
        <c:axId val="246736768"/>
        <c:scaling>
          <c:orientation val="minMax"/>
        </c:scaling>
        <c:delete val="0"/>
        <c:axPos val="b"/>
        <c:numFmt formatCode="0%" sourceLinked="0"/>
        <c:majorTickMark val="out"/>
        <c:minorTickMark val="none"/>
        <c:tickLblPos val="nextTo"/>
        <c:txPr>
          <a:bodyPr/>
          <a:lstStyle/>
          <a:p>
            <a:pPr>
              <a:defRPr sz="1000"/>
            </a:pPr>
            <a:endParaRPr lang="en-US"/>
          </a:p>
        </c:txPr>
        <c:crossAx val="246735232"/>
        <c:crosses val="autoZero"/>
        <c:crossBetween val="between"/>
      </c:valAx>
    </c:plotArea>
    <c:legend>
      <c:legendPos val="b"/>
      <c:layout>
        <c:manualLayout>
          <c:xMode val="edge"/>
          <c:yMode val="edge"/>
          <c:x val="0.42688957654612242"/>
          <c:y val="0.95400614325383237"/>
          <c:w val="0.31070295560880978"/>
          <c:h val="2.0802891441848458E-2"/>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t>Changes in important future areas from ALT Annual Surveys in 2014-2017</a:t>
            </a:r>
          </a:p>
        </c:rich>
      </c:tx>
      <c:layout>
        <c:manualLayout>
          <c:xMode val="edge"/>
          <c:yMode val="edge"/>
          <c:x val="0.12611567611259278"/>
          <c:y val="1.6874836170770485E-2"/>
        </c:manualLayout>
      </c:layout>
      <c:overlay val="1"/>
    </c:title>
    <c:autoTitleDeleted val="0"/>
    <c:plotArea>
      <c:layout>
        <c:manualLayout>
          <c:layoutTarget val="inner"/>
          <c:xMode val="edge"/>
          <c:yMode val="edge"/>
          <c:x val="0.10668571079777818"/>
          <c:y val="9.507620757931573E-2"/>
          <c:w val="0.44634780154382397"/>
          <c:h val="0.86140604135009435"/>
        </c:manualLayout>
      </c:layout>
      <c:lineChart>
        <c:grouping val="standard"/>
        <c:varyColors val="0"/>
        <c:ser>
          <c:idx val="0"/>
          <c:order val="0"/>
          <c:tx>
            <c:strRef>
              <c:f>'Q3 (combined)'!$AE$29</c:f>
              <c:strCache>
                <c:ptCount val="1"/>
                <c:pt idx="0">
                  <c:v>Content Management
Systems and VLEs</c:v>
                </c:pt>
              </c:strCache>
            </c:strRef>
          </c:tx>
          <c:spPr>
            <a:ln w="28575" cap="rnd">
              <a:solidFill>
                <a:schemeClr val="accent1"/>
              </a:solidFill>
              <a:round/>
            </a:ln>
            <a:effectLst/>
          </c:spPr>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(combined)'!$AF$29:$AI$29</c:f>
              <c:numCache>
                <c:formatCode>0</c:formatCode>
                <c:ptCount val="4"/>
                <c:pt idx="0">
                  <c:v>1</c:v>
                </c:pt>
                <c:pt idx="1">
                  <c:v>1</c:v>
                </c:pt>
                <c:pt idx="2" formatCode="General">
                  <c:v>1</c:v>
                </c:pt>
                <c:pt idx="3" formatCode="General">
                  <c:v>1</c:v>
                </c:pt>
              </c:numCache>
            </c:numRef>
          </c:val>
          <c:smooth val="0"/>
          <c:extLst xmlns:c15="http://schemas.microsoft.com/office/drawing/2012/chart">
            <c:ext xmlns:c16="http://schemas.microsoft.com/office/drawing/2014/chart" uri="{C3380CC4-5D6E-409C-BE32-E72D297353CC}">
              <c16:uniqueId val="{00000012-2973-43F0-92D9-DEC5C0DA54E0}"/>
            </c:ext>
          </c:extLst>
        </c:ser>
        <c:ser>
          <c:idx val="3"/>
          <c:order val="1"/>
          <c:tx>
            <c:strRef>
              <c:f>'Q3 (combined)'!$AE$30</c:f>
              <c:strCache>
                <c:ptCount val="1"/>
                <c:pt idx="0">
                  <c:v>Electronic assessment, submission
&amp; feedback tools</c:v>
                </c:pt>
              </c:strCache>
            </c:strRef>
          </c:tx>
          <c:spPr>
            <a:ln w="28575" cap="rnd">
              <a:solidFill>
                <a:schemeClr val="accent4"/>
              </a:solidFill>
              <a:round/>
            </a:ln>
            <a:effectLst/>
          </c:spPr>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(combined)'!$AF$30:$AI$30</c:f>
              <c:numCache>
                <c:formatCode>General</c:formatCode>
                <c:ptCount val="4"/>
                <c:pt idx="0" formatCode="0">
                  <c:v>2</c:v>
                </c:pt>
                <c:pt idx="1">
                  <c:v>2</c:v>
                </c:pt>
                <c:pt idx="2">
                  <c:v>2</c:v>
                </c:pt>
                <c:pt idx="3">
                  <c:v>2</c:v>
                </c:pt>
              </c:numCache>
            </c:numRef>
          </c:val>
          <c:smooth val="0"/>
          <c:extLst xmlns:c15="http://schemas.microsoft.com/office/drawing/2012/chart">
            <c:ext xmlns:c16="http://schemas.microsoft.com/office/drawing/2014/chart" uri="{C3380CC4-5D6E-409C-BE32-E72D297353CC}">
              <c16:uniqueId val="{00000015-2973-43F0-92D9-DEC5C0DA54E0}"/>
            </c:ext>
          </c:extLst>
        </c:ser>
        <c:ser>
          <c:idx val="8"/>
          <c:order val="2"/>
          <c:tx>
            <c:strRef>
              <c:f>'Q3 (combined)'!$AE$31</c:f>
              <c:strCache>
                <c:ptCount val="1"/>
                <c:pt idx="0">
                  <c:v>Collaborative tools (e.g.
Google Apps or Office365)</c:v>
                </c:pt>
              </c:strCache>
            </c:strRef>
          </c:tx>
          <c:spPr>
            <a:ln w="28575" cap="rnd">
              <a:solidFill>
                <a:schemeClr val="accent3">
                  <a:lumMod val="60000"/>
                </a:schemeClr>
              </a:solidFill>
              <a:round/>
            </a:ln>
            <a:effectLst/>
          </c:spPr>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(combined)'!$AF$31:$AI$31</c:f>
              <c:numCache>
                <c:formatCode>0</c:formatCode>
                <c:ptCount val="4"/>
                <c:pt idx="0">
                  <c:v>7</c:v>
                </c:pt>
                <c:pt idx="1">
                  <c:v>6</c:v>
                </c:pt>
                <c:pt idx="2" formatCode="General">
                  <c:v>5</c:v>
                </c:pt>
                <c:pt idx="3" formatCode="General">
                  <c:v>3</c:v>
                </c:pt>
              </c:numCache>
            </c:numRef>
          </c:val>
          <c:smooth val="0"/>
          <c:extLst xmlns:c15="http://schemas.microsoft.com/office/drawing/2012/chart">
            <c:ext xmlns:c16="http://schemas.microsoft.com/office/drawing/2014/chart" uri="{C3380CC4-5D6E-409C-BE32-E72D297353CC}">
              <c16:uniqueId val="{00000019-2973-43F0-92D9-DEC5C0DA54E0}"/>
            </c:ext>
          </c:extLst>
        </c:ser>
        <c:ser>
          <c:idx val="10"/>
          <c:order val="3"/>
          <c:tx>
            <c:strRef>
              <c:f>'Q3 (combined)'!$AE$32</c:f>
              <c:strCache>
                <c:ptCount val="1"/>
                <c:pt idx="0">
                  <c:v>Media production (e.g. podcasting,
video interviews)</c:v>
                </c:pt>
              </c:strCache>
            </c:strRef>
          </c:tx>
          <c:spPr>
            <a:ln w="28575" cap="rnd">
              <a:solidFill>
                <a:schemeClr val="accent5">
                  <a:lumMod val="60000"/>
                </a:schemeClr>
              </a:solidFill>
              <a:round/>
            </a:ln>
            <a:effectLst/>
          </c:spPr>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(combined)'!$AF$32:$AI$32</c:f>
              <c:numCache>
                <c:formatCode>0</c:formatCode>
                <c:ptCount val="4"/>
                <c:pt idx="0">
                  <c:v>4</c:v>
                </c:pt>
                <c:pt idx="1">
                  <c:v>3</c:v>
                </c:pt>
                <c:pt idx="2" formatCode="General">
                  <c:v>4</c:v>
                </c:pt>
                <c:pt idx="3" formatCode="General">
                  <c:v>4</c:v>
                </c:pt>
              </c:numCache>
            </c:numRef>
          </c:val>
          <c:smooth val="0"/>
          <c:extLst xmlns:c15="http://schemas.microsoft.com/office/drawing/2012/chart">
            <c:ext xmlns:c16="http://schemas.microsoft.com/office/drawing/2014/chart" uri="{C3380CC4-5D6E-409C-BE32-E72D297353CC}">
              <c16:uniqueId val="{0000001B-2973-43F0-92D9-DEC5C0DA54E0}"/>
            </c:ext>
          </c:extLst>
        </c:ser>
        <c:ser>
          <c:idx val="12"/>
          <c:order val="4"/>
          <c:tx>
            <c:strRef>
              <c:f>'Q3 (combined)'!$AE$33</c:f>
              <c:strCache>
                <c:ptCount val="1"/>
                <c:pt idx="0">
                  <c:v>Data and Analytics (incl.
Learning analytics)</c:v>
                </c:pt>
              </c:strCache>
            </c:strRef>
          </c:tx>
          <c:spPr>
            <a:ln w="28575" cap="rnd">
              <a:solidFill>
                <a:schemeClr val="accent1">
                  <a:lumMod val="80000"/>
                  <a:lumOff val="20000"/>
                </a:schemeClr>
              </a:solidFill>
              <a:round/>
            </a:ln>
            <a:effectLst/>
          </c:spPr>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(combined)'!$AF$33:$AI$33</c:f>
              <c:numCache>
                <c:formatCode>0</c:formatCode>
                <c:ptCount val="4"/>
                <c:pt idx="0">
                  <c:v>6</c:v>
                </c:pt>
                <c:pt idx="1">
                  <c:v>5</c:v>
                </c:pt>
                <c:pt idx="2" formatCode="General">
                  <c:v>6</c:v>
                </c:pt>
                <c:pt idx="3" formatCode="General">
                  <c:v>5</c:v>
                </c:pt>
              </c:numCache>
            </c:numRef>
          </c:val>
          <c:smooth val="0"/>
          <c:extLst xmlns:c15="http://schemas.microsoft.com/office/drawing/2012/chart">
            <c:ext xmlns:c16="http://schemas.microsoft.com/office/drawing/2014/chart" uri="{C3380CC4-5D6E-409C-BE32-E72D297353CC}">
              <c16:uniqueId val="{0000001C-2973-43F0-92D9-DEC5C0DA54E0}"/>
            </c:ext>
          </c:extLst>
        </c:ser>
        <c:ser>
          <c:idx val="13"/>
          <c:order val="5"/>
          <c:tx>
            <c:strRef>
              <c:f>'Q3 (combined)'!$AE$34</c:f>
              <c:strCache>
                <c:ptCount val="1"/>
                <c:pt idx="0">
                  <c:v>Web conferencing/virtual
classroom software</c:v>
                </c:pt>
              </c:strCache>
            </c:strRef>
          </c:tx>
          <c:spPr>
            <a:ln w="28575" cap="rnd">
              <a:solidFill>
                <a:schemeClr val="accent2">
                  <a:lumMod val="80000"/>
                  <a:lumOff val="20000"/>
                </a:schemeClr>
              </a:solidFill>
              <a:round/>
            </a:ln>
            <a:effectLst/>
          </c:spPr>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(combined)'!$AF$34:$AI$34</c:f>
              <c:numCache>
                <c:formatCode>0</c:formatCode>
                <c:ptCount val="4"/>
                <c:pt idx="0">
                  <c:v>3</c:v>
                </c:pt>
                <c:pt idx="1">
                  <c:v>4</c:v>
                </c:pt>
                <c:pt idx="2" formatCode="General">
                  <c:v>3</c:v>
                </c:pt>
                <c:pt idx="3" formatCode="General">
                  <c:v>6</c:v>
                </c:pt>
              </c:numCache>
            </c:numRef>
          </c:val>
          <c:smooth val="0"/>
          <c:extLst xmlns:c15="http://schemas.microsoft.com/office/drawing/2012/chart">
            <c:ext xmlns:c16="http://schemas.microsoft.com/office/drawing/2014/chart" uri="{C3380CC4-5D6E-409C-BE32-E72D297353CC}">
              <c16:uniqueId val="{0000001D-2973-43F0-92D9-DEC5C0DA54E0}"/>
            </c:ext>
          </c:extLst>
        </c:ser>
        <c:ser>
          <c:idx val="15"/>
          <c:order val="6"/>
          <c:tx>
            <c:strRef>
              <c:f>'Q3 (combined)'!$AE$35</c:f>
              <c:strCache>
                <c:ptCount val="1"/>
                <c:pt idx="0">
                  <c:v>Lecture capture
tools</c:v>
                </c:pt>
              </c:strCache>
            </c:strRef>
          </c:tx>
          <c:spPr>
            <a:ln w="28575" cap="rnd">
              <a:solidFill>
                <a:schemeClr val="accent4">
                  <a:lumMod val="80000"/>
                  <a:lumOff val="20000"/>
                </a:schemeClr>
              </a:solidFill>
              <a:round/>
            </a:ln>
            <a:effectLst/>
          </c:spPr>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(combined)'!$AF$35:$AI$35</c:f>
              <c:numCache>
                <c:formatCode>0</c:formatCode>
                <c:ptCount val="4"/>
                <c:pt idx="0">
                  <c:v>9</c:v>
                </c:pt>
                <c:pt idx="1">
                  <c:v>8</c:v>
                </c:pt>
                <c:pt idx="2" formatCode="General">
                  <c:v>7</c:v>
                </c:pt>
                <c:pt idx="3" formatCode="General">
                  <c:v>7</c:v>
                </c:pt>
              </c:numCache>
            </c:numRef>
          </c:val>
          <c:smooth val="0"/>
          <c:extLst xmlns:c15="http://schemas.microsoft.com/office/drawing/2012/chart">
            <c:ext xmlns:c16="http://schemas.microsoft.com/office/drawing/2014/chart" uri="{C3380CC4-5D6E-409C-BE32-E72D297353CC}">
              <c16:uniqueId val="{0000001E-2973-43F0-92D9-DEC5C0DA54E0}"/>
            </c:ext>
          </c:extLst>
        </c:ser>
        <c:ser>
          <c:idx val="18"/>
          <c:order val="7"/>
          <c:tx>
            <c:strRef>
              <c:f>'Q3 (combined)'!$AE$36</c:f>
              <c:strCache>
                <c:ptCount val="1"/>
                <c:pt idx="0">
                  <c:v>Social networking (e.g. Twitter,
Facebook, Google+)</c:v>
                </c:pt>
              </c:strCache>
            </c:strRef>
          </c:tx>
          <c:spPr>
            <a:ln w="28575" cap="rnd">
              <a:solidFill>
                <a:schemeClr val="accent1">
                  <a:lumMod val="80000"/>
                </a:schemeClr>
              </a:solidFill>
              <a:round/>
            </a:ln>
            <a:effectLst/>
          </c:spPr>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(combined)'!$AF$36:$AI$36</c:f>
              <c:numCache>
                <c:formatCode>0</c:formatCode>
                <c:ptCount val="4"/>
                <c:pt idx="0">
                  <c:v>5</c:v>
                </c:pt>
                <c:pt idx="1">
                  <c:v>7</c:v>
                </c:pt>
                <c:pt idx="2" formatCode="General">
                  <c:v>8</c:v>
                </c:pt>
                <c:pt idx="3" formatCode="General">
                  <c:v>8</c:v>
                </c:pt>
              </c:numCache>
            </c:numRef>
          </c:val>
          <c:smooth val="0"/>
          <c:extLst>
            <c:ext xmlns:c16="http://schemas.microsoft.com/office/drawing/2014/chart" uri="{C3380CC4-5D6E-409C-BE32-E72D297353CC}">
              <c16:uniqueId val="{0000000B-2973-43F0-92D9-DEC5C0DA54E0}"/>
            </c:ext>
          </c:extLst>
        </c:ser>
        <c:ser>
          <c:idx val="19"/>
          <c:order val="8"/>
          <c:tx>
            <c:strRef>
              <c:f>'Q3 (combined)'!$AE$37</c:f>
              <c:strCache>
                <c:ptCount val="1"/>
                <c:pt idx="0">
                  <c:v>Plagiarism
detection</c:v>
                </c:pt>
              </c:strCache>
            </c:strRef>
          </c:tx>
          <c:spPr>
            <a:ln w="28575" cap="rnd">
              <a:solidFill>
                <a:schemeClr val="accent2">
                  <a:lumMod val="80000"/>
                </a:schemeClr>
              </a:solidFill>
              <a:round/>
            </a:ln>
            <a:effectLst/>
          </c:spPr>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(combined)'!$AF$37:$AI$37</c:f>
              <c:numCache>
                <c:formatCode>0</c:formatCode>
                <c:ptCount val="4"/>
                <c:pt idx="2" formatCode="General">
                  <c:v>10</c:v>
                </c:pt>
                <c:pt idx="3" formatCode="General">
                  <c:v>9</c:v>
                </c:pt>
              </c:numCache>
            </c:numRef>
          </c:val>
          <c:smooth val="0"/>
          <c:extLst>
            <c:ext xmlns:c16="http://schemas.microsoft.com/office/drawing/2014/chart" uri="{C3380CC4-5D6E-409C-BE32-E72D297353CC}">
              <c16:uniqueId val="{0000000E-2973-43F0-92D9-DEC5C0DA54E0}"/>
            </c:ext>
          </c:extLst>
        </c:ser>
        <c:ser>
          <c:idx val="20"/>
          <c:order val="9"/>
          <c:tx>
            <c:strRef>
              <c:f>'Q3 (combined)'!$AE$38</c:f>
              <c:strCache>
                <c:ptCount val="1"/>
                <c:pt idx="0">
                  <c:v>ePortfolios</c:v>
                </c:pt>
              </c:strCache>
            </c:strRef>
          </c:tx>
          <c:spPr>
            <a:ln w="28575" cap="rnd">
              <a:solidFill>
                <a:schemeClr val="accent3">
                  <a:lumMod val="80000"/>
                </a:schemeClr>
              </a:solidFill>
              <a:round/>
            </a:ln>
            <a:effectLst/>
          </c:spPr>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(combined)'!$AF$38:$AI$38</c:f>
              <c:numCache>
                <c:formatCode>0</c:formatCode>
                <c:ptCount val="4"/>
                <c:pt idx="0">
                  <c:v>10</c:v>
                </c:pt>
                <c:pt idx="1">
                  <c:v>10</c:v>
                </c:pt>
                <c:pt idx="2" formatCode="General">
                  <c:v>9</c:v>
                </c:pt>
                <c:pt idx="3" formatCode="General">
                  <c:v>10</c:v>
                </c:pt>
              </c:numCache>
            </c:numRef>
          </c:val>
          <c:smooth val="0"/>
          <c:extLst>
            <c:ext xmlns:c16="http://schemas.microsoft.com/office/drawing/2014/chart" uri="{C3380CC4-5D6E-409C-BE32-E72D297353CC}">
              <c16:uniqueId val="{00000011-2973-43F0-92D9-DEC5C0DA54E0}"/>
            </c:ext>
          </c:extLst>
        </c:ser>
        <c:ser>
          <c:idx val="1"/>
          <c:order val="10"/>
          <c:tx>
            <c:strRef>
              <c:f>'Q3 (combined)'!$AE$39</c:f>
              <c:strCache>
                <c:ptCount val="1"/>
                <c:pt idx="0">
                  <c:v>Bring Your Own
Device (BYOD)</c:v>
                </c:pt>
              </c:strCache>
            </c:strRef>
          </c:tx>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(combined)'!$AF$39:$AI$39</c:f>
              <c:numCache>
                <c:formatCode>General</c:formatCode>
                <c:ptCount val="4"/>
                <c:pt idx="1">
                  <c:v>11</c:v>
                </c:pt>
                <c:pt idx="2">
                  <c:v>11</c:v>
                </c:pt>
                <c:pt idx="3">
                  <c:v>11</c:v>
                </c:pt>
              </c:numCache>
            </c:numRef>
          </c:val>
          <c:smooth val="0"/>
          <c:extLst>
            <c:ext xmlns:c16="http://schemas.microsoft.com/office/drawing/2014/chart" uri="{C3380CC4-5D6E-409C-BE32-E72D297353CC}">
              <c16:uniqueId val="{00000000-10D8-4CFD-8114-4A16520D46EE}"/>
            </c:ext>
          </c:extLst>
        </c:ser>
        <c:ser>
          <c:idx val="2"/>
          <c:order val="11"/>
          <c:tx>
            <c:strRef>
              <c:f>'Q3 (combined)'!$AE$40</c:f>
              <c:strCache>
                <c:ptCount val="1"/>
                <c:pt idx="0">
                  <c:v>Digital repositories</c:v>
                </c:pt>
              </c:strCache>
            </c:strRef>
          </c:tx>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(combined)'!$AF$40:$AI$40</c:f>
              <c:numCache>
                <c:formatCode>0</c:formatCode>
                <c:ptCount val="4"/>
                <c:pt idx="0">
                  <c:v>11</c:v>
                </c:pt>
                <c:pt idx="1">
                  <c:v>12</c:v>
                </c:pt>
                <c:pt idx="2" formatCode="General">
                  <c:v>13</c:v>
                </c:pt>
                <c:pt idx="3" formatCode="General">
                  <c:v>12</c:v>
                </c:pt>
              </c:numCache>
            </c:numRef>
          </c:val>
          <c:smooth val="0"/>
          <c:extLst>
            <c:ext xmlns:c16="http://schemas.microsoft.com/office/drawing/2014/chart" uri="{C3380CC4-5D6E-409C-BE32-E72D297353CC}">
              <c16:uniqueId val="{00000001-10D8-4CFD-8114-4A16520D46EE}"/>
            </c:ext>
          </c:extLst>
        </c:ser>
        <c:ser>
          <c:idx val="4"/>
          <c:order val="12"/>
          <c:tx>
            <c:strRef>
              <c:f>'Q3 (combined)'!$AE$41</c:f>
              <c:strCache>
                <c:ptCount val="1"/>
                <c:pt idx="0">
                  <c:v>Blogs</c:v>
                </c:pt>
              </c:strCache>
            </c:strRef>
          </c:tx>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(combined)'!$AF$41:$AI$41</c:f>
              <c:numCache>
                <c:formatCode>0</c:formatCode>
                <c:ptCount val="4"/>
                <c:pt idx="0">
                  <c:v>12</c:v>
                </c:pt>
                <c:pt idx="1">
                  <c:v>9</c:v>
                </c:pt>
                <c:pt idx="2" formatCode="General">
                  <c:v>14</c:v>
                </c:pt>
                <c:pt idx="3" formatCode="General">
                  <c:v>13</c:v>
                </c:pt>
              </c:numCache>
            </c:numRef>
          </c:val>
          <c:smooth val="0"/>
          <c:extLst>
            <c:ext xmlns:c16="http://schemas.microsoft.com/office/drawing/2014/chart" uri="{C3380CC4-5D6E-409C-BE32-E72D297353CC}">
              <c16:uniqueId val="{00000002-10D8-4CFD-8114-4A16520D46EE}"/>
            </c:ext>
          </c:extLst>
        </c:ser>
        <c:ser>
          <c:idx val="5"/>
          <c:order val="13"/>
          <c:tx>
            <c:strRef>
              <c:f>'Q3 (combined)'!$AE$42</c:f>
              <c:strCache>
                <c:ptCount val="1"/>
                <c:pt idx="0">
                  <c:v>Assistive technologies</c:v>
                </c:pt>
              </c:strCache>
            </c:strRef>
          </c:tx>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(combined)'!$AF$42:$AI$42</c:f>
              <c:numCache>
                <c:formatCode>0</c:formatCode>
                <c:ptCount val="4"/>
                <c:pt idx="0">
                  <c:v>14</c:v>
                </c:pt>
                <c:pt idx="1">
                  <c:v>15</c:v>
                </c:pt>
                <c:pt idx="2" formatCode="General">
                  <c:v>15</c:v>
                </c:pt>
                <c:pt idx="3" formatCode="General">
                  <c:v>14</c:v>
                </c:pt>
              </c:numCache>
            </c:numRef>
          </c:val>
          <c:smooth val="0"/>
          <c:extLst>
            <c:ext xmlns:c16="http://schemas.microsoft.com/office/drawing/2014/chart" uri="{C3380CC4-5D6E-409C-BE32-E72D297353CC}">
              <c16:uniqueId val="{00000003-10D8-4CFD-8114-4A16520D46EE}"/>
            </c:ext>
          </c:extLst>
        </c:ser>
        <c:ser>
          <c:idx val="6"/>
          <c:order val="14"/>
          <c:tx>
            <c:strRef>
              <c:f>'Q3 (combined)'!$AE$43</c:f>
              <c:strCache>
                <c:ptCount val="1"/>
                <c:pt idx="0">
                  <c:v>Open Education (Practices,
Policy &amp; Resources)</c:v>
                </c:pt>
              </c:strCache>
            </c:strRef>
          </c:tx>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(combined)'!$AF$43:$AI$43</c:f>
              <c:numCache>
                <c:formatCode>0</c:formatCode>
                <c:ptCount val="4"/>
                <c:pt idx="0">
                  <c:v>8</c:v>
                </c:pt>
                <c:pt idx="1">
                  <c:v>13</c:v>
                </c:pt>
                <c:pt idx="2" formatCode="General">
                  <c:v>12</c:v>
                </c:pt>
                <c:pt idx="3" formatCode="General">
                  <c:v>15</c:v>
                </c:pt>
              </c:numCache>
            </c:numRef>
          </c:val>
          <c:smooth val="0"/>
          <c:extLst>
            <c:ext xmlns:c16="http://schemas.microsoft.com/office/drawing/2014/chart" uri="{C3380CC4-5D6E-409C-BE32-E72D297353CC}">
              <c16:uniqueId val="{00000004-10D8-4CFD-8114-4A16520D46EE}"/>
            </c:ext>
          </c:extLst>
        </c:ser>
        <c:ser>
          <c:idx val="7"/>
          <c:order val="15"/>
          <c:tx>
            <c:strRef>
              <c:f>'Q3 (combined)'!$AE$44</c:f>
              <c:strCache>
                <c:ptCount val="1"/>
                <c:pt idx="0">
                  <c:v>MOOCs, SPOCs,
TOOCs etc.</c:v>
                </c:pt>
              </c:strCache>
            </c:strRef>
          </c:tx>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(combined)'!$AF$44:$AI$44</c:f>
              <c:numCache>
                <c:formatCode>0</c:formatCode>
                <c:ptCount val="4"/>
                <c:pt idx="0">
                  <c:v>13</c:v>
                </c:pt>
                <c:pt idx="1">
                  <c:v>14</c:v>
                </c:pt>
                <c:pt idx="2" formatCode="General">
                  <c:v>16</c:v>
                </c:pt>
                <c:pt idx="3" formatCode="General">
                  <c:v>16</c:v>
                </c:pt>
              </c:numCache>
            </c:numRef>
          </c:val>
          <c:smooth val="0"/>
          <c:extLst>
            <c:ext xmlns:c16="http://schemas.microsoft.com/office/drawing/2014/chart" uri="{C3380CC4-5D6E-409C-BE32-E72D297353CC}">
              <c16:uniqueId val="{00000005-10D8-4CFD-8114-4A16520D46EE}"/>
            </c:ext>
          </c:extLst>
        </c:ser>
        <c:ser>
          <c:idx val="9"/>
          <c:order val="16"/>
          <c:tx>
            <c:strRef>
              <c:f>'Q3 (combined)'!$AE$45</c:f>
              <c:strCache>
                <c:ptCount val="1"/>
                <c:pt idx="0">
                  <c:v>Game based
learning</c:v>
                </c:pt>
              </c:strCache>
            </c:strRef>
          </c:tx>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(combined)'!$AF$45:$AI$45</c:f>
              <c:numCache>
                <c:formatCode>0</c:formatCode>
                <c:ptCount val="4"/>
                <c:pt idx="0">
                  <c:v>16</c:v>
                </c:pt>
                <c:pt idx="1">
                  <c:v>17</c:v>
                </c:pt>
                <c:pt idx="2" formatCode="General">
                  <c:v>18</c:v>
                </c:pt>
                <c:pt idx="3" formatCode="General">
                  <c:v>17</c:v>
                </c:pt>
              </c:numCache>
            </c:numRef>
          </c:val>
          <c:smooth val="0"/>
          <c:extLst>
            <c:ext xmlns:c16="http://schemas.microsoft.com/office/drawing/2014/chart" uri="{C3380CC4-5D6E-409C-BE32-E72D297353CC}">
              <c16:uniqueId val="{00000006-10D8-4CFD-8114-4A16520D46EE}"/>
            </c:ext>
          </c:extLst>
        </c:ser>
        <c:ser>
          <c:idx val="11"/>
          <c:order val="17"/>
          <c:tx>
            <c:strRef>
              <c:f>'Q3 (combined)'!$AE$46</c:f>
              <c:strCache>
                <c:ptCount val="1"/>
                <c:pt idx="0">
                  <c:v>Digital and
Open Badges</c:v>
                </c:pt>
              </c:strCache>
            </c:strRef>
          </c:tx>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(combined)'!$AF$46:$AI$46</c:f>
              <c:numCache>
                <c:formatCode>0</c:formatCode>
                <c:ptCount val="4"/>
                <c:pt idx="0">
                  <c:v>15</c:v>
                </c:pt>
                <c:pt idx="1">
                  <c:v>16</c:v>
                </c:pt>
                <c:pt idx="2" formatCode="General">
                  <c:v>17</c:v>
                </c:pt>
                <c:pt idx="3" formatCode="General">
                  <c:v>18</c:v>
                </c:pt>
              </c:numCache>
            </c:numRef>
          </c:val>
          <c:smooth val="0"/>
          <c:extLst>
            <c:ext xmlns:c16="http://schemas.microsoft.com/office/drawing/2014/chart" uri="{C3380CC4-5D6E-409C-BE32-E72D297353CC}">
              <c16:uniqueId val="{00000007-10D8-4CFD-8114-4A16520D46EE}"/>
            </c:ext>
          </c:extLst>
        </c:ser>
        <c:ser>
          <c:idx val="14"/>
          <c:order val="18"/>
          <c:tx>
            <c:strRef>
              <c:f>'Q3 (combined)'!$AE$47</c:f>
              <c:strCache>
                <c:ptCount val="1"/>
                <c:pt idx="0">
                  <c:v>One-to-One Device
initiatives</c:v>
                </c:pt>
              </c:strCache>
            </c:strRef>
          </c:tx>
          <c:marker>
            <c:symbol val="none"/>
          </c:marker>
          <c:dLbls>
            <c:delete val="1"/>
          </c:dLbls>
          <c:cat>
            <c:numRef>
              <c:f>'Q3 (combined)'!$AF$28:$AI$28</c:f>
              <c:numCache>
                <c:formatCode>General</c:formatCode>
                <c:ptCount val="4"/>
                <c:pt idx="0">
                  <c:v>2014</c:v>
                </c:pt>
                <c:pt idx="1">
                  <c:v>2015</c:v>
                </c:pt>
                <c:pt idx="2">
                  <c:v>2016</c:v>
                </c:pt>
                <c:pt idx="3">
                  <c:v>2017</c:v>
                </c:pt>
              </c:numCache>
            </c:numRef>
          </c:cat>
          <c:val>
            <c:numRef>
              <c:f>'Q3 (combined)'!$AF$47:$AI$47</c:f>
              <c:numCache>
                <c:formatCode>0</c:formatCode>
                <c:ptCount val="4"/>
                <c:pt idx="2" formatCode="General">
                  <c:v>19</c:v>
                </c:pt>
                <c:pt idx="3" formatCode="General">
                  <c:v>19</c:v>
                </c:pt>
              </c:numCache>
            </c:numRef>
          </c:val>
          <c:smooth val="0"/>
          <c:extLst>
            <c:ext xmlns:c16="http://schemas.microsoft.com/office/drawing/2014/chart" uri="{C3380CC4-5D6E-409C-BE32-E72D297353CC}">
              <c16:uniqueId val="{00000008-10D8-4CFD-8114-4A16520D46EE}"/>
            </c:ext>
          </c:extLst>
        </c:ser>
        <c:dLbls>
          <c:showLegendKey val="0"/>
          <c:showVal val="1"/>
          <c:showCatName val="0"/>
          <c:showSerName val="0"/>
          <c:showPercent val="0"/>
          <c:showBubbleSize val="0"/>
        </c:dLbls>
        <c:smooth val="0"/>
        <c:axId val="246135808"/>
        <c:axId val="246154368"/>
        <c:extLst/>
      </c:lineChart>
      <c:catAx>
        <c:axId val="246135808"/>
        <c:scaling>
          <c:orientation val="minMax"/>
        </c:scaling>
        <c:delete val="0"/>
        <c:axPos val="t"/>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Survey Year</a:t>
                </a:r>
              </a:p>
            </c:rich>
          </c:tx>
          <c:overlay val="0"/>
          <c:spPr>
            <a:noFill/>
            <a:ln>
              <a:noFill/>
            </a:ln>
            <a:effectLst/>
          </c:spPr>
        </c:title>
        <c:numFmt formatCode="General" sourceLinked="1"/>
        <c:majorTickMark val="none"/>
        <c:minorTickMark val="none"/>
        <c:tickLblPos val="nextTo"/>
        <c:spPr>
          <a:noFill/>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46154368"/>
        <c:crosses val="autoZero"/>
        <c:auto val="1"/>
        <c:lblAlgn val="ctr"/>
        <c:lblOffset val="100"/>
        <c:noMultiLvlLbl val="0"/>
      </c:catAx>
      <c:valAx>
        <c:axId val="246154368"/>
        <c:scaling>
          <c:orientation val="maxMin"/>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Rank of combined important/very important</a:t>
                </a:r>
              </a:p>
            </c:rich>
          </c:tx>
          <c:overlay val="0"/>
          <c:spPr>
            <a:noFill/>
            <a:ln>
              <a:noFill/>
            </a:ln>
            <a:effectLst/>
          </c:spPr>
        </c:title>
        <c:numFmt formatCode="@" sourceLinked="0"/>
        <c:majorTickMark val="out"/>
        <c:minorTickMark val="none"/>
        <c:tickLblPos val="nextTo"/>
        <c:spPr>
          <a:noFill/>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46135808"/>
        <c:crosses val="autoZero"/>
        <c:crossBetween val="midCat"/>
        <c:majorUnit val="1"/>
      </c:valAx>
      <c:spPr>
        <a:noFill/>
        <a:ln>
          <a:noFill/>
        </a:ln>
        <a:effectLst/>
      </c:spPr>
    </c:plotArea>
    <c:legend>
      <c:legendPos val="r"/>
      <c:layout>
        <c:manualLayout>
          <c:xMode val="edge"/>
          <c:yMode val="edge"/>
          <c:x val="0.47793164905953323"/>
          <c:y val="8.224973523046461E-2"/>
          <c:w val="0.50299045587823665"/>
          <c:h val="0.86181631901275491"/>
        </c:manualLayout>
      </c:layout>
      <c:overlay val="0"/>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'Q3+Q1'!$B$1</c:f>
          <c:strCache>
            <c:ptCount val="1"/>
            <c:pt idx="0">
              <c:v>How important do you expect the following will be? (Current and future)</c:v>
            </c:pt>
          </c:strCache>
        </c:strRef>
      </c:tx>
      <c:layout>
        <c:manualLayout>
          <c:xMode val="edge"/>
          <c:yMode val="edge"/>
          <c:x val="0.19453441828237025"/>
          <c:y val="1.5271094463566909E-2"/>
        </c:manualLayout>
      </c:layout>
      <c:overlay val="0"/>
    </c:title>
    <c:autoTitleDeleted val="0"/>
    <c:plotArea>
      <c:layout>
        <c:manualLayout>
          <c:layoutTarget val="inner"/>
          <c:xMode val="edge"/>
          <c:yMode val="edge"/>
          <c:x val="0.22420124268966618"/>
          <c:y val="6.8307839659788552E-2"/>
          <c:w val="0.74994756133078877"/>
          <c:h val="0.80978211757036722"/>
        </c:manualLayout>
      </c:layout>
      <c:barChart>
        <c:barDir val="bar"/>
        <c:grouping val="stacked"/>
        <c:varyColors val="0"/>
        <c:ser>
          <c:idx val="8"/>
          <c:order val="6"/>
          <c:tx>
            <c:strRef>
              <c:f>'Q3+Q1'!$X$2</c:f>
              <c:strCache>
                <c:ptCount val="1"/>
                <c:pt idx="0">
                  <c:v>Neutral (Current)</c:v>
                </c:pt>
              </c:strCache>
            </c:strRef>
          </c:tx>
          <c:spPr>
            <a:solidFill>
              <a:schemeClr val="bg1">
                <a:lumMod val="85000"/>
                <a:alpha val="50000"/>
              </a:schemeClr>
            </a:solidFill>
          </c:spPr>
          <c:invertIfNegative val="0"/>
          <c:cat>
            <c:strRef>
              <c:f>'Q3+Q1'!$L$3:$L$23</c:f>
              <c:strCache>
                <c:ptCount val="21"/>
                <c:pt idx="0">
                  <c:v>Plagiarism
detection</c:v>
                </c:pt>
                <c:pt idx="1">
                  <c:v>Electronic assessment, submission
&amp; feedback tools</c:v>
                </c:pt>
                <c:pt idx="2">
                  <c:v>Content Management
Systems and VLEs</c:v>
                </c:pt>
                <c:pt idx="3">
                  <c:v>Open Education (Practices,
Policy &amp; Resources)</c:v>
                </c:pt>
                <c:pt idx="4">
                  <c:v>Web conferencing/virtual
classroom software</c:v>
                </c:pt>
                <c:pt idx="5">
                  <c:v>Collaborative tools (e.g. Google
G Suite, Office365, Padlet etc.)</c:v>
                </c:pt>
                <c:pt idx="6">
                  <c:v>Blended
Learning</c:v>
                </c:pt>
                <c:pt idx="7">
                  <c:v>One-to-One Device
initiatives</c:v>
                </c:pt>
                <c:pt idx="8">
                  <c:v>Social networking (e.g. Twitter,
Facebook, Google+)</c:v>
                </c:pt>
                <c:pt idx="9">
                  <c:v>Lecture capture
tools</c:v>
                </c:pt>
                <c:pt idx="10">
                  <c:v>MOOCs, SPOCs,
TOOCs etc.</c:v>
                </c:pt>
                <c:pt idx="11">
                  <c:v>Digital and
Open Badges</c:v>
                </c:pt>
                <c:pt idx="12">
                  <c:v>Learning Space
Design</c:v>
                </c:pt>
                <c:pt idx="13">
                  <c:v>Blogs</c:v>
                </c:pt>
                <c:pt idx="14">
                  <c:v>ePortfolios</c:v>
                </c:pt>
                <c:pt idx="15">
                  <c:v>Media production (e.g. podcasting,
video interviews)</c:v>
                </c:pt>
                <c:pt idx="16">
                  <c:v>Augmented and
Virtual Reality</c:v>
                </c:pt>
                <c:pt idx="17">
                  <c:v>Game-based/playful
learning</c:v>
                </c:pt>
                <c:pt idx="18">
                  <c:v>Assistive technologies</c:v>
                </c:pt>
                <c:pt idx="19">
                  <c:v>Digital repositories</c:v>
                </c:pt>
                <c:pt idx="20">
                  <c:v>Bring Your Own
Device (BYOD)</c:v>
                </c:pt>
              </c:strCache>
            </c:strRef>
          </c:cat>
          <c:val>
            <c:numRef>
              <c:f>'Q3+Q1'!$X$3:$X$23</c:f>
              <c:numCache>
                <c:formatCode>0%</c:formatCode>
                <c:ptCount val="21"/>
                <c:pt idx="0">
                  <c:v>9.0707964601769914E-2</c:v>
                </c:pt>
                <c:pt idx="1">
                  <c:v>4.8672566371681415E-2</c:v>
                </c:pt>
                <c:pt idx="2">
                  <c:v>4.8672566371681415E-2</c:v>
                </c:pt>
                <c:pt idx="3">
                  <c:v>0.10398230088495575</c:v>
                </c:pt>
                <c:pt idx="4">
                  <c:v>0.1084070796460177</c:v>
                </c:pt>
                <c:pt idx="5">
                  <c:v>9.0707964601769914E-2</c:v>
                </c:pt>
                <c:pt idx="6">
                  <c:v>9.2920353982300891E-2</c:v>
                </c:pt>
                <c:pt idx="7">
                  <c:v>7.9646017699115043E-2</c:v>
                </c:pt>
                <c:pt idx="8">
                  <c:v>0.12389380530973451</c:v>
                </c:pt>
                <c:pt idx="9">
                  <c:v>8.4070796460176997E-2</c:v>
                </c:pt>
                <c:pt idx="10">
                  <c:v>9.0707964601769914E-2</c:v>
                </c:pt>
                <c:pt idx="11">
                  <c:v>9.0707964601769914E-2</c:v>
                </c:pt>
                <c:pt idx="12">
                  <c:v>0.11946902654867257</c:v>
                </c:pt>
                <c:pt idx="13">
                  <c:v>0.1415929203539823</c:v>
                </c:pt>
                <c:pt idx="14">
                  <c:v>9.5132743362831854E-2</c:v>
                </c:pt>
                <c:pt idx="15">
                  <c:v>0.11061946902654868</c:v>
                </c:pt>
                <c:pt idx="16">
                  <c:v>9.0707964601769914E-2</c:v>
                </c:pt>
                <c:pt idx="17">
                  <c:v>0.11283185840707964</c:v>
                </c:pt>
                <c:pt idx="18">
                  <c:v>0.14823008849557523</c:v>
                </c:pt>
                <c:pt idx="19">
                  <c:v>0.13495575221238937</c:v>
                </c:pt>
                <c:pt idx="20">
                  <c:v>0.11504424778761062</c:v>
                </c:pt>
              </c:numCache>
            </c:numRef>
          </c:val>
          <c:extLst>
            <c:ext xmlns:c16="http://schemas.microsoft.com/office/drawing/2014/chart" uri="{C3380CC4-5D6E-409C-BE32-E72D297353CC}">
              <c16:uniqueId val="{00000000-7443-4BF3-8D7D-5AFC6CBB420E}"/>
            </c:ext>
          </c:extLst>
        </c:ser>
        <c:ser>
          <c:idx val="7"/>
          <c:order val="7"/>
          <c:tx>
            <c:strRef>
              <c:f>'Q3+Q1'!$W$2</c:f>
              <c:strCache>
                <c:ptCount val="1"/>
                <c:pt idx="0">
                  <c:v>Important (Current)</c:v>
                </c:pt>
              </c:strCache>
            </c:strRef>
          </c:tx>
          <c:spPr>
            <a:solidFill>
              <a:srgbClr val="079948">
                <a:alpha val="20000"/>
              </a:srgbClr>
            </a:solidFill>
          </c:spPr>
          <c:invertIfNegative val="0"/>
          <c:cat>
            <c:strRef>
              <c:f>'Q3+Q1'!$L$3:$L$23</c:f>
              <c:strCache>
                <c:ptCount val="21"/>
                <c:pt idx="0">
                  <c:v>Plagiarism
detection</c:v>
                </c:pt>
                <c:pt idx="1">
                  <c:v>Electronic assessment, submission
&amp; feedback tools</c:v>
                </c:pt>
                <c:pt idx="2">
                  <c:v>Content Management
Systems and VLEs</c:v>
                </c:pt>
                <c:pt idx="3">
                  <c:v>Open Education (Practices,
Policy &amp; Resources)</c:v>
                </c:pt>
                <c:pt idx="4">
                  <c:v>Web conferencing/virtual
classroom software</c:v>
                </c:pt>
                <c:pt idx="5">
                  <c:v>Collaborative tools (e.g. Google
G Suite, Office365, Padlet etc.)</c:v>
                </c:pt>
                <c:pt idx="6">
                  <c:v>Blended
Learning</c:v>
                </c:pt>
                <c:pt idx="7">
                  <c:v>One-to-One Device
initiatives</c:v>
                </c:pt>
                <c:pt idx="8">
                  <c:v>Social networking (e.g. Twitter,
Facebook, Google+)</c:v>
                </c:pt>
                <c:pt idx="9">
                  <c:v>Lecture capture
tools</c:v>
                </c:pt>
                <c:pt idx="10">
                  <c:v>MOOCs, SPOCs,
TOOCs etc.</c:v>
                </c:pt>
                <c:pt idx="11">
                  <c:v>Digital and
Open Badges</c:v>
                </c:pt>
                <c:pt idx="12">
                  <c:v>Learning Space
Design</c:v>
                </c:pt>
                <c:pt idx="13">
                  <c:v>Blogs</c:v>
                </c:pt>
                <c:pt idx="14">
                  <c:v>ePortfolios</c:v>
                </c:pt>
                <c:pt idx="15">
                  <c:v>Media production (e.g. podcasting,
video interviews)</c:v>
                </c:pt>
                <c:pt idx="16">
                  <c:v>Augmented and
Virtual Reality</c:v>
                </c:pt>
                <c:pt idx="17">
                  <c:v>Game-based/playful
learning</c:v>
                </c:pt>
                <c:pt idx="18">
                  <c:v>Assistive technologies</c:v>
                </c:pt>
                <c:pt idx="19">
                  <c:v>Digital repositories</c:v>
                </c:pt>
                <c:pt idx="20">
                  <c:v>Bring Your Own
Device (BYOD)</c:v>
                </c:pt>
              </c:strCache>
            </c:strRef>
          </c:cat>
          <c:val>
            <c:numRef>
              <c:f>'Q3+Q1'!$W$3:$W$23</c:f>
              <c:numCache>
                <c:formatCode>0%</c:formatCode>
                <c:ptCount val="21"/>
                <c:pt idx="0">
                  <c:v>0.27876106194690264</c:v>
                </c:pt>
                <c:pt idx="1">
                  <c:v>0.24336283185840707</c:v>
                </c:pt>
                <c:pt idx="2">
                  <c:v>0.19911504424778761</c:v>
                </c:pt>
                <c:pt idx="3">
                  <c:v>0.19026548672566371</c:v>
                </c:pt>
                <c:pt idx="4">
                  <c:v>0.26991150442477874</c:v>
                </c:pt>
                <c:pt idx="5">
                  <c:v>0.30088495575221241</c:v>
                </c:pt>
                <c:pt idx="6">
                  <c:v>0.27876106194690264</c:v>
                </c:pt>
                <c:pt idx="7">
                  <c:v>8.4070796460176997E-2</c:v>
                </c:pt>
                <c:pt idx="8">
                  <c:v>0.26548672566371684</c:v>
                </c:pt>
                <c:pt idx="9">
                  <c:v>0.24778761061946902</c:v>
                </c:pt>
                <c:pt idx="10">
                  <c:v>0.1415929203539823</c:v>
                </c:pt>
                <c:pt idx="11">
                  <c:v>0.15486725663716813</c:v>
                </c:pt>
                <c:pt idx="12">
                  <c:v>0.13274336283185842</c:v>
                </c:pt>
                <c:pt idx="13">
                  <c:v>0.21238938053097345</c:v>
                </c:pt>
                <c:pt idx="14">
                  <c:v>0.20353982300884957</c:v>
                </c:pt>
                <c:pt idx="15">
                  <c:v>0.23893805309734514</c:v>
                </c:pt>
                <c:pt idx="16">
                  <c:v>0.12831858407079647</c:v>
                </c:pt>
                <c:pt idx="17">
                  <c:v>0.12389380530973451</c:v>
                </c:pt>
                <c:pt idx="18">
                  <c:v>0.19469026548672566</c:v>
                </c:pt>
                <c:pt idx="19">
                  <c:v>0.19911504424778761</c:v>
                </c:pt>
                <c:pt idx="20">
                  <c:v>0.14601769911504425</c:v>
                </c:pt>
              </c:numCache>
            </c:numRef>
          </c:val>
          <c:extLst>
            <c:ext xmlns:c16="http://schemas.microsoft.com/office/drawing/2014/chart" uri="{C3380CC4-5D6E-409C-BE32-E72D297353CC}">
              <c16:uniqueId val="{00000001-7443-4BF3-8D7D-5AFC6CBB420E}"/>
            </c:ext>
          </c:extLst>
        </c:ser>
        <c:ser>
          <c:idx val="6"/>
          <c:order val="8"/>
          <c:tx>
            <c:strRef>
              <c:f>'Q3+Q1'!$V$2</c:f>
              <c:strCache>
                <c:ptCount val="1"/>
                <c:pt idx="0">
                  <c:v>Very important (Current)</c:v>
                </c:pt>
              </c:strCache>
            </c:strRef>
          </c:tx>
          <c:spPr>
            <a:solidFill>
              <a:srgbClr val="079948">
                <a:alpha val="51000"/>
              </a:srgbClr>
            </a:solidFill>
          </c:spPr>
          <c:invertIfNegative val="0"/>
          <c:cat>
            <c:strRef>
              <c:f>'Q3+Q1'!$L$3:$L$23</c:f>
              <c:strCache>
                <c:ptCount val="21"/>
                <c:pt idx="0">
                  <c:v>Plagiarism
detection</c:v>
                </c:pt>
                <c:pt idx="1">
                  <c:v>Electronic assessment, submission
&amp; feedback tools</c:v>
                </c:pt>
                <c:pt idx="2">
                  <c:v>Content Management
Systems and VLEs</c:v>
                </c:pt>
                <c:pt idx="3">
                  <c:v>Open Education (Practices,
Policy &amp; Resources)</c:v>
                </c:pt>
                <c:pt idx="4">
                  <c:v>Web conferencing/virtual
classroom software</c:v>
                </c:pt>
                <c:pt idx="5">
                  <c:v>Collaborative tools (e.g. Google
G Suite, Office365, Padlet etc.)</c:v>
                </c:pt>
                <c:pt idx="6">
                  <c:v>Blended
Learning</c:v>
                </c:pt>
                <c:pt idx="7">
                  <c:v>One-to-One Device
initiatives</c:v>
                </c:pt>
                <c:pt idx="8">
                  <c:v>Social networking (e.g. Twitter,
Facebook, Google+)</c:v>
                </c:pt>
                <c:pt idx="9">
                  <c:v>Lecture capture
tools</c:v>
                </c:pt>
                <c:pt idx="10">
                  <c:v>MOOCs, SPOCs,
TOOCs etc.</c:v>
                </c:pt>
                <c:pt idx="11">
                  <c:v>Digital and
Open Badges</c:v>
                </c:pt>
                <c:pt idx="12">
                  <c:v>Learning Space
Design</c:v>
                </c:pt>
                <c:pt idx="13">
                  <c:v>Blogs</c:v>
                </c:pt>
                <c:pt idx="14">
                  <c:v>ePortfolios</c:v>
                </c:pt>
                <c:pt idx="15">
                  <c:v>Media production (e.g. podcasting,
video interviews)</c:v>
                </c:pt>
                <c:pt idx="16">
                  <c:v>Augmented and
Virtual Reality</c:v>
                </c:pt>
                <c:pt idx="17">
                  <c:v>Game-based/playful
learning</c:v>
                </c:pt>
                <c:pt idx="18">
                  <c:v>Assistive technologies</c:v>
                </c:pt>
                <c:pt idx="19">
                  <c:v>Digital repositories</c:v>
                </c:pt>
                <c:pt idx="20">
                  <c:v>Bring Your Own
Device (BYOD)</c:v>
                </c:pt>
              </c:strCache>
            </c:strRef>
          </c:cat>
          <c:val>
            <c:numRef>
              <c:f>'Q3+Q1'!$V$3:$V$23</c:f>
              <c:numCache>
                <c:formatCode>0%</c:formatCode>
                <c:ptCount val="21"/>
                <c:pt idx="0">
                  <c:v>0.23893805309734514</c:v>
                </c:pt>
                <c:pt idx="1">
                  <c:v>0.51327433628318586</c:v>
                </c:pt>
                <c:pt idx="2">
                  <c:v>0.59734513274336287</c:v>
                </c:pt>
                <c:pt idx="3">
                  <c:v>0.16814159292035399</c:v>
                </c:pt>
                <c:pt idx="4">
                  <c:v>0.33185840707964603</c:v>
                </c:pt>
                <c:pt idx="5">
                  <c:v>0.33628318584070799</c:v>
                </c:pt>
                <c:pt idx="6">
                  <c:v>0.37610619469026546</c:v>
                </c:pt>
                <c:pt idx="7">
                  <c:v>5.7522123893805309E-2</c:v>
                </c:pt>
                <c:pt idx="8">
                  <c:v>0.20353982300884957</c:v>
                </c:pt>
                <c:pt idx="9">
                  <c:v>0.30973451327433627</c:v>
                </c:pt>
                <c:pt idx="10">
                  <c:v>0.16371681415929204</c:v>
                </c:pt>
                <c:pt idx="11">
                  <c:v>4.4247787610619468E-2</c:v>
                </c:pt>
                <c:pt idx="12">
                  <c:v>0.2168141592920354</c:v>
                </c:pt>
                <c:pt idx="13">
                  <c:v>0.1415929203539823</c:v>
                </c:pt>
                <c:pt idx="14">
                  <c:v>0.16814159292035399</c:v>
                </c:pt>
                <c:pt idx="15">
                  <c:v>0.33185840707964603</c:v>
                </c:pt>
                <c:pt idx="16">
                  <c:v>9.2920353982300891E-2</c:v>
                </c:pt>
                <c:pt idx="17">
                  <c:v>0.11061946902654868</c:v>
                </c:pt>
                <c:pt idx="18">
                  <c:v>0.13274336283185842</c:v>
                </c:pt>
                <c:pt idx="19">
                  <c:v>0.13274336283185842</c:v>
                </c:pt>
                <c:pt idx="20">
                  <c:v>0.18584070796460178</c:v>
                </c:pt>
              </c:numCache>
            </c:numRef>
          </c:val>
          <c:extLst>
            <c:ext xmlns:c16="http://schemas.microsoft.com/office/drawing/2014/chart" uri="{C3380CC4-5D6E-409C-BE32-E72D297353CC}">
              <c16:uniqueId val="{00000002-7443-4BF3-8D7D-5AFC6CBB420E}"/>
            </c:ext>
          </c:extLst>
        </c:ser>
        <c:ser>
          <c:idx val="9"/>
          <c:order val="9"/>
          <c:tx>
            <c:strRef>
              <c:f>'Q3+Q1'!$Y$2</c:f>
              <c:strCache>
                <c:ptCount val="1"/>
                <c:pt idx="0">
                  <c:v>Neutral (Current)</c:v>
                </c:pt>
              </c:strCache>
            </c:strRef>
          </c:tx>
          <c:spPr>
            <a:solidFill>
              <a:schemeClr val="bg1">
                <a:lumMod val="85000"/>
                <a:alpha val="50000"/>
              </a:schemeClr>
            </a:solidFill>
          </c:spPr>
          <c:invertIfNegative val="0"/>
          <c:cat>
            <c:strRef>
              <c:f>'Q3+Q1'!$L$3:$L$23</c:f>
              <c:strCache>
                <c:ptCount val="21"/>
                <c:pt idx="0">
                  <c:v>Plagiarism
detection</c:v>
                </c:pt>
                <c:pt idx="1">
                  <c:v>Electronic assessment, submission
&amp; feedback tools</c:v>
                </c:pt>
                <c:pt idx="2">
                  <c:v>Content Management
Systems and VLEs</c:v>
                </c:pt>
                <c:pt idx="3">
                  <c:v>Open Education (Practices,
Policy &amp; Resources)</c:v>
                </c:pt>
                <c:pt idx="4">
                  <c:v>Web conferencing/virtual
classroom software</c:v>
                </c:pt>
                <c:pt idx="5">
                  <c:v>Collaborative tools (e.g. Google
G Suite, Office365, Padlet etc.)</c:v>
                </c:pt>
                <c:pt idx="6">
                  <c:v>Blended
Learning</c:v>
                </c:pt>
                <c:pt idx="7">
                  <c:v>One-to-One Device
initiatives</c:v>
                </c:pt>
                <c:pt idx="8">
                  <c:v>Social networking (e.g. Twitter,
Facebook, Google+)</c:v>
                </c:pt>
                <c:pt idx="9">
                  <c:v>Lecture capture
tools</c:v>
                </c:pt>
                <c:pt idx="10">
                  <c:v>MOOCs, SPOCs,
TOOCs etc.</c:v>
                </c:pt>
                <c:pt idx="11">
                  <c:v>Digital and
Open Badges</c:v>
                </c:pt>
                <c:pt idx="12">
                  <c:v>Learning Space
Design</c:v>
                </c:pt>
                <c:pt idx="13">
                  <c:v>Blogs</c:v>
                </c:pt>
                <c:pt idx="14">
                  <c:v>ePortfolios</c:v>
                </c:pt>
                <c:pt idx="15">
                  <c:v>Media production (e.g. podcasting,
video interviews)</c:v>
                </c:pt>
                <c:pt idx="16">
                  <c:v>Augmented and
Virtual Reality</c:v>
                </c:pt>
                <c:pt idx="17">
                  <c:v>Game-based/playful
learning</c:v>
                </c:pt>
                <c:pt idx="18">
                  <c:v>Assistive technologies</c:v>
                </c:pt>
                <c:pt idx="19">
                  <c:v>Digital repositories</c:v>
                </c:pt>
                <c:pt idx="20">
                  <c:v>Bring Your Own
Device (BYOD)</c:v>
                </c:pt>
              </c:strCache>
            </c:strRef>
          </c:cat>
          <c:val>
            <c:numRef>
              <c:f>'Q3+Q1'!$Y$3:$Y$23</c:f>
              <c:numCache>
                <c:formatCode>0%</c:formatCode>
                <c:ptCount val="21"/>
                <c:pt idx="0">
                  <c:v>-9.0707964601769914E-2</c:v>
                </c:pt>
                <c:pt idx="1">
                  <c:v>-4.8672566371681415E-2</c:v>
                </c:pt>
                <c:pt idx="2">
                  <c:v>-4.8672566371681415E-2</c:v>
                </c:pt>
                <c:pt idx="3">
                  <c:v>-0.10398230088495575</c:v>
                </c:pt>
                <c:pt idx="4">
                  <c:v>-0.1084070796460177</c:v>
                </c:pt>
                <c:pt idx="5">
                  <c:v>-9.0707964601769914E-2</c:v>
                </c:pt>
                <c:pt idx="6">
                  <c:v>-9.2920353982300891E-2</c:v>
                </c:pt>
                <c:pt idx="7">
                  <c:v>-7.9646017699115043E-2</c:v>
                </c:pt>
                <c:pt idx="8">
                  <c:v>-0.12389380530973451</c:v>
                </c:pt>
                <c:pt idx="9">
                  <c:v>-8.4070796460176997E-2</c:v>
                </c:pt>
                <c:pt idx="10">
                  <c:v>-9.0707964601769914E-2</c:v>
                </c:pt>
                <c:pt idx="11">
                  <c:v>-9.0707964601769914E-2</c:v>
                </c:pt>
                <c:pt idx="12">
                  <c:v>-0.11946902654867257</c:v>
                </c:pt>
                <c:pt idx="13">
                  <c:v>-0.1415929203539823</c:v>
                </c:pt>
                <c:pt idx="14">
                  <c:v>-9.5132743362831854E-2</c:v>
                </c:pt>
                <c:pt idx="15">
                  <c:v>-0.11061946902654868</c:v>
                </c:pt>
                <c:pt idx="16">
                  <c:v>-9.0707964601769914E-2</c:v>
                </c:pt>
                <c:pt idx="17">
                  <c:v>-0.11283185840707964</c:v>
                </c:pt>
                <c:pt idx="18">
                  <c:v>-0.14823008849557523</c:v>
                </c:pt>
                <c:pt idx="19">
                  <c:v>-0.13495575221238937</c:v>
                </c:pt>
                <c:pt idx="20">
                  <c:v>-0.11504424778761062</c:v>
                </c:pt>
              </c:numCache>
            </c:numRef>
          </c:val>
          <c:extLst>
            <c:ext xmlns:c16="http://schemas.microsoft.com/office/drawing/2014/chart" uri="{C3380CC4-5D6E-409C-BE32-E72D297353CC}">
              <c16:uniqueId val="{00000003-7443-4BF3-8D7D-5AFC6CBB420E}"/>
            </c:ext>
          </c:extLst>
        </c:ser>
        <c:ser>
          <c:idx val="10"/>
          <c:order val="10"/>
          <c:tx>
            <c:strRef>
              <c:f>'Q3+Q1'!$Z$2</c:f>
              <c:strCache>
                <c:ptCount val="1"/>
                <c:pt idx="0">
                  <c:v>Unimportant (Current)</c:v>
                </c:pt>
              </c:strCache>
            </c:strRef>
          </c:tx>
          <c:spPr>
            <a:solidFill>
              <a:schemeClr val="accent6">
                <a:lumMod val="75000"/>
                <a:alpha val="20000"/>
              </a:schemeClr>
            </a:solidFill>
          </c:spPr>
          <c:invertIfNegative val="0"/>
          <c:cat>
            <c:strRef>
              <c:f>'Q3+Q1'!$L$3:$L$23</c:f>
              <c:strCache>
                <c:ptCount val="21"/>
                <c:pt idx="0">
                  <c:v>Plagiarism
detection</c:v>
                </c:pt>
                <c:pt idx="1">
                  <c:v>Electronic assessment, submission
&amp; feedback tools</c:v>
                </c:pt>
                <c:pt idx="2">
                  <c:v>Content Management
Systems and VLEs</c:v>
                </c:pt>
                <c:pt idx="3">
                  <c:v>Open Education (Practices,
Policy &amp; Resources)</c:v>
                </c:pt>
                <c:pt idx="4">
                  <c:v>Web conferencing/virtual
classroom software</c:v>
                </c:pt>
                <c:pt idx="5">
                  <c:v>Collaborative tools (e.g. Google
G Suite, Office365, Padlet etc.)</c:v>
                </c:pt>
                <c:pt idx="6">
                  <c:v>Blended
Learning</c:v>
                </c:pt>
                <c:pt idx="7">
                  <c:v>One-to-One Device
initiatives</c:v>
                </c:pt>
                <c:pt idx="8">
                  <c:v>Social networking (e.g. Twitter,
Facebook, Google+)</c:v>
                </c:pt>
                <c:pt idx="9">
                  <c:v>Lecture capture
tools</c:v>
                </c:pt>
                <c:pt idx="10">
                  <c:v>MOOCs, SPOCs,
TOOCs etc.</c:v>
                </c:pt>
                <c:pt idx="11">
                  <c:v>Digital and
Open Badges</c:v>
                </c:pt>
                <c:pt idx="12">
                  <c:v>Learning Space
Design</c:v>
                </c:pt>
                <c:pt idx="13">
                  <c:v>Blogs</c:v>
                </c:pt>
                <c:pt idx="14">
                  <c:v>ePortfolios</c:v>
                </c:pt>
                <c:pt idx="15">
                  <c:v>Media production (e.g. podcasting,
video interviews)</c:v>
                </c:pt>
                <c:pt idx="16">
                  <c:v>Augmented and
Virtual Reality</c:v>
                </c:pt>
                <c:pt idx="17">
                  <c:v>Game-based/playful
learning</c:v>
                </c:pt>
                <c:pt idx="18">
                  <c:v>Assistive technologies</c:v>
                </c:pt>
                <c:pt idx="19">
                  <c:v>Digital repositories</c:v>
                </c:pt>
                <c:pt idx="20">
                  <c:v>Bring Your Own
Device (BYOD)</c:v>
                </c:pt>
              </c:strCache>
            </c:strRef>
          </c:cat>
          <c:val>
            <c:numRef>
              <c:f>'Q3+Q1'!$Z$3:$Z$23</c:f>
              <c:numCache>
                <c:formatCode>0%</c:formatCode>
                <c:ptCount val="21"/>
                <c:pt idx="0">
                  <c:v>-0.10619469026548672</c:v>
                </c:pt>
                <c:pt idx="1">
                  <c:v>-5.7522123893805309E-2</c:v>
                </c:pt>
                <c:pt idx="2">
                  <c:v>-3.9823008849557522E-2</c:v>
                </c:pt>
                <c:pt idx="3">
                  <c:v>-0.22123893805309736</c:v>
                </c:pt>
                <c:pt idx="4">
                  <c:v>-9.7345132743362831E-2</c:v>
                </c:pt>
                <c:pt idx="5">
                  <c:v>-7.5221238938053103E-2</c:v>
                </c:pt>
                <c:pt idx="6">
                  <c:v>-7.5221238938053103E-2</c:v>
                </c:pt>
                <c:pt idx="7">
                  <c:v>-0.19469026548672566</c:v>
                </c:pt>
                <c:pt idx="8">
                  <c:v>-0.19469026548672566</c:v>
                </c:pt>
                <c:pt idx="9">
                  <c:v>-9.2920353982300891E-2</c:v>
                </c:pt>
                <c:pt idx="10">
                  <c:v>-0.24336283185840707</c:v>
                </c:pt>
                <c:pt idx="11">
                  <c:v>-0.23008849557522124</c:v>
                </c:pt>
                <c:pt idx="12">
                  <c:v>-0.19469026548672566</c:v>
                </c:pt>
                <c:pt idx="13">
                  <c:v>-0.19469026548672566</c:v>
                </c:pt>
                <c:pt idx="14">
                  <c:v>-0.15929203539823009</c:v>
                </c:pt>
                <c:pt idx="15">
                  <c:v>-7.0796460176991149E-2</c:v>
                </c:pt>
                <c:pt idx="16">
                  <c:v>-0.19469026548672566</c:v>
                </c:pt>
                <c:pt idx="17">
                  <c:v>-0.26106194690265488</c:v>
                </c:pt>
                <c:pt idx="18">
                  <c:v>-0.22123893805309736</c:v>
                </c:pt>
                <c:pt idx="19">
                  <c:v>-0.2168141592920354</c:v>
                </c:pt>
                <c:pt idx="20">
                  <c:v>-0.19911504424778761</c:v>
                </c:pt>
              </c:numCache>
            </c:numRef>
          </c:val>
          <c:extLst>
            <c:ext xmlns:c16="http://schemas.microsoft.com/office/drawing/2014/chart" uri="{C3380CC4-5D6E-409C-BE32-E72D297353CC}">
              <c16:uniqueId val="{00000004-7443-4BF3-8D7D-5AFC6CBB420E}"/>
            </c:ext>
          </c:extLst>
        </c:ser>
        <c:ser>
          <c:idx val="11"/>
          <c:order val="11"/>
          <c:tx>
            <c:strRef>
              <c:f>'Q3+Q1'!$AA$2</c:f>
              <c:strCache>
                <c:ptCount val="1"/>
                <c:pt idx="0">
                  <c:v>Not at all important (Current)</c:v>
                </c:pt>
              </c:strCache>
            </c:strRef>
          </c:tx>
          <c:spPr>
            <a:solidFill>
              <a:schemeClr val="accent6">
                <a:lumMod val="75000"/>
                <a:alpha val="44000"/>
              </a:schemeClr>
            </a:solidFill>
          </c:spPr>
          <c:invertIfNegative val="0"/>
          <c:cat>
            <c:strRef>
              <c:f>'Q3+Q1'!$L$3:$L$23</c:f>
              <c:strCache>
                <c:ptCount val="21"/>
                <c:pt idx="0">
                  <c:v>Plagiarism
detection</c:v>
                </c:pt>
                <c:pt idx="1">
                  <c:v>Electronic assessment, submission
&amp; feedback tools</c:v>
                </c:pt>
                <c:pt idx="2">
                  <c:v>Content Management
Systems and VLEs</c:v>
                </c:pt>
                <c:pt idx="3">
                  <c:v>Open Education (Practices,
Policy &amp; Resources)</c:v>
                </c:pt>
                <c:pt idx="4">
                  <c:v>Web conferencing/virtual
classroom software</c:v>
                </c:pt>
                <c:pt idx="5">
                  <c:v>Collaborative tools (e.g. Google
G Suite, Office365, Padlet etc.)</c:v>
                </c:pt>
                <c:pt idx="6">
                  <c:v>Blended
Learning</c:v>
                </c:pt>
                <c:pt idx="7">
                  <c:v>One-to-One Device
initiatives</c:v>
                </c:pt>
                <c:pt idx="8">
                  <c:v>Social networking (e.g. Twitter,
Facebook, Google+)</c:v>
                </c:pt>
                <c:pt idx="9">
                  <c:v>Lecture capture
tools</c:v>
                </c:pt>
                <c:pt idx="10">
                  <c:v>MOOCs, SPOCs,
TOOCs etc.</c:v>
                </c:pt>
                <c:pt idx="11">
                  <c:v>Digital and
Open Badges</c:v>
                </c:pt>
                <c:pt idx="12">
                  <c:v>Learning Space
Design</c:v>
                </c:pt>
                <c:pt idx="13">
                  <c:v>Blogs</c:v>
                </c:pt>
                <c:pt idx="14">
                  <c:v>ePortfolios</c:v>
                </c:pt>
                <c:pt idx="15">
                  <c:v>Media production (e.g. podcasting,
video interviews)</c:v>
                </c:pt>
                <c:pt idx="16">
                  <c:v>Augmented and
Virtual Reality</c:v>
                </c:pt>
                <c:pt idx="17">
                  <c:v>Game-based/playful
learning</c:v>
                </c:pt>
                <c:pt idx="18">
                  <c:v>Assistive technologies</c:v>
                </c:pt>
                <c:pt idx="19">
                  <c:v>Digital repositories</c:v>
                </c:pt>
                <c:pt idx="20">
                  <c:v>Bring Your Own
Device (BYOD)</c:v>
                </c:pt>
              </c:strCache>
            </c:strRef>
          </c:cat>
          <c:val>
            <c:numRef>
              <c:f>'Q3+Q1'!$AA$3:$AA$23</c:f>
              <c:numCache>
                <c:formatCode>0%</c:formatCode>
                <c:ptCount val="21"/>
                <c:pt idx="0">
                  <c:v>-0.18584070796460178</c:v>
                </c:pt>
                <c:pt idx="1">
                  <c:v>-6.1946902654867256E-2</c:v>
                </c:pt>
                <c:pt idx="2">
                  <c:v>-3.9823008849557522E-2</c:v>
                </c:pt>
                <c:pt idx="3">
                  <c:v>-0.19026548672566371</c:v>
                </c:pt>
                <c:pt idx="4">
                  <c:v>-7.5221238938053103E-2</c:v>
                </c:pt>
                <c:pt idx="5">
                  <c:v>-8.4070796460176997E-2</c:v>
                </c:pt>
                <c:pt idx="6">
                  <c:v>-5.3097345132743362E-2</c:v>
                </c:pt>
                <c:pt idx="7">
                  <c:v>-0.37168141592920356</c:v>
                </c:pt>
                <c:pt idx="8">
                  <c:v>-8.8495575221238937E-2</c:v>
                </c:pt>
                <c:pt idx="9">
                  <c:v>-0.17699115044247787</c:v>
                </c:pt>
                <c:pt idx="10">
                  <c:v>-0.25663716814159293</c:v>
                </c:pt>
                <c:pt idx="11">
                  <c:v>-0.3584070796460177</c:v>
                </c:pt>
                <c:pt idx="12">
                  <c:v>-0.19026548672566371</c:v>
                </c:pt>
                <c:pt idx="13">
                  <c:v>-0.16371681415929204</c:v>
                </c:pt>
                <c:pt idx="14">
                  <c:v>-0.24336283185840707</c:v>
                </c:pt>
                <c:pt idx="15">
                  <c:v>-0.11946902654867257</c:v>
                </c:pt>
                <c:pt idx="16">
                  <c:v>-0.38938053097345132</c:v>
                </c:pt>
                <c:pt idx="17">
                  <c:v>-0.27433628318584069</c:v>
                </c:pt>
                <c:pt idx="18">
                  <c:v>-0.13274336283185842</c:v>
                </c:pt>
                <c:pt idx="19">
                  <c:v>-0.16814159292035399</c:v>
                </c:pt>
                <c:pt idx="20">
                  <c:v>-0.23008849557522124</c:v>
                </c:pt>
              </c:numCache>
            </c:numRef>
          </c:val>
          <c:extLst>
            <c:ext xmlns:c16="http://schemas.microsoft.com/office/drawing/2014/chart" uri="{C3380CC4-5D6E-409C-BE32-E72D297353CC}">
              <c16:uniqueId val="{00000005-7443-4BF3-8D7D-5AFC6CBB420E}"/>
            </c:ext>
          </c:extLst>
        </c:ser>
        <c:dLbls>
          <c:showLegendKey val="0"/>
          <c:showVal val="0"/>
          <c:showCatName val="0"/>
          <c:showSerName val="0"/>
          <c:showPercent val="0"/>
          <c:showBubbleSize val="0"/>
        </c:dLbls>
        <c:gapWidth val="21"/>
        <c:overlap val="100"/>
        <c:axId val="247867264"/>
        <c:axId val="247868800"/>
      </c:barChart>
      <c:barChart>
        <c:barDir val="bar"/>
        <c:grouping val="stacked"/>
        <c:varyColors val="0"/>
        <c:ser>
          <c:idx val="2"/>
          <c:order val="0"/>
          <c:tx>
            <c:strRef>
              <c:f>'Q3+Q1'!$O$2</c:f>
              <c:strCache>
                <c:ptCount val="1"/>
                <c:pt idx="0">
                  <c:v>Neutral</c:v>
                </c:pt>
              </c:strCache>
            </c:strRef>
          </c:tx>
          <c:spPr>
            <a:solidFill>
              <a:schemeClr val="bg1">
                <a:lumMod val="85000"/>
              </a:schemeClr>
            </a:solidFill>
          </c:spPr>
          <c:invertIfNegative val="0"/>
          <c:cat>
            <c:strRef>
              <c:f>'Q3+Q1'!$L$3:$L$23</c:f>
              <c:strCache>
                <c:ptCount val="21"/>
                <c:pt idx="0">
                  <c:v>Plagiarism
detection</c:v>
                </c:pt>
                <c:pt idx="1">
                  <c:v>Electronic assessment, submission
&amp; feedback tools</c:v>
                </c:pt>
                <c:pt idx="2">
                  <c:v>Content Management
Systems and VLEs</c:v>
                </c:pt>
                <c:pt idx="3">
                  <c:v>Open Education (Practices,
Policy &amp; Resources)</c:v>
                </c:pt>
                <c:pt idx="4">
                  <c:v>Web conferencing/virtual
classroom software</c:v>
                </c:pt>
                <c:pt idx="5">
                  <c:v>Collaborative tools (e.g. Google
G Suite, Office365, Padlet etc.)</c:v>
                </c:pt>
                <c:pt idx="6">
                  <c:v>Blended
Learning</c:v>
                </c:pt>
                <c:pt idx="7">
                  <c:v>One-to-One Device
initiatives</c:v>
                </c:pt>
                <c:pt idx="8">
                  <c:v>Social networking (e.g. Twitter,
Facebook, Google+)</c:v>
                </c:pt>
                <c:pt idx="9">
                  <c:v>Lecture capture
tools</c:v>
                </c:pt>
                <c:pt idx="10">
                  <c:v>MOOCs, SPOCs,
TOOCs etc.</c:v>
                </c:pt>
                <c:pt idx="11">
                  <c:v>Digital and
Open Badges</c:v>
                </c:pt>
                <c:pt idx="12">
                  <c:v>Learning Space
Design</c:v>
                </c:pt>
                <c:pt idx="13">
                  <c:v>Blogs</c:v>
                </c:pt>
                <c:pt idx="14">
                  <c:v>ePortfolios</c:v>
                </c:pt>
                <c:pt idx="15">
                  <c:v>Media production (e.g. podcasting,
video interviews)</c:v>
                </c:pt>
                <c:pt idx="16">
                  <c:v>Augmented and
Virtual Reality</c:v>
                </c:pt>
                <c:pt idx="17">
                  <c:v>Game-based/playful
learning</c:v>
                </c:pt>
                <c:pt idx="18">
                  <c:v>Assistive technologies</c:v>
                </c:pt>
                <c:pt idx="19">
                  <c:v>Digital repositories</c:v>
                </c:pt>
                <c:pt idx="20">
                  <c:v>Bring Your Own
Device (BYOD)</c:v>
                </c:pt>
              </c:strCache>
            </c:strRef>
          </c:cat>
          <c:val>
            <c:numRef>
              <c:f>'Q3+Q1'!$O$3:$O$23</c:f>
              <c:numCache>
                <c:formatCode>0%</c:formatCode>
                <c:ptCount val="21"/>
                <c:pt idx="0">
                  <c:v>0.11061946902654868</c:v>
                </c:pt>
                <c:pt idx="1">
                  <c:v>4.6460176991150445E-2</c:v>
                </c:pt>
                <c:pt idx="2">
                  <c:v>5.0884955752212392E-2</c:v>
                </c:pt>
                <c:pt idx="3">
                  <c:v>0.12168141592920353</c:v>
                </c:pt>
                <c:pt idx="4">
                  <c:v>9.7345132743362831E-2</c:v>
                </c:pt>
                <c:pt idx="5">
                  <c:v>7.5221238938053103E-2</c:v>
                </c:pt>
                <c:pt idx="6">
                  <c:v>9.0707964601769914E-2</c:v>
                </c:pt>
                <c:pt idx="7">
                  <c:v>8.8495575221238937E-2</c:v>
                </c:pt>
                <c:pt idx="8">
                  <c:v>9.0707964601769914E-2</c:v>
                </c:pt>
                <c:pt idx="9">
                  <c:v>6.1946902654867256E-2</c:v>
                </c:pt>
                <c:pt idx="10">
                  <c:v>8.185840707964602E-2</c:v>
                </c:pt>
                <c:pt idx="11">
                  <c:v>0.10398230088495575</c:v>
                </c:pt>
                <c:pt idx="12">
                  <c:v>0.12389380530973451</c:v>
                </c:pt>
                <c:pt idx="13">
                  <c:v>0.11061946902654868</c:v>
                </c:pt>
                <c:pt idx="14">
                  <c:v>9.9557522123893807E-2</c:v>
                </c:pt>
                <c:pt idx="15">
                  <c:v>9.7345132743362831E-2</c:v>
                </c:pt>
                <c:pt idx="16">
                  <c:v>0.12168141592920353</c:v>
                </c:pt>
                <c:pt idx="17">
                  <c:v>0.1415929203539823</c:v>
                </c:pt>
                <c:pt idx="18">
                  <c:v>0.13716814159292035</c:v>
                </c:pt>
                <c:pt idx="19">
                  <c:v>0.11061946902654868</c:v>
                </c:pt>
                <c:pt idx="20">
                  <c:v>0.1084070796460177</c:v>
                </c:pt>
              </c:numCache>
            </c:numRef>
          </c:val>
          <c:extLst>
            <c:ext xmlns:c16="http://schemas.microsoft.com/office/drawing/2014/chart" uri="{C3380CC4-5D6E-409C-BE32-E72D297353CC}">
              <c16:uniqueId val="{00000006-7443-4BF3-8D7D-5AFC6CBB420E}"/>
            </c:ext>
          </c:extLst>
        </c:ser>
        <c:ser>
          <c:idx val="1"/>
          <c:order val="1"/>
          <c:tx>
            <c:strRef>
              <c:f>'Q3+Q1'!$N$2</c:f>
              <c:strCache>
                <c:ptCount val="1"/>
                <c:pt idx="0">
                  <c:v>Important</c:v>
                </c:pt>
              </c:strCache>
            </c:strRef>
          </c:tx>
          <c:spPr>
            <a:solidFill>
              <a:srgbClr val="5EBD88"/>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'Q3+Q1'!$L$3:$L$23</c:f>
              <c:strCache>
                <c:ptCount val="21"/>
                <c:pt idx="0">
                  <c:v>Plagiarism
detection</c:v>
                </c:pt>
                <c:pt idx="1">
                  <c:v>Electronic assessment, submission
&amp; feedback tools</c:v>
                </c:pt>
                <c:pt idx="2">
                  <c:v>Content Management
Systems and VLEs</c:v>
                </c:pt>
                <c:pt idx="3">
                  <c:v>Open Education (Practices,
Policy &amp; Resources)</c:v>
                </c:pt>
                <c:pt idx="4">
                  <c:v>Web conferencing/virtual
classroom software</c:v>
                </c:pt>
                <c:pt idx="5">
                  <c:v>Collaborative tools (e.g. Google
G Suite, Office365, Padlet etc.)</c:v>
                </c:pt>
                <c:pt idx="6">
                  <c:v>Blended
Learning</c:v>
                </c:pt>
                <c:pt idx="7">
                  <c:v>One-to-One Device
initiatives</c:v>
                </c:pt>
                <c:pt idx="8">
                  <c:v>Social networking (e.g. Twitter,
Facebook, Google+)</c:v>
                </c:pt>
                <c:pt idx="9">
                  <c:v>Lecture capture
tools</c:v>
                </c:pt>
                <c:pt idx="10">
                  <c:v>MOOCs, SPOCs,
TOOCs etc.</c:v>
                </c:pt>
                <c:pt idx="11">
                  <c:v>Digital and
Open Badges</c:v>
                </c:pt>
                <c:pt idx="12">
                  <c:v>Learning Space
Design</c:v>
                </c:pt>
                <c:pt idx="13">
                  <c:v>Blogs</c:v>
                </c:pt>
                <c:pt idx="14">
                  <c:v>ePortfolios</c:v>
                </c:pt>
                <c:pt idx="15">
                  <c:v>Media production (e.g. podcasting,
video interviews)</c:v>
                </c:pt>
                <c:pt idx="16">
                  <c:v>Augmented and
Virtual Reality</c:v>
                </c:pt>
                <c:pt idx="17">
                  <c:v>Game-based/playful
learning</c:v>
                </c:pt>
                <c:pt idx="18">
                  <c:v>Assistive technologies</c:v>
                </c:pt>
                <c:pt idx="19">
                  <c:v>Digital repositories</c:v>
                </c:pt>
                <c:pt idx="20">
                  <c:v>Bring Your Own
Device (BYOD)</c:v>
                </c:pt>
              </c:strCache>
            </c:strRef>
          </c:cat>
          <c:val>
            <c:numRef>
              <c:f>'Q3+Q1'!$N$3:$N$23</c:f>
              <c:numCache>
                <c:formatCode>0%</c:formatCode>
                <c:ptCount val="21"/>
                <c:pt idx="0">
                  <c:v>0.22566371681415928</c:v>
                </c:pt>
                <c:pt idx="1">
                  <c:v>0.25663716814159293</c:v>
                </c:pt>
                <c:pt idx="2">
                  <c:v>0.20796460176991149</c:v>
                </c:pt>
                <c:pt idx="3">
                  <c:v>0.22123893805309736</c:v>
                </c:pt>
                <c:pt idx="4">
                  <c:v>0.27876106194690264</c:v>
                </c:pt>
                <c:pt idx="5">
                  <c:v>0.30088495575221241</c:v>
                </c:pt>
                <c:pt idx="6">
                  <c:v>0.24336283185840707</c:v>
                </c:pt>
                <c:pt idx="7">
                  <c:v>0.11061946902654868</c:v>
                </c:pt>
                <c:pt idx="8">
                  <c:v>0.27433628318584069</c:v>
                </c:pt>
                <c:pt idx="9">
                  <c:v>0.23451327433628319</c:v>
                </c:pt>
                <c:pt idx="10">
                  <c:v>0.18141592920353983</c:v>
                </c:pt>
                <c:pt idx="11">
                  <c:v>0.17699115044247787</c:v>
                </c:pt>
                <c:pt idx="12">
                  <c:v>0.21238938053097345</c:v>
                </c:pt>
                <c:pt idx="13">
                  <c:v>0.2168141592920354</c:v>
                </c:pt>
                <c:pt idx="14">
                  <c:v>0.22566371681415928</c:v>
                </c:pt>
                <c:pt idx="15">
                  <c:v>0.2831858407079646</c:v>
                </c:pt>
                <c:pt idx="16">
                  <c:v>0.14601769911504425</c:v>
                </c:pt>
                <c:pt idx="17">
                  <c:v>0.19469026548672566</c:v>
                </c:pt>
                <c:pt idx="18">
                  <c:v>0.27433628318584069</c:v>
                </c:pt>
                <c:pt idx="19">
                  <c:v>0.24778761061946902</c:v>
                </c:pt>
                <c:pt idx="20">
                  <c:v>0.21238938053097345</c:v>
                </c:pt>
              </c:numCache>
            </c:numRef>
          </c:val>
          <c:extLst>
            <c:ext xmlns:c16="http://schemas.microsoft.com/office/drawing/2014/chart" uri="{C3380CC4-5D6E-409C-BE32-E72D297353CC}">
              <c16:uniqueId val="{00000007-7443-4BF3-8D7D-5AFC6CBB420E}"/>
            </c:ext>
          </c:extLst>
        </c:ser>
        <c:ser>
          <c:idx val="0"/>
          <c:order val="2"/>
          <c:tx>
            <c:strRef>
              <c:f>'Q3+Q1'!$M$2</c:f>
              <c:strCache>
                <c:ptCount val="1"/>
                <c:pt idx="0">
                  <c:v>Very important</c:v>
                </c:pt>
              </c:strCache>
            </c:strRef>
          </c:tx>
          <c:invertIfNegative val="0"/>
          <c:dLbls>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'Q3+Q1'!$L$3:$L$23</c:f>
              <c:strCache>
                <c:ptCount val="21"/>
                <c:pt idx="0">
                  <c:v>Plagiarism
detection</c:v>
                </c:pt>
                <c:pt idx="1">
                  <c:v>Electronic assessment, submission
&amp; feedback tools</c:v>
                </c:pt>
                <c:pt idx="2">
                  <c:v>Content Management
Systems and VLEs</c:v>
                </c:pt>
                <c:pt idx="3">
                  <c:v>Open Education (Practices,
Policy &amp; Resources)</c:v>
                </c:pt>
                <c:pt idx="4">
                  <c:v>Web conferencing/virtual
classroom software</c:v>
                </c:pt>
                <c:pt idx="5">
                  <c:v>Collaborative tools (e.g. Google
G Suite, Office365, Padlet etc.)</c:v>
                </c:pt>
                <c:pt idx="6">
                  <c:v>Blended
Learning</c:v>
                </c:pt>
                <c:pt idx="7">
                  <c:v>One-to-One Device
initiatives</c:v>
                </c:pt>
                <c:pt idx="8">
                  <c:v>Social networking (e.g. Twitter,
Facebook, Google+)</c:v>
                </c:pt>
                <c:pt idx="9">
                  <c:v>Lecture capture
tools</c:v>
                </c:pt>
                <c:pt idx="10">
                  <c:v>MOOCs, SPOCs,
TOOCs etc.</c:v>
                </c:pt>
                <c:pt idx="11">
                  <c:v>Digital and
Open Badges</c:v>
                </c:pt>
                <c:pt idx="12">
                  <c:v>Learning Space
Design</c:v>
                </c:pt>
                <c:pt idx="13">
                  <c:v>Blogs</c:v>
                </c:pt>
                <c:pt idx="14">
                  <c:v>ePortfolios</c:v>
                </c:pt>
                <c:pt idx="15">
                  <c:v>Media production (e.g. podcasting,
video interviews)</c:v>
                </c:pt>
                <c:pt idx="16">
                  <c:v>Augmented and
Virtual Reality</c:v>
                </c:pt>
                <c:pt idx="17">
                  <c:v>Game-based/playful
learning</c:v>
                </c:pt>
                <c:pt idx="18">
                  <c:v>Assistive technologies</c:v>
                </c:pt>
                <c:pt idx="19">
                  <c:v>Digital repositories</c:v>
                </c:pt>
                <c:pt idx="20">
                  <c:v>Bring Your Own
Device (BYOD)</c:v>
                </c:pt>
              </c:strCache>
            </c:strRef>
          </c:cat>
          <c:val>
            <c:numRef>
              <c:f>'Q3+Q1'!$M$3:$M$23</c:f>
              <c:numCache>
                <c:formatCode>0%</c:formatCode>
                <c:ptCount val="21"/>
                <c:pt idx="0">
                  <c:v>0.26991150442477874</c:v>
                </c:pt>
                <c:pt idx="1">
                  <c:v>0.50442477876106195</c:v>
                </c:pt>
                <c:pt idx="2">
                  <c:v>0.59292035398230092</c:v>
                </c:pt>
                <c:pt idx="3">
                  <c:v>0.15486725663716813</c:v>
                </c:pt>
                <c:pt idx="4">
                  <c:v>0.34513274336283184</c:v>
                </c:pt>
                <c:pt idx="5">
                  <c:v>0.36283185840707965</c:v>
                </c:pt>
                <c:pt idx="6">
                  <c:v>0.44690265486725661</c:v>
                </c:pt>
                <c:pt idx="7">
                  <c:v>7.0796460176991149E-2</c:v>
                </c:pt>
                <c:pt idx="8">
                  <c:v>0.23893805309734514</c:v>
                </c:pt>
                <c:pt idx="9">
                  <c:v>0.36725663716814161</c:v>
                </c:pt>
                <c:pt idx="10">
                  <c:v>0.17256637168141592</c:v>
                </c:pt>
                <c:pt idx="11">
                  <c:v>7.0796460176991149E-2</c:v>
                </c:pt>
                <c:pt idx="12">
                  <c:v>0.19469026548672566</c:v>
                </c:pt>
                <c:pt idx="13">
                  <c:v>0.19911504424778761</c:v>
                </c:pt>
                <c:pt idx="14">
                  <c:v>0.20796460176991149</c:v>
                </c:pt>
                <c:pt idx="15">
                  <c:v>0.34955752212389379</c:v>
                </c:pt>
                <c:pt idx="16">
                  <c:v>0.1415929203539823</c:v>
                </c:pt>
                <c:pt idx="17">
                  <c:v>0.10619469026548672</c:v>
                </c:pt>
                <c:pt idx="18">
                  <c:v>0.13716814159292035</c:v>
                </c:pt>
                <c:pt idx="19">
                  <c:v>0.16814159292035399</c:v>
                </c:pt>
                <c:pt idx="20">
                  <c:v>0.21238938053097345</c:v>
                </c:pt>
              </c:numCache>
            </c:numRef>
          </c:val>
          <c:extLst>
            <c:ext xmlns:c16="http://schemas.microsoft.com/office/drawing/2014/chart" uri="{C3380CC4-5D6E-409C-BE32-E72D297353CC}">
              <c16:uniqueId val="{00000008-7443-4BF3-8D7D-5AFC6CBB420E}"/>
            </c:ext>
          </c:extLst>
        </c:ser>
        <c:ser>
          <c:idx val="5"/>
          <c:order val="3"/>
          <c:tx>
            <c:strRef>
              <c:f>'Q3+Q1'!$P$2</c:f>
              <c:strCache>
                <c:ptCount val="1"/>
                <c:pt idx="0">
                  <c:v>Neutral</c:v>
                </c:pt>
              </c:strCache>
            </c:strRef>
          </c:tx>
          <c:spPr>
            <a:solidFill>
              <a:schemeClr val="bg1">
                <a:lumMod val="85000"/>
              </a:schemeClr>
            </a:solidFill>
          </c:spPr>
          <c:invertIfNegative val="0"/>
          <c:cat>
            <c:strRef>
              <c:f>'Q3+Q1'!$L$3:$L$23</c:f>
              <c:strCache>
                <c:ptCount val="21"/>
                <c:pt idx="0">
                  <c:v>Plagiarism
detection</c:v>
                </c:pt>
                <c:pt idx="1">
                  <c:v>Electronic assessment, submission
&amp; feedback tools</c:v>
                </c:pt>
                <c:pt idx="2">
                  <c:v>Content Management
Systems and VLEs</c:v>
                </c:pt>
                <c:pt idx="3">
                  <c:v>Open Education (Practices,
Policy &amp; Resources)</c:v>
                </c:pt>
                <c:pt idx="4">
                  <c:v>Web conferencing/virtual
classroom software</c:v>
                </c:pt>
                <c:pt idx="5">
                  <c:v>Collaborative tools (e.g. Google
G Suite, Office365, Padlet etc.)</c:v>
                </c:pt>
                <c:pt idx="6">
                  <c:v>Blended
Learning</c:v>
                </c:pt>
                <c:pt idx="7">
                  <c:v>One-to-One Device
initiatives</c:v>
                </c:pt>
                <c:pt idx="8">
                  <c:v>Social networking (e.g. Twitter,
Facebook, Google+)</c:v>
                </c:pt>
                <c:pt idx="9">
                  <c:v>Lecture capture
tools</c:v>
                </c:pt>
                <c:pt idx="10">
                  <c:v>MOOCs, SPOCs,
TOOCs etc.</c:v>
                </c:pt>
                <c:pt idx="11">
                  <c:v>Digital and
Open Badges</c:v>
                </c:pt>
                <c:pt idx="12">
                  <c:v>Learning Space
Design</c:v>
                </c:pt>
                <c:pt idx="13">
                  <c:v>Blogs</c:v>
                </c:pt>
                <c:pt idx="14">
                  <c:v>ePortfolios</c:v>
                </c:pt>
                <c:pt idx="15">
                  <c:v>Media production (e.g. podcasting,
video interviews)</c:v>
                </c:pt>
                <c:pt idx="16">
                  <c:v>Augmented and
Virtual Reality</c:v>
                </c:pt>
                <c:pt idx="17">
                  <c:v>Game-based/playful
learning</c:v>
                </c:pt>
                <c:pt idx="18">
                  <c:v>Assistive technologies</c:v>
                </c:pt>
                <c:pt idx="19">
                  <c:v>Digital repositories</c:v>
                </c:pt>
                <c:pt idx="20">
                  <c:v>Bring Your Own
Device (BYOD)</c:v>
                </c:pt>
              </c:strCache>
            </c:strRef>
          </c:cat>
          <c:val>
            <c:numRef>
              <c:f>'Q3+Q1'!$P$3:$P$23</c:f>
              <c:numCache>
                <c:formatCode>0%</c:formatCode>
                <c:ptCount val="21"/>
                <c:pt idx="0">
                  <c:v>-0.11061946902654868</c:v>
                </c:pt>
                <c:pt idx="1">
                  <c:v>-4.6460176991150445E-2</c:v>
                </c:pt>
                <c:pt idx="2">
                  <c:v>-5.0884955752212392E-2</c:v>
                </c:pt>
                <c:pt idx="3">
                  <c:v>-0.12168141592920353</c:v>
                </c:pt>
                <c:pt idx="4">
                  <c:v>-9.7345132743362831E-2</c:v>
                </c:pt>
                <c:pt idx="5">
                  <c:v>-7.5221238938053103E-2</c:v>
                </c:pt>
                <c:pt idx="6">
                  <c:v>-9.0707964601769914E-2</c:v>
                </c:pt>
                <c:pt idx="7">
                  <c:v>-8.8495575221238937E-2</c:v>
                </c:pt>
                <c:pt idx="8">
                  <c:v>-9.0707964601769914E-2</c:v>
                </c:pt>
                <c:pt idx="9">
                  <c:v>-6.1946902654867256E-2</c:v>
                </c:pt>
                <c:pt idx="10">
                  <c:v>-8.185840707964602E-2</c:v>
                </c:pt>
                <c:pt idx="11">
                  <c:v>-0.10398230088495575</c:v>
                </c:pt>
                <c:pt idx="12">
                  <c:v>-0.12389380530973451</c:v>
                </c:pt>
                <c:pt idx="13">
                  <c:v>-0.11061946902654868</c:v>
                </c:pt>
                <c:pt idx="14">
                  <c:v>-9.9557522123893807E-2</c:v>
                </c:pt>
                <c:pt idx="15">
                  <c:v>-9.7345132743362831E-2</c:v>
                </c:pt>
                <c:pt idx="16">
                  <c:v>-0.12168141592920353</c:v>
                </c:pt>
                <c:pt idx="17">
                  <c:v>-0.1415929203539823</c:v>
                </c:pt>
                <c:pt idx="18">
                  <c:v>-0.13716814159292035</c:v>
                </c:pt>
                <c:pt idx="19">
                  <c:v>-0.11061946902654868</c:v>
                </c:pt>
                <c:pt idx="20">
                  <c:v>-0.1084070796460177</c:v>
                </c:pt>
              </c:numCache>
            </c:numRef>
          </c:val>
          <c:extLst>
            <c:ext xmlns:c16="http://schemas.microsoft.com/office/drawing/2014/chart" uri="{C3380CC4-5D6E-409C-BE32-E72D297353CC}">
              <c16:uniqueId val="{00000009-7443-4BF3-8D7D-5AFC6CBB420E}"/>
            </c:ext>
          </c:extLst>
        </c:ser>
        <c:ser>
          <c:idx val="3"/>
          <c:order val="4"/>
          <c:tx>
            <c:strRef>
              <c:f>'Q3+Q1'!$Q$2</c:f>
              <c:strCache>
                <c:ptCount val="1"/>
                <c:pt idx="0">
                  <c:v>Unimportant</c:v>
                </c:pt>
              </c:strCache>
            </c:strRef>
          </c:tx>
          <c:spPr>
            <a:solidFill>
              <a:schemeClr val="accent6">
                <a:lumMod val="75000"/>
                <a:alpha val="57000"/>
              </a:schemeClr>
            </a:solidFill>
          </c:spPr>
          <c:invertIfNegative val="0"/>
          <c:dLbls>
            <c:dLbl>
              <c:idx val="17"/>
              <c:delete val="1"/>
              <c:extLst>
                <c:ext xmlns:c15="http://schemas.microsoft.com/office/drawing/2012/chart" uri="{CE6537A1-D6FC-4f65-9D91-7224C49458BB}"/>
                <c:ext xmlns:c16="http://schemas.microsoft.com/office/drawing/2014/chart" uri="{C3380CC4-5D6E-409C-BE32-E72D297353CC}">
                  <c16:uniqueId val="{0000000A-7443-4BF3-8D7D-5AFC6CBB420E}"/>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43-4BF3-8D7D-5AFC6CBB420E}"/>
                </c:ext>
              </c:extLst>
            </c:dLbl>
            <c:dLbl>
              <c:idx val="19"/>
              <c:delete val="1"/>
              <c:extLst>
                <c:ext xmlns:c15="http://schemas.microsoft.com/office/drawing/2012/chart" uri="{CE6537A1-D6FC-4f65-9D91-7224C49458BB}"/>
                <c:ext xmlns:c16="http://schemas.microsoft.com/office/drawing/2014/chart" uri="{C3380CC4-5D6E-409C-BE32-E72D297353CC}">
                  <c16:uniqueId val="{0000000C-7443-4BF3-8D7D-5AFC6CBB420E}"/>
                </c:ext>
              </c:extLst>
            </c:dLbl>
            <c:dLbl>
              <c:idx val="20"/>
              <c:delete val="1"/>
              <c:extLst>
                <c:ext xmlns:c15="http://schemas.microsoft.com/office/drawing/2012/chart" uri="{CE6537A1-D6FC-4f65-9D91-7224C49458BB}"/>
                <c:ext xmlns:c16="http://schemas.microsoft.com/office/drawing/2014/chart" uri="{C3380CC4-5D6E-409C-BE32-E72D297353CC}">
                  <c16:uniqueId val="{0000000D-7443-4BF3-8D7D-5AFC6CBB420E}"/>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'Q3+Q1'!$L$3:$L$23</c:f>
              <c:strCache>
                <c:ptCount val="21"/>
                <c:pt idx="0">
                  <c:v>Plagiarism
detection</c:v>
                </c:pt>
                <c:pt idx="1">
                  <c:v>Electronic assessment, submission
&amp; feedback tools</c:v>
                </c:pt>
                <c:pt idx="2">
                  <c:v>Content Management
Systems and VLEs</c:v>
                </c:pt>
                <c:pt idx="3">
                  <c:v>Open Education (Practices,
Policy &amp; Resources)</c:v>
                </c:pt>
                <c:pt idx="4">
                  <c:v>Web conferencing/virtual
classroom software</c:v>
                </c:pt>
                <c:pt idx="5">
                  <c:v>Collaborative tools (e.g. Google
G Suite, Office365, Padlet etc.)</c:v>
                </c:pt>
                <c:pt idx="6">
                  <c:v>Blended
Learning</c:v>
                </c:pt>
                <c:pt idx="7">
                  <c:v>One-to-One Device
initiatives</c:v>
                </c:pt>
                <c:pt idx="8">
                  <c:v>Social networking (e.g. Twitter,
Facebook, Google+)</c:v>
                </c:pt>
                <c:pt idx="9">
                  <c:v>Lecture capture
tools</c:v>
                </c:pt>
                <c:pt idx="10">
                  <c:v>MOOCs, SPOCs,
TOOCs etc.</c:v>
                </c:pt>
                <c:pt idx="11">
                  <c:v>Digital and
Open Badges</c:v>
                </c:pt>
                <c:pt idx="12">
                  <c:v>Learning Space
Design</c:v>
                </c:pt>
                <c:pt idx="13">
                  <c:v>Blogs</c:v>
                </c:pt>
                <c:pt idx="14">
                  <c:v>ePortfolios</c:v>
                </c:pt>
                <c:pt idx="15">
                  <c:v>Media production (e.g. podcasting,
video interviews)</c:v>
                </c:pt>
                <c:pt idx="16">
                  <c:v>Augmented and
Virtual Reality</c:v>
                </c:pt>
                <c:pt idx="17">
                  <c:v>Game-based/playful
learning</c:v>
                </c:pt>
                <c:pt idx="18">
                  <c:v>Assistive technologies</c:v>
                </c:pt>
                <c:pt idx="19">
                  <c:v>Digital repositories</c:v>
                </c:pt>
                <c:pt idx="20">
                  <c:v>Bring Your Own
Device (BYOD)</c:v>
                </c:pt>
              </c:strCache>
            </c:strRef>
          </c:cat>
          <c:val>
            <c:numRef>
              <c:f>'Q3+Q1'!$Q$3:$Q$23</c:f>
              <c:numCache>
                <c:formatCode>0%</c:formatCode>
                <c:ptCount val="21"/>
                <c:pt idx="0">
                  <c:v>-8.8495575221238937E-2</c:v>
                </c:pt>
                <c:pt idx="1">
                  <c:v>-3.9823008849557522E-2</c:v>
                </c:pt>
                <c:pt idx="2">
                  <c:v>-3.5398230088495575E-2</c:v>
                </c:pt>
                <c:pt idx="3">
                  <c:v>-0.19469026548672566</c:v>
                </c:pt>
                <c:pt idx="4">
                  <c:v>-0.11061946902654868</c:v>
                </c:pt>
                <c:pt idx="5">
                  <c:v>-9.2920353982300891E-2</c:v>
                </c:pt>
                <c:pt idx="6">
                  <c:v>-5.3097345132743362E-2</c:v>
                </c:pt>
                <c:pt idx="7">
                  <c:v>-0.19911504424778761</c:v>
                </c:pt>
                <c:pt idx="8">
                  <c:v>-0.18141592920353983</c:v>
                </c:pt>
                <c:pt idx="9">
                  <c:v>-0.12389380530973451</c:v>
                </c:pt>
                <c:pt idx="10">
                  <c:v>-0.21238938053097345</c:v>
                </c:pt>
                <c:pt idx="11">
                  <c:v>-0.24336283185840707</c:v>
                </c:pt>
                <c:pt idx="12">
                  <c:v>-0.15486725663716813</c:v>
                </c:pt>
                <c:pt idx="13">
                  <c:v>-0.19026548672566371</c:v>
                </c:pt>
                <c:pt idx="14">
                  <c:v>-0.15486725663716813</c:v>
                </c:pt>
                <c:pt idx="15">
                  <c:v>-7.5221238938053103E-2</c:v>
                </c:pt>
                <c:pt idx="16">
                  <c:v>-0.15044247787610621</c:v>
                </c:pt>
                <c:pt idx="17">
                  <c:v>-0.19911504424778761</c:v>
                </c:pt>
                <c:pt idx="18">
                  <c:v>-0.1415929203539823</c:v>
                </c:pt>
                <c:pt idx="19">
                  <c:v>-0.18141592920353983</c:v>
                </c:pt>
                <c:pt idx="20">
                  <c:v>-0.13274336283185842</c:v>
                </c:pt>
              </c:numCache>
            </c:numRef>
          </c:val>
          <c:extLst>
            <c:ext xmlns:c16="http://schemas.microsoft.com/office/drawing/2014/chart" uri="{C3380CC4-5D6E-409C-BE32-E72D297353CC}">
              <c16:uniqueId val="{0000000E-7443-4BF3-8D7D-5AFC6CBB420E}"/>
            </c:ext>
          </c:extLst>
        </c:ser>
        <c:ser>
          <c:idx val="4"/>
          <c:order val="5"/>
          <c:tx>
            <c:strRef>
              <c:f>'Q3+Q1'!$R$2</c:f>
              <c:strCache>
                <c:ptCount val="1"/>
                <c:pt idx="0">
                  <c:v>Not at all important</c:v>
                </c:pt>
              </c:strCache>
            </c:strRef>
          </c:tx>
          <c:spPr>
            <a:solidFill>
              <a:schemeClr val="accent6">
                <a:lumMod val="75000"/>
              </a:schemeClr>
            </a:solidFill>
          </c:spPr>
          <c:invertIfNegative val="0"/>
          <c:dLbls>
            <c:dLbl>
              <c:idx val="18"/>
              <c:delete val="1"/>
              <c:extLst>
                <c:ext xmlns:c15="http://schemas.microsoft.com/office/drawing/2012/chart" uri="{CE6537A1-D6FC-4f65-9D91-7224C49458BB}"/>
                <c:ext xmlns:c16="http://schemas.microsoft.com/office/drawing/2014/chart" uri="{C3380CC4-5D6E-409C-BE32-E72D297353CC}">
                  <c16:uniqueId val="{0000000F-7443-4BF3-8D7D-5AFC6CBB420E}"/>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43-4BF3-8D7D-5AFC6CBB420E}"/>
                </c:ext>
              </c:extLst>
            </c:dLbl>
            <c:dLbl>
              <c:idx val="20"/>
              <c:delete val="1"/>
              <c:extLst>
                <c:ext xmlns:c15="http://schemas.microsoft.com/office/drawing/2012/chart" uri="{CE6537A1-D6FC-4f65-9D91-7224C49458BB}"/>
                <c:ext xmlns:c16="http://schemas.microsoft.com/office/drawing/2014/chart" uri="{C3380CC4-5D6E-409C-BE32-E72D297353CC}">
                  <c16:uniqueId val="{00000011-7443-4BF3-8D7D-5AFC6CBB420E}"/>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'Q3+Q1'!$L$3:$L$23</c:f>
              <c:strCache>
                <c:ptCount val="21"/>
                <c:pt idx="0">
                  <c:v>Plagiarism
detection</c:v>
                </c:pt>
                <c:pt idx="1">
                  <c:v>Electronic assessment, submission
&amp; feedback tools</c:v>
                </c:pt>
                <c:pt idx="2">
                  <c:v>Content Management
Systems and VLEs</c:v>
                </c:pt>
                <c:pt idx="3">
                  <c:v>Open Education (Practices,
Policy &amp; Resources)</c:v>
                </c:pt>
                <c:pt idx="4">
                  <c:v>Web conferencing/virtual
classroom software</c:v>
                </c:pt>
                <c:pt idx="5">
                  <c:v>Collaborative tools (e.g. Google
G Suite, Office365, Padlet etc.)</c:v>
                </c:pt>
                <c:pt idx="6">
                  <c:v>Blended
Learning</c:v>
                </c:pt>
                <c:pt idx="7">
                  <c:v>One-to-One Device
initiatives</c:v>
                </c:pt>
                <c:pt idx="8">
                  <c:v>Social networking (e.g. Twitter,
Facebook, Google+)</c:v>
                </c:pt>
                <c:pt idx="9">
                  <c:v>Lecture capture
tools</c:v>
                </c:pt>
                <c:pt idx="10">
                  <c:v>MOOCs, SPOCs,
TOOCs etc.</c:v>
                </c:pt>
                <c:pt idx="11">
                  <c:v>Digital and
Open Badges</c:v>
                </c:pt>
                <c:pt idx="12">
                  <c:v>Learning Space
Design</c:v>
                </c:pt>
                <c:pt idx="13">
                  <c:v>Blogs</c:v>
                </c:pt>
                <c:pt idx="14">
                  <c:v>ePortfolios</c:v>
                </c:pt>
                <c:pt idx="15">
                  <c:v>Media production (e.g. podcasting,
video interviews)</c:v>
                </c:pt>
                <c:pt idx="16">
                  <c:v>Augmented and
Virtual Reality</c:v>
                </c:pt>
                <c:pt idx="17">
                  <c:v>Game-based/playful
learning</c:v>
                </c:pt>
                <c:pt idx="18">
                  <c:v>Assistive technologies</c:v>
                </c:pt>
                <c:pt idx="19">
                  <c:v>Digital repositories</c:v>
                </c:pt>
                <c:pt idx="20">
                  <c:v>Bring Your Own
Device (BYOD)</c:v>
                </c:pt>
              </c:strCache>
            </c:strRef>
          </c:cat>
          <c:val>
            <c:numRef>
              <c:f>'Q3+Q1'!$R$3:$R$23</c:f>
              <c:numCache>
                <c:formatCode>0%</c:formatCode>
                <c:ptCount val="21"/>
                <c:pt idx="0">
                  <c:v>-0.16814159292035399</c:v>
                </c:pt>
                <c:pt idx="1">
                  <c:v>-7.0796460176991149E-2</c:v>
                </c:pt>
                <c:pt idx="2">
                  <c:v>-3.5398230088495575E-2</c:v>
                </c:pt>
                <c:pt idx="3">
                  <c:v>-0.16371681415929204</c:v>
                </c:pt>
                <c:pt idx="4">
                  <c:v>-6.637168141592921E-2</c:v>
                </c:pt>
                <c:pt idx="5">
                  <c:v>-7.5221238938053103E-2</c:v>
                </c:pt>
                <c:pt idx="6">
                  <c:v>-6.1946902654867256E-2</c:v>
                </c:pt>
                <c:pt idx="7">
                  <c:v>-0.30088495575221241</c:v>
                </c:pt>
                <c:pt idx="8">
                  <c:v>-0.11504424778761062</c:v>
                </c:pt>
                <c:pt idx="9">
                  <c:v>-0.13274336283185842</c:v>
                </c:pt>
                <c:pt idx="10">
                  <c:v>-0.24336283185840707</c:v>
                </c:pt>
                <c:pt idx="11">
                  <c:v>-0.26106194690265488</c:v>
                </c:pt>
                <c:pt idx="12">
                  <c:v>-0.1415929203539823</c:v>
                </c:pt>
                <c:pt idx="13">
                  <c:v>-0.15929203539823009</c:v>
                </c:pt>
                <c:pt idx="14">
                  <c:v>-0.19026548672566371</c:v>
                </c:pt>
                <c:pt idx="15">
                  <c:v>-7.5221238938053103E-2</c:v>
                </c:pt>
                <c:pt idx="16">
                  <c:v>-0.30973451327433627</c:v>
                </c:pt>
                <c:pt idx="17">
                  <c:v>-0.20796460176991149</c:v>
                </c:pt>
                <c:pt idx="18">
                  <c:v>-0.12389380530973451</c:v>
                </c:pt>
                <c:pt idx="19">
                  <c:v>-0.15044247787610621</c:v>
                </c:pt>
                <c:pt idx="20">
                  <c:v>-0.19911504424778761</c:v>
                </c:pt>
              </c:numCache>
            </c:numRef>
          </c:val>
          <c:extLst>
            <c:ext xmlns:c16="http://schemas.microsoft.com/office/drawing/2014/chart" uri="{C3380CC4-5D6E-409C-BE32-E72D297353CC}">
              <c16:uniqueId val="{00000012-7443-4BF3-8D7D-5AFC6CBB420E}"/>
            </c:ext>
          </c:extLst>
        </c:ser>
        <c:dLbls>
          <c:showLegendKey val="0"/>
          <c:showVal val="0"/>
          <c:showCatName val="0"/>
          <c:showSerName val="0"/>
          <c:showPercent val="0"/>
          <c:showBubbleSize val="0"/>
        </c:dLbls>
        <c:gapWidth val="116"/>
        <c:overlap val="100"/>
        <c:axId val="247880320"/>
        <c:axId val="247878784"/>
      </c:barChart>
      <c:catAx>
        <c:axId val="247867264"/>
        <c:scaling>
          <c:orientation val="minMax"/>
        </c:scaling>
        <c:delete val="0"/>
        <c:axPos val="l"/>
        <c:majorGridlines/>
        <c:numFmt formatCode="General" sourceLinked="0"/>
        <c:majorTickMark val="none"/>
        <c:minorTickMark val="none"/>
        <c:tickLblPos val="low"/>
        <c:crossAx val="247868800"/>
        <c:crosses val="autoZero"/>
        <c:auto val="0"/>
        <c:lblAlgn val="ctr"/>
        <c:lblOffset val="100"/>
        <c:noMultiLvlLbl val="0"/>
      </c:catAx>
      <c:valAx>
        <c:axId val="247868800"/>
        <c:scaling>
          <c:orientation val="minMax"/>
          <c:max val="1"/>
          <c:min val="-0.8"/>
        </c:scaling>
        <c:delete val="0"/>
        <c:axPos val="b"/>
        <c:numFmt formatCode="0%" sourceLinked="1"/>
        <c:majorTickMark val="out"/>
        <c:minorTickMark val="none"/>
        <c:tickLblPos val="nextTo"/>
        <c:crossAx val="247867264"/>
        <c:crosses val="autoZero"/>
        <c:crossBetween val="between"/>
      </c:valAx>
      <c:valAx>
        <c:axId val="247878784"/>
        <c:scaling>
          <c:orientation val="minMax"/>
          <c:max val="1"/>
          <c:min val="-0.8"/>
        </c:scaling>
        <c:delete val="0"/>
        <c:axPos val="t"/>
        <c:numFmt formatCode="0%" sourceLinked="1"/>
        <c:majorTickMark val="out"/>
        <c:minorTickMark val="none"/>
        <c:tickLblPos val="nextTo"/>
        <c:crossAx val="247880320"/>
        <c:crosses val="max"/>
        <c:crossBetween val="between"/>
      </c:valAx>
      <c:catAx>
        <c:axId val="247880320"/>
        <c:scaling>
          <c:orientation val="minMax"/>
        </c:scaling>
        <c:delete val="1"/>
        <c:axPos val="l"/>
        <c:numFmt formatCode="General" sourceLinked="1"/>
        <c:majorTickMark val="out"/>
        <c:minorTickMark val="none"/>
        <c:tickLblPos val="nextTo"/>
        <c:crossAx val="247878784"/>
        <c:crosses val="autoZero"/>
        <c:auto val="1"/>
        <c:lblAlgn val="ctr"/>
        <c:lblOffset val="100"/>
        <c:noMultiLvlLbl val="0"/>
      </c:catAx>
    </c:plotArea>
    <c:legend>
      <c:legendPos val="b"/>
      <c:legendEntry>
        <c:idx val="0"/>
        <c:delete val="1"/>
      </c:legendEntry>
      <c:legendEntry>
        <c:idx val="6"/>
        <c:delete val="1"/>
      </c:legendEntry>
      <c:layout>
        <c:manualLayout>
          <c:xMode val="edge"/>
          <c:yMode val="edge"/>
          <c:x val="1.7705522580441408E-2"/>
          <c:y val="0.91637964140985773"/>
          <c:w val="0.97677433968074123"/>
          <c:h val="5.2648784460162419E-2"/>
        </c:manualLayout>
      </c:layout>
      <c:overlay val="0"/>
      <c:txPr>
        <a:bodyPr/>
        <a:lstStyle/>
        <a:p>
          <a:pPr>
            <a:defRPr sz="900"/>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Increasing/decreasing importance from current to future in 2017</a:t>
            </a:r>
          </a:p>
        </c:rich>
      </c:tx>
      <c:overlay val="0"/>
    </c:title>
    <c:autoTitleDeleted val="0"/>
    <c:plotArea>
      <c:layout>
        <c:manualLayout>
          <c:layoutTarget val="inner"/>
          <c:xMode val="edge"/>
          <c:yMode val="edge"/>
          <c:x val="0.27316671298440637"/>
          <c:y val="4.5442414636918345E-2"/>
          <c:w val="0.703860799752972"/>
          <c:h val="0.89202570530990422"/>
        </c:manualLayout>
      </c:layout>
      <c:barChart>
        <c:barDir val="bar"/>
        <c:grouping val="clustered"/>
        <c:varyColors val="0"/>
        <c:ser>
          <c:idx val="0"/>
          <c:order val="0"/>
          <c:tx>
            <c:strRef>
              <c:f>'Q3+Q1'!$AE$2</c:f>
              <c:strCache>
                <c:ptCount val="1"/>
                <c:pt idx="0">
                  <c:v>Increasing/decreasing importance</c:v>
                </c:pt>
              </c:strCache>
            </c:strRef>
          </c:tx>
          <c:invertIfNegative val="0"/>
          <c:dLbls>
            <c:dLbl>
              <c:idx val="0"/>
              <c:spPr/>
              <c:txPr>
                <a:bodyPr/>
                <a:lstStyle/>
                <a:p>
                  <a:pPr>
                    <a:defRPr>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0-4D6E-4968-A53C-70017D521A97}"/>
                </c:ext>
              </c:extLst>
            </c:dLbl>
            <c:dLbl>
              <c:idx val="1"/>
              <c:spPr/>
              <c:txPr>
                <a:bodyPr/>
                <a:lstStyle/>
                <a:p>
                  <a:pPr>
                    <a:defRPr>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6E-4968-A53C-70017D521A97}"/>
                </c:ext>
              </c:extLst>
            </c:dLbl>
            <c:dLbl>
              <c:idx val="2"/>
              <c:spPr/>
              <c:txPr>
                <a:bodyPr/>
                <a:lstStyle/>
                <a:p>
                  <a:pPr>
                    <a:defRPr>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6E-4968-A53C-70017D521A97}"/>
                </c:ext>
              </c:extLst>
            </c:dLbl>
            <c:dLbl>
              <c:idx val="3"/>
              <c:spPr/>
              <c:txPr>
                <a:bodyPr/>
                <a:lstStyle/>
                <a:p>
                  <a:pPr>
                    <a:defRPr>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6E-4968-A53C-70017D521A97}"/>
                </c:ext>
              </c:extLst>
            </c:dLbl>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'Q3+Q1'!$K$3:$K$24</c:f>
              <c:strCache>
                <c:ptCount val="22"/>
                <c:pt idx="0">
                  <c:v>Plagiarism detection</c:v>
                </c:pt>
                <c:pt idx="1">
                  <c:v>Electronic assessment, submission &amp; feedback tools</c:v>
                </c:pt>
                <c:pt idx="2">
                  <c:v>Content Management Systems and VLEs</c:v>
                </c:pt>
                <c:pt idx="3">
                  <c:v>Open Education (Practices, Policy &amp; Resources)</c:v>
                </c:pt>
                <c:pt idx="4">
                  <c:v>Web conferencing/virtual classroom software</c:v>
                </c:pt>
                <c:pt idx="5">
                  <c:v>Collaborative tools (e.g. Google G Suite, Office365, Padlet etc.)</c:v>
                </c:pt>
                <c:pt idx="6">
                  <c:v>Blended Learning</c:v>
                </c:pt>
                <c:pt idx="7">
                  <c:v>One-to-One Device initiatives</c:v>
                </c:pt>
                <c:pt idx="8">
                  <c:v>Social networking (e.g. Twitter, Facebook, Google+)</c:v>
                </c:pt>
                <c:pt idx="9">
                  <c:v>Lecture capture tools</c:v>
                </c:pt>
                <c:pt idx="10">
                  <c:v>MOOCs, SPOCs, TOOCs etc.</c:v>
                </c:pt>
                <c:pt idx="11">
                  <c:v>Digital and Open Badges</c:v>
                </c:pt>
                <c:pt idx="12">
                  <c:v>Learning Space Design</c:v>
                </c:pt>
                <c:pt idx="13">
                  <c:v>Blogs</c:v>
                </c:pt>
                <c:pt idx="14">
                  <c:v>ePortfolios</c:v>
                </c:pt>
                <c:pt idx="15">
                  <c:v>Media production (e.g. podcasting, video interviews)</c:v>
                </c:pt>
                <c:pt idx="16">
                  <c:v>Augmented and Virtual Reality</c:v>
                </c:pt>
                <c:pt idx="17">
                  <c:v>Game-based/playful learning</c:v>
                </c:pt>
                <c:pt idx="18">
                  <c:v>Assistive technologies</c:v>
                </c:pt>
                <c:pt idx="19">
                  <c:v>Digital repositories</c:v>
                </c:pt>
                <c:pt idx="20">
                  <c:v>Bring Your Own Device (BYOD)</c:v>
                </c:pt>
                <c:pt idx="21">
                  <c:v>Data and Analytics (incl. Learning Analytics)</c:v>
                </c:pt>
              </c:strCache>
            </c:strRef>
          </c:cat>
          <c:val>
            <c:numRef>
              <c:f>'Q3+Q1'!$AE$3:$AE$24</c:f>
              <c:numCache>
                <c:formatCode>0.0%</c:formatCode>
                <c:ptCount val="22"/>
                <c:pt idx="0">
                  <c:v>-2.2123893805309769E-2</c:v>
                </c:pt>
                <c:pt idx="1">
                  <c:v>4.4247787610620648E-3</c:v>
                </c:pt>
                <c:pt idx="2">
                  <c:v>4.4247787610619538E-3</c:v>
                </c:pt>
                <c:pt idx="3">
                  <c:v>1.7699115044247815E-2</c:v>
                </c:pt>
                <c:pt idx="4">
                  <c:v>2.2123893805309658E-2</c:v>
                </c:pt>
                <c:pt idx="5">
                  <c:v>2.6548672566371612E-2</c:v>
                </c:pt>
                <c:pt idx="6">
                  <c:v>3.539823008849563E-2</c:v>
                </c:pt>
                <c:pt idx="7">
                  <c:v>3.9823008849557529E-2</c:v>
                </c:pt>
                <c:pt idx="8">
                  <c:v>4.4247787610619427E-2</c:v>
                </c:pt>
                <c:pt idx="9">
                  <c:v>4.4247787610619538E-2</c:v>
                </c:pt>
                <c:pt idx="10">
                  <c:v>4.8672566371681381E-2</c:v>
                </c:pt>
                <c:pt idx="11">
                  <c:v>4.8672566371681436E-2</c:v>
                </c:pt>
                <c:pt idx="12">
                  <c:v>5.7522123893805288E-2</c:v>
                </c:pt>
                <c:pt idx="13">
                  <c:v>6.1946902654867242E-2</c:v>
                </c:pt>
                <c:pt idx="14">
                  <c:v>6.1946902654867242E-2</c:v>
                </c:pt>
                <c:pt idx="15">
                  <c:v>6.1946902654867242E-2</c:v>
                </c:pt>
                <c:pt idx="16">
                  <c:v>6.6371681415929196E-2</c:v>
                </c:pt>
                <c:pt idx="17">
                  <c:v>6.6371681415929223E-2</c:v>
                </c:pt>
                <c:pt idx="18">
                  <c:v>8.4070796460176955E-2</c:v>
                </c:pt>
                <c:pt idx="19">
                  <c:v>8.4070796460176955E-2</c:v>
                </c:pt>
                <c:pt idx="20">
                  <c:v>9.2920353982300863E-2</c:v>
                </c:pt>
                <c:pt idx="21">
                  <c:v>0.1460176991150442</c:v>
                </c:pt>
              </c:numCache>
            </c:numRef>
          </c:val>
          <c:extLst>
            <c:ext xmlns:c16="http://schemas.microsoft.com/office/drawing/2014/chart" uri="{C3380CC4-5D6E-409C-BE32-E72D297353CC}">
              <c16:uniqueId val="{00000004-4D6E-4968-A53C-70017D521A97}"/>
            </c:ext>
          </c:extLst>
        </c:ser>
        <c:dLbls>
          <c:showLegendKey val="0"/>
          <c:showVal val="0"/>
          <c:showCatName val="0"/>
          <c:showSerName val="0"/>
          <c:showPercent val="0"/>
          <c:showBubbleSize val="0"/>
        </c:dLbls>
        <c:gapWidth val="47"/>
        <c:axId val="247926144"/>
        <c:axId val="247936128"/>
      </c:barChart>
      <c:catAx>
        <c:axId val="247926144"/>
        <c:scaling>
          <c:orientation val="minMax"/>
        </c:scaling>
        <c:delete val="0"/>
        <c:axPos val="l"/>
        <c:majorGridlines/>
        <c:numFmt formatCode="General" sourceLinked="0"/>
        <c:majorTickMark val="out"/>
        <c:minorTickMark val="none"/>
        <c:tickLblPos val="low"/>
        <c:txPr>
          <a:bodyPr/>
          <a:lstStyle/>
          <a:p>
            <a:pPr>
              <a:defRPr sz="1050" baseline="0"/>
            </a:pPr>
            <a:endParaRPr lang="en-US"/>
          </a:p>
        </c:txPr>
        <c:crossAx val="247936128"/>
        <c:crosses val="autoZero"/>
        <c:auto val="1"/>
        <c:lblAlgn val="ctr"/>
        <c:lblOffset val="100"/>
        <c:noMultiLvlLbl val="0"/>
      </c:catAx>
      <c:valAx>
        <c:axId val="247936128"/>
        <c:scaling>
          <c:orientation val="minMax"/>
        </c:scaling>
        <c:delete val="0"/>
        <c:axPos val="b"/>
        <c:numFmt formatCode="0%" sourceLinked="0"/>
        <c:majorTickMark val="out"/>
        <c:minorTickMark val="none"/>
        <c:tickLblPos val="nextTo"/>
        <c:txPr>
          <a:bodyPr/>
          <a:lstStyle/>
          <a:p>
            <a:pPr>
              <a:defRPr sz="1000"/>
            </a:pPr>
            <a:endParaRPr lang="en-US"/>
          </a:p>
        </c:txPr>
        <c:crossAx val="24792614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Increasing/decreasing importance from current to future for 2014-2017</a:t>
            </a:r>
          </a:p>
        </c:rich>
      </c:tx>
      <c:overlay val="0"/>
    </c:title>
    <c:autoTitleDeleted val="0"/>
    <c:plotArea>
      <c:layout>
        <c:manualLayout>
          <c:layoutTarget val="inner"/>
          <c:xMode val="edge"/>
          <c:yMode val="edge"/>
          <c:x val="0.2943234235798346"/>
          <c:y val="4.5442414636918345E-2"/>
          <c:w val="0.65446885287199019"/>
          <c:h val="0.88236391646696333"/>
        </c:manualLayout>
      </c:layout>
      <c:barChart>
        <c:barDir val="bar"/>
        <c:grouping val="clustered"/>
        <c:varyColors val="0"/>
        <c:ser>
          <c:idx val="0"/>
          <c:order val="0"/>
          <c:tx>
            <c:strRef>
              <c:f>'Q3+Q1'!$Z$27</c:f>
              <c:strCache>
                <c:ptCount val="1"/>
                <c:pt idx="0">
                  <c:v>2014</c:v>
                </c:pt>
              </c:strCache>
            </c:strRef>
          </c:tx>
          <c:spPr>
            <a:solidFill>
              <a:srgbClr val="079948">
                <a:alpha val="35000"/>
              </a:srgbClr>
            </a:solidFill>
          </c:spPr>
          <c:invertIfNegative val="0"/>
          <c:dLbls>
            <c:spPr>
              <a:no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'Q3+Q1'!$Y$28:$Y$46</c:f>
              <c:strCache>
                <c:ptCount val="19"/>
                <c:pt idx="0">
                  <c:v>Plagiarism
detection</c:v>
                </c:pt>
                <c:pt idx="1">
                  <c:v>Content Management
Systems and VLEs</c:v>
                </c:pt>
                <c:pt idx="2">
                  <c:v>Electronic assessment, submission
&amp; feedback tools</c:v>
                </c:pt>
                <c:pt idx="3">
                  <c:v>Open Education (Practices,
Policy &amp; Resources)</c:v>
                </c:pt>
                <c:pt idx="4">
                  <c:v>Web conferencing/virtual
classroom software</c:v>
                </c:pt>
                <c:pt idx="5">
                  <c:v>Collaborative tools (e.g. Google
G Suite, Office365, Padlet etc.)</c:v>
                </c:pt>
                <c:pt idx="6">
                  <c:v>One-to-One Device
initiatives</c:v>
                </c:pt>
                <c:pt idx="7">
                  <c:v>Social networking (e.g. Twitter,
Facebook, Google+)</c:v>
                </c:pt>
                <c:pt idx="8">
                  <c:v>Lecture capture
tools</c:v>
                </c:pt>
                <c:pt idx="9">
                  <c:v>MOOCs, SPOCs,
TOOCs etc.</c:v>
                </c:pt>
                <c:pt idx="10">
                  <c:v>Digital and
Open Badges</c:v>
                </c:pt>
                <c:pt idx="11">
                  <c:v>Blogs</c:v>
                </c:pt>
                <c:pt idx="12">
                  <c:v>Media production (e.g. podcasting,
video interviews)</c:v>
                </c:pt>
                <c:pt idx="13">
                  <c:v>ePortfolios</c:v>
                </c:pt>
                <c:pt idx="14">
                  <c:v>Game-based/playful
learning</c:v>
                </c:pt>
                <c:pt idx="15">
                  <c:v>Assistive technologies</c:v>
                </c:pt>
                <c:pt idx="16">
                  <c:v>Digital repositories</c:v>
                </c:pt>
                <c:pt idx="17">
                  <c:v>Bring Your Own
Device (BYOD)</c:v>
                </c:pt>
                <c:pt idx="18">
                  <c:v>Data and Analytics (incl.
Learning analytics)</c:v>
                </c:pt>
              </c:strCache>
            </c:strRef>
          </c:cat>
          <c:val>
            <c:numRef>
              <c:f>'Q3+Q1'!$Z$28:$Z$46</c:f>
              <c:numCache>
                <c:formatCode>0.0%</c:formatCode>
                <c:ptCount val="19"/>
                <c:pt idx="1">
                  <c:v>-1.2048192771084376E-2</c:v>
                </c:pt>
                <c:pt idx="2">
                  <c:v>2.8112449799196804E-2</c:v>
                </c:pt>
                <c:pt idx="3">
                  <c:v>0.10441767068273095</c:v>
                </c:pt>
                <c:pt idx="4">
                  <c:v>3.6144578313253017E-2</c:v>
                </c:pt>
                <c:pt idx="5">
                  <c:v>2.8112449799196693E-2</c:v>
                </c:pt>
                <c:pt idx="7">
                  <c:v>-3.2128514056224855E-2</c:v>
                </c:pt>
                <c:pt idx="8">
                  <c:v>7.2289156626506035E-2</c:v>
                </c:pt>
                <c:pt idx="9">
                  <c:v>1.6064257028112428E-2</c:v>
                </c:pt>
                <c:pt idx="10">
                  <c:v>0.12449799196787145</c:v>
                </c:pt>
                <c:pt idx="11">
                  <c:v>-1.2048192771084376E-2</c:v>
                </c:pt>
                <c:pt idx="12">
                  <c:v>5.6224899598393607E-2</c:v>
                </c:pt>
                <c:pt idx="13">
                  <c:v>7.2289156626506035E-2</c:v>
                </c:pt>
                <c:pt idx="14">
                  <c:v>9.2369477911646569E-2</c:v>
                </c:pt>
                <c:pt idx="15">
                  <c:v>6.8273092369477928E-2</c:v>
                </c:pt>
                <c:pt idx="16">
                  <c:v>2.4096385542168697E-2</c:v>
                </c:pt>
                <c:pt idx="18">
                  <c:v>0.16867469879518071</c:v>
                </c:pt>
              </c:numCache>
            </c:numRef>
          </c:val>
          <c:extLst>
            <c:ext xmlns:c16="http://schemas.microsoft.com/office/drawing/2014/chart" uri="{C3380CC4-5D6E-409C-BE32-E72D297353CC}">
              <c16:uniqueId val="{00000000-7E39-4F74-83C5-B1A6101586ED}"/>
            </c:ext>
          </c:extLst>
        </c:ser>
        <c:ser>
          <c:idx val="1"/>
          <c:order val="1"/>
          <c:tx>
            <c:strRef>
              <c:f>'Q3+Q1'!$AA$27</c:f>
              <c:strCache>
                <c:ptCount val="1"/>
                <c:pt idx="0">
                  <c:v>2015</c:v>
                </c:pt>
              </c:strCache>
            </c:strRef>
          </c:tx>
          <c:spPr>
            <a:solidFill>
              <a:srgbClr val="079948">
                <a:alpha val="6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'Q3+Q1'!$Y$28:$Y$46</c:f>
              <c:strCache>
                <c:ptCount val="19"/>
                <c:pt idx="0">
                  <c:v>Plagiarism
detection</c:v>
                </c:pt>
                <c:pt idx="1">
                  <c:v>Content Management
Systems and VLEs</c:v>
                </c:pt>
                <c:pt idx="2">
                  <c:v>Electronic assessment, submission
&amp; feedback tools</c:v>
                </c:pt>
                <c:pt idx="3">
                  <c:v>Open Education (Practices,
Policy &amp; Resources)</c:v>
                </c:pt>
                <c:pt idx="4">
                  <c:v>Web conferencing/virtual
classroom software</c:v>
                </c:pt>
                <c:pt idx="5">
                  <c:v>Collaborative tools (e.g. Google
G Suite, Office365, Padlet etc.)</c:v>
                </c:pt>
                <c:pt idx="6">
                  <c:v>One-to-One Device
initiatives</c:v>
                </c:pt>
                <c:pt idx="7">
                  <c:v>Social networking (e.g. Twitter,
Facebook, Google+)</c:v>
                </c:pt>
                <c:pt idx="8">
                  <c:v>Lecture capture
tools</c:v>
                </c:pt>
                <c:pt idx="9">
                  <c:v>MOOCs, SPOCs,
TOOCs etc.</c:v>
                </c:pt>
                <c:pt idx="10">
                  <c:v>Digital and
Open Badges</c:v>
                </c:pt>
                <c:pt idx="11">
                  <c:v>Blogs</c:v>
                </c:pt>
                <c:pt idx="12">
                  <c:v>Media production (e.g. podcasting,
video interviews)</c:v>
                </c:pt>
                <c:pt idx="13">
                  <c:v>ePortfolios</c:v>
                </c:pt>
                <c:pt idx="14">
                  <c:v>Game-based/playful
learning</c:v>
                </c:pt>
                <c:pt idx="15">
                  <c:v>Assistive technologies</c:v>
                </c:pt>
                <c:pt idx="16">
                  <c:v>Digital repositories</c:v>
                </c:pt>
                <c:pt idx="17">
                  <c:v>Bring Your Own
Device (BYOD)</c:v>
                </c:pt>
                <c:pt idx="18">
                  <c:v>Data and Analytics (incl.
Learning analytics)</c:v>
                </c:pt>
              </c:strCache>
            </c:strRef>
          </c:cat>
          <c:val>
            <c:numRef>
              <c:f>'Q3+Q1'!$AA$28:$AA$46</c:f>
              <c:numCache>
                <c:formatCode>0.0%</c:formatCode>
                <c:ptCount val="19"/>
                <c:pt idx="1">
                  <c:v>-2.5510204081632626E-2</c:v>
                </c:pt>
                <c:pt idx="2">
                  <c:v>3.0612244897959218E-2</c:v>
                </c:pt>
                <c:pt idx="3">
                  <c:v>3.0612244897959162E-2</c:v>
                </c:pt>
                <c:pt idx="4">
                  <c:v>3.0612244897959218E-2</c:v>
                </c:pt>
                <c:pt idx="5">
                  <c:v>4.5918367346938771E-2</c:v>
                </c:pt>
                <c:pt idx="7">
                  <c:v>3.5714285714285698E-2</c:v>
                </c:pt>
                <c:pt idx="8">
                  <c:v>7.1428571428571452E-2</c:v>
                </c:pt>
                <c:pt idx="9">
                  <c:v>5.6122448979591844E-2</c:v>
                </c:pt>
                <c:pt idx="10">
                  <c:v>9.6938775510204078E-2</c:v>
                </c:pt>
                <c:pt idx="11">
                  <c:v>2.5510204081632626E-2</c:v>
                </c:pt>
                <c:pt idx="12">
                  <c:v>7.1428571428571397E-2</c:v>
                </c:pt>
                <c:pt idx="13">
                  <c:v>8.1632653061224469E-2</c:v>
                </c:pt>
                <c:pt idx="14">
                  <c:v>7.1428571428571452E-2</c:v>
                </c:pt>
                <c:pt idx="15">
                  <c:v>9.693877551020405E-2</c:v>
                </c:pt>
                <c:pt idx="16">
                  <c:v>7.6530612244897989E-2</c:v>
                </c:pt>
                <c:pt idx="17">
                  <c:v>3.0612244897959218E-2</c:v>
                </c:pt>
                <c:pt idx="18">
                  <c:v>0.17346938775510207</c:v>
                </c:pt>
              </c:numCache>
            </c:numRef>
          </c:val>
          <c:extLst>
            <c:ext xmlns:c16="http://schemas.microsoft.com/office/drawing/2014/chart" uri="{C3380CC4-5D6E-409C-BE32-E72D297353CC}">
              <c16:uniqueId val="{00000001-7E39-4F74-83C5-B1A6101586ED}"/>
            </c:ext>
          </c:extLst>
        </c:ser>
        <c:ser>
          <c:idx val="2"/>
          <c:order val="2"/>
          <c:tx>
            <c:strRef>
              <c:f>'Q3+Q1'!$AB$27</c:f>
              <c:strCache>
                <c:ptCount val="1"/>
                <c:pt idx="0">
                  <c:v>2016</c:v>
                </c:pt>
              </c:strCache>
            </c:strRef>
          </c:tx>
          <c:spPr>
            <a:solidFill>
              <a:srgbClr val="0799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'Q3+Q1'!$Y$28:$Y$46</c:f>
              <c:strCache>
                <c:ptCount val="19"/>
                <c:pt idx="0">
                  <c:v>Plagiarism
detection</c:v>
                </c:pt>
                <c:pt idx="1">
                  <c:v>Content Management
Systems and VLEs</c:v>
                </c:pt>
                <c:pt idx="2">
                  <c:v>Electronic assessment, submission
&amp; feedback tools</c:v>
                </c:pt>
                <c:pt idx="3">
                  <c:v>Open Education (Practices,
Policy &amp; Resources)</c:v>
                </c:pt>
                <c:pt idx="4">
                  <c:v>Web conferencing/virtual
classroom software</c:v>
                </c:pt>
                <c:pt idx="5">
                  <c:v>Collaborative tools (e.g. Google
G Suite, Office365, Padlet etc.)</c:v>
                </c:pt>
                <c:pt idx="6">
                  <c:v>One-to-One Device
initiatives</c:v>
                </c:pt>
                <c:pt idx="7">
                  <c:v>Social networking (e.g. Twitter,
Facebook, Google+)</c:v>
                </c:pt>
                <c:pt idx="8">
                  <c:v>Lecture capture
tools</c:v>
                </c:pt>
                <c:pt idx="9">
                  <c:v>MOOCs, SPOCs,
TOOCs etc.</c:v>
                </c:pt>
                <c:pt idx="10">
                  <c:v>Digital and
Open Badges</c:v>
                </c:pt>
                <c:pt idx="11">
                  <c:v>Blogs</c:v>
                </c:pt>
                <c:pt idx="12">
                  <c:v>Media production (e.g. podcasting,
video interviews)</c:v>
                </c:pt>
                <c:pt idx="13">
                  <c:v>ePortfolios</c:v>
                </c:pt>
                <c:pt idx="14">
                  <c:v>Game-based/playful
learning</c:v>
                </c:pt>
                <c:pt idx="15">
                  <c:v>Assistive technologies</c:v>
                </c:pt>
                <c:pt idx="16">
                  <c:v>Digital repositories</c:v>
                </c:pt>
                <c:pt idx="17">
                  <c:v>Bring Your Own
Device (BYOD)</c:v>
                </c:pt>
                <c:pt idx="18">
                  <c:v>Data and Analytics (incl.
Learning analytics)</c:v>
                </c:pt>
              </c:strCache>
            </c:strRef>
          </c:cat>
          <c:val>
            <c:numRef>
              <c:f>'Q3+Q1'!$AB$28:$AB$46</c:f>
              <c:numCache>
                <c:formatCode>0.0%</c:formatCode>
                <c:ptCount val="19"/>
                <c:pt idx="0">
                  <c:v>-6.270572745227132E-3</c:v>
                </c:pt>
                <c:pt idx="1">
                  <c:v>9.6280447662935309E-3</c:v>
                </c:pt>
                <c:pt idx="2">
                  <c:v>4.5227123107307587E-2</c:v>
                </c:pt>
                <c:pt idx="3">
                  <c:v>3.7590520078999379E-2</c:v>
                </c:pt>
                <c:pt idx="4">
                  <c:v>0.10442725477287684</c:v>
                </c:pt>
                <c:pt idx="5">
                  <c:v>3.1747860434496289E-2</c:v>
                </c:pt>
                <c:pt idx="6">
                  <c:v>4.5836076366030279E-2</c:v>
                </c:pt>
                <c:pt idx="7">
                  <c:v>-1.005595786701774E-2</c:v>
                </c:pt>
                <c:pt idx="8">
                  <c:v>7.8900592495062483E-2</c:v>
                </c:pt>
                <c:pt idx="9">
                  <c:v>2.8044766293614243E-2</c:v>
                </c:pt>
                <c:pt idx="10">
                  <c:v>0.10037853851217909</c:v>
                </c:pt>
                <c:pt idx="11">
                  <c:v>3.331138907175768E-2</c:v>
                </c:pt>
                <c:pt idx="12">
                  <c:v>6.8087557603686566E-2</c:v>
                </c:pt>
                <c:pt idx="13">
                  <c:v>9.0552995391705082E-2</c:v>
                </c:pt>
                <c:pt idx="14">
                  <c:v>6.3643844634628077E-2</c:v>
                </c:pt>
                <c:pt idx="15">
                  <c:v>8.0612244897959151E-2</c:v>
                </c:pt>
                <c:pt idx="16">
                  <c:v>8.5928242264647792E-2</c:v>
                </c:pt>
                <c:pt idx="17">
                  <c:v>0.11046741277156025</c:v>
                </c:pt>
                <c:pt idx="18">
                  <c:v>0.18895655036208031</c:v>
                </c:pt>
              </c:numCache>
            </c:numRef>
          </c:val>
          <c:extLst>
            <c:ext xmlns:c16="http://schemas.microsoft.com/office/drawing/2014/chart" uri="{C3380CC4-5D6E-409C-BE32-E72D297353CC}">
              <c16:uniqueId val="{00000002-7E39-4F74-83C5-B1A6101586ED}"/>
            </c:ext>
          </c:extLst>
        </c:ser>
        <c:ser>
          <c:idx val="3"/>
          <c:order val="3"/>
          <c:tx>
            <c:strRef>
              <c:f>'Q3+Q1'!$AC$27</c:f>
              <c:strCache>
                <c:ptCount val="1"/>
                <c:pt idx="0">
                  <c:v>2017</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'Q3+Q1'!$Y$28:$Y$46</c:f>
              <c:strCache>
                <c:ptCount val="19"/>
                <c:pt idx="0">
                  <c:v>Plagiarism
detection</c:v>
                </c:pt>
                <c:pt idx="1">
                  <c:v>Content Management
Systems and VLEs</c:v>
                </c:pt>
                <c:pt idx="2">
                  <c:v>Electronic assessment, submission
&amp; feedback tools</c:v>
                </c:pt>
                <c:pt idx="3">
                  <c:v>Open Education (Practices,
Policy &amp; Resources)</c:v>
                </c:pt>
                <c:pt idx="4">
                  <c:v>Web conferencing/virtual
classroom software</c:v>
                </c:pt>
                <c:pt idx="5">
                  <c:v>Collaborative tools (e.g. Google
G Suite, Office365, Padlet etc.)</c:v>
                </c:pt>
                <c:pt idx="6">
                  <c:v>One-to-One Device
initiatives</c:v>
                </c:pt>
                <c:pt idx="7">
                  <c:v>Social networking (e.g. Twitter,
Facebook, Google+)</c:v>
                </c:pt>
                <c:pt idx="8">
                  <c:v>Lecture capture
tools</c:v>
                </c:pt>
                <c:pt idx="9">
                  <c:v>MOOCs, SPOCs,
TOOCs etc.</c:v>
                </c:pt>
                <c:pt idx="10">
                  <c:v>Digital and
Open Badges</c:v>
                </c:pt>
                <c:pt idx="11">
                  <c:v>Blogs</c:v>
                </c:pt>
                <c:pt idx="12">
                  <c:v>Media production (e.g. podcasting,
video interviews)</c:v>
                </c:pt>
                <c:pt idx="13">
                  <c:v>ePortfolios</c:v>
                </c:pt>
                <c:pt idx="14">
                  <c:v>Game-based/playful
learning</c:v>
                </c:pt>
                <c:pt idx="15">
                  <c:v>Assistive technologies</c:v>
                </c:pt>
                <c:pt idx="16">
                  <c:v>Digital repositories</c:v>
                </c:pt>
                <c:pt idx="17">
                  <c:v>Bring Your Own
Device (BYOD)</c:v>
                </c:pt>
                <c:pt idx="18">
                  <c:v>Data and Analytics (incl.
Learning analytics)</c:v>
                </c:pt>
              </c:strCache>
            </c:strRef>
          </c:cat>
          <c:val>
            <c:numRef>
              <c:f>'Q3+Q1'!$AC$28:$AC$46</c:f>
              <c:numCache>
                <c:formatCode>0.0%</c:formatCode>
                <c:ptCount val="19"/>
                <c:pt idx="0">
                  <c:v>-2.2123893805309769E-2</c:v>
                </c:pt>
                <c:pt idx="1">
                  <c:v>4.4247787610619538E-3</c:v>
                </c:pt>
                <c:pt idx="2">
                  <c:v>4.4247787610620648E-3</c:v>
                </c:pt>
                <c:pt idx="3">
                  <c:v>1.7699115044247815E-2</c:v>
                </c:pt>
                <c:pt idx="4">
                  <c:v>2.2123893805309658E-2</c:v>
                </c:pt>
                <c:pt idx="5">
                  <c:v>2.6548672566371612E-2</c:v>
                </c:pt>
                <c:pt idx="6">
                  <c:v>3.9823008849557529E-2</c:v>
                </c:pt>
                <c:pt idx="7">
                  <c:v>4.4247787610619427E-2</c:v>
                </c:pt>
                <c:pt idx="8">
                  <c:v>4.4247787610619538E-2</c:v>
                </c:pt>
                <c:pt idx="9">
                  <c:v>4.8672566371681381E-2</c:v>
                </c:pt>
                <c:pt idx="10">
                  <c:v>4.8672566371681436E-2</c:v>
                </c:pt>
                <c:pt idx="11">
                  <c:v>6.1946902654867242E-2</c:v>
                </c:pt>
                <c:pt idx="12">
                  <c:v>6.1946902654867242E-2</c:v>
                </c:pt>
                <c:pt idx="13">
                  <c:v>6.1946902654867242E-2</c:v>
                </c:pt>
                <c:pt idx="14">
                  <c:v>6.6371681415929223E-2</c:v>
                </c:pt>
                <c:pt idx="15">
                  <c:v>8.4070796460176955E-2</c:v>
                </c:pt>
                <c:pt idx="16">
                  <c:v>8.4070796460176955E-2</c:v>
                </c:pt>
                <c:pt idx="17">
                  <c:v>9.2920353982300863E-2</c:v>
                </c:pt>
                <c:pt idx="18">
                  <c:v>0.1460176991150442</c:v>
                </c:pt>
              </c:numCache>
            </c:numRef>
          </c:val>
          <c:extLst>
            <c:ext xmlns:c16="http://schemas.microsoft.com/office/drawing/2014/chart" uri="{C3380CC4-5D6E-409C-BE32-E72D297353CC}">
              <c16:uniqueId val="{00000000-A147-4CB5-A876-7736580865BC}"/>
            </c:ext>
          </c:extLst>
        </c:ser>
        <c:dLbls>
          <c:showLegendKey val="0"/>
          <c:showVal val="0"/>
          <c:showCatName val="0"/>
          <c:showSerName val="0"/>
          <c:showPercent val="0"/>
          <c:showBubbleSize val="0"/>
        </c:dLbls>
        <c:gapWidth val="93"/>
        <c:overlap val="-12"/>
        <c:axId val="247986048"/>
        <c:axId val="247987584"/>
      </c:barChart>
      <c:catAx>
        <c:axId val="247986048"/>
        <c:scaling>
          <c:orientation val="minMax"/>
        </c:scaling>
        <c:delete val="0"/>
        <c:axPos val="l"/>
        <c:majorGridlines/>
        <c:numFmt formatCode="General" sourceLinked="1"/>
        <c:majorTickMark val="out"/>
        <c:minorTickMark val="none"/>
        <c:tickLblPos val="low"/>
        <c:txPr>
          <a:bodyPr/>
          <a:lstStyle/>
          <a:p>
            <a:pPr>
              <a:defRPr sz="1050" baseline="0"/>
            </a:pPr>
            <a:endParaRPr lang="en-US"/>
          </a:p>
        </c:txPr>
        <c:crossAx val="247987584"/>
        <c:crosses val="autoZero"/>
        <c:auto val="1"/>
        <c:lblAlgn val="ctr"/>
        <c:lblOffset val="100"/>
        <c:noMultiLvlLbl val="0"/>
      </c:catAx>
      <c:valAx>
        <c:axId val="247987584"/>
        <c:scaling>
          <c:orientation val="minMax"/>
        </c:scaling>
        <c:delete val="0"/>
        <c:axPos val="b"/>
        <c:numFmt formatCode="0%" sourceLinked="0"/>
        <c:majorTickMark val="out"/>
        <c:minorTickMark val="none"/>
        <c:tickLblPos val="nextTo"/>
        <c:txPr>
          <a:bodyPr/>
          <a:lstStyle/>
          <a:p>
            <a:pPr>
              <a:defRPr sz="1000"/>
            </a:pPr>
            <a:endParaRPr lang="en-US"/>
          </a:p>
        </c:txPr>
        <c:crossAx val="247986048"/>
        <c:crosses val="autoZero"/>
        <c:crossBetween val="between"/>
      </c:valAx>
    </c:plotArea>
    <c:legend>
      <c:legendPos val="b"/>
      <c:layout>
        <c:manualLayout>
          <c:xMode val="edge"/>
          <c:yMode val="edge"/>
          <c:x val="0.42688957654612242"/>
          <c:y val="0.95400614325383237"/>
          <c:w val="0.31301167247180756"/>
          <c:h val="1.9463613053680225E-2"/>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Increasing/decreasing importance from current to future for 2014-2017</a:t>
            </a:r>
          </a:p>
        </c:rich>
      </c:tx>
      <c:overlay val="0"/>
    </c:title>
    <c:autoTitleDeleted val="0"/>
    <c:plotArea>
      <c:layout>
        <c:manualLayout>
          <c:layoutTarget val="inner"/>
          <c:xMode val="edge"/>
          <c:yMode val="edge"/>
          <c:x val="0.29432343284190005"/>
          <c:y val="0.23625057842600794"/>
          <c:w val="0.65446885287199019"/>
          <c:h val="0.337418499704154"/>
        </c:manualLayout>
      </c:layout>
      <c:barChart>
        <c:barDir val="bar"/>
        <c:grouping val="clustered"/>
        <c:varyColors val="0"/>
        <c:ser>
          <c:idx val="0"/>
          <c:order val="0"/>
          <c:tx>
            <c:strRef>
              <c:f>'Q3+Q1'!$Z$27</c:f>
              <c:strCache>
                <c:ptCount val="1"/>
                <c:pt idx="0">
                  <c:v>2014</c:v>
                </c:pt>
              </c:strCache>
            </c:strRef>
          </c:tx>
          <c:spPr>
            <a:solidFill>
              <a:srgbClr val="079948">
                <a:alpha val="35000"/>
              </a:srgbClr>
            </a:solidFill>
          </c:spPr>
          <c:invertIfNegative val="0"/>
          <c:dLbls>
            <c:spPr>
              <a:no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'Q3+Q1'!$Y$46</c:f>
              <c:strCache>
                <c:ptCount val="1"/>
                <c:pt idx="0">
                  <c:v>Data and Analytics (incl.
Learning analytics)</c:v>
                </c:pt>
              </c:strCache>
            </c:strRef>
          </c:cat>
          <c:val>
            <c:numRef>
              <c:f>'Q3+Q1'!$Z$46</c:f>
              <c:numCache>
                <c:formatCode>0.0%</c:formatCode>
                <c:ptCount val="1"/>
                <c:pt idx="0">
                  <c:v>0.16867469879518071</c:v>
                </c:pt>
              </c:numCache>
            </c:numRef>
          </c:val>
          <c:extLst>
            <c:ext xmlns:c16="http://schemas.microsoft.com/office/drawing/2014/chart" uri="{C3380CC4-5D6E-409C-BE32-E72D297353CC}">
              <c16:uniqueId val="{00000000-AC3B-4D45-85CF-B874947E8523}"/>
            </c:ext>
          </c:extLst>
        </c:ser>
        <c:ser>
          <c:idx val="1"/>
          <c:order val="1"/>
          <c:tx>
            <c:strRef>
              <c:f>'Q3+Q1'!$AA$27</c:f>
              <c:strCache>
                <c:ptCount val="1"/>
                <c:pt idx="0">
                  <c:v>2015</c:v>
                </c:pt>
              </c:strCache>
            </c:strRef>
          </c:tx>
          <c:spPr>
            <a:solidFill>
              <a:srgbClr val="079948">
                <a:alpha val="6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'Q3+Q1'!$Y$46</c:f>
              <c:strCache>
                <c:ptCount val="1"/>
                <c:pt idx="0">
                  <c:v>Data and Analytics (incl.
Learning analytics)</c:v>
                </c:pt>
              </c:strCache>
            </c:strRef>
          </c:cat>
          <c:val>
            <c:numRef>
              <c:f>'Q3+Q1'!$AA$46</c:f>
              <c:numCache>
                <c:formatCode>0.0%</c:formatCode>
                <c:ptCount val="1"/>
                <c:pt idx="0">
                  <c:v>0.17346938775510207</c:v>
                </c:pt>
              </c:numCache>
            </c:numRef>
          </c:val>
          <c:extLst>
            <c:ext xmlns:c16="http://schemas.microsoft.com/office/drawing/2014/chart" uri="{C3380CC4-5D6E-409C-BE32-E72D297353CC}">
              <c16:uniqueId val="{00000001-AC3B-4D45-85CF-B874947E8523}"/>
            </c:ext>
          </c:extLst>
        </c:ser>
        <c:ser>
          <c:idx val="2"/>
          <c:order val="2"/>
          <c:tx>
            <c:strRef>
              <c:f>'Q3+Q1'!$AB$27</c:f>
              <c:strCache>
                <c:ptCount val="1"/>
                <c:pt idx="0">
                  <c:v>2016</c:v>
                </c:pt>
              </c:strCache>
            </c:strRef>
          </c:tx>
          <c:spPr>
            <a:solidFill>
              <a:srgbClr val="0799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'Q3+Q1'!$Y$46</c:f>
              <c:strCache>
                <c:ptCount val="1"/>
                <c:pt idx="0">
                  <c:v>Data and Analytics (incl.
Learning analytics)</c:v>
                </c:pt>
              </c:strCache>
            </c:strRef>
          </c:cat>
          <c:val>
            <c:numRef>
              <c:f>'Q3+Q1'!$AB$46</c:f>
              <c:numCache>
                <c:formatCode>0.0%</c:formatCode>
                <c:ptCount val="1"/>
                <c:pt idx="0">
                  <c:v>0.18895655036208031</c:v>
                </c:pt>
              </c:numCache>
            </c:numRef>
          </c:val>
          <c:extLst>
            <c:ext xmlns:c16="http://schemas.microsoft.com/office/drawing/2014/chart" uri="{C3380CC4-5D6E-409C-BE32-E72D297353CC}">
              <c16:uniqueId val="{00000002-AC3B-4D45-85CF-B874947E8523}"/>
            </c:ext>
          </c:extLst>
        </c:ser>
        <c:ser>
          <c:idx val="3"/>
          <c:order val="3"/>
          <c:tx>
            <c:strRef>
              <c:f>'Q3+Q1'!$AC$27</c:f>
              <c:strCache>
                <c:ptCount val="1"/>
                <c:pt idx="0">
                  <c:v>2017</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'Q3+Q1'!$Y$46</c:f>
              <c:strCache>
                <c:ptCount val="1"/>
                <c:pt idx="0">
                  <c:v>Data and Analytics (incl.
Learning analytics)</c:v>
                </c:pt>
              </c:strCache>
            </c:strRef>
          </c:cat>
          <c:val>
            <c:numRef>
              <c:f>'Q3+Q1'!$AC$46</c:f>
              <c:numCache>
                <c:formatCode>0.0%</c:formatCode>
                <c:ptCount val="1"/>
                <c:pt idx="0">
                  <c:v>0.1460176991150442</c:v>
                </c:pt>
              </c:numCache>
            </c:numRef>
          </c:val>
          <c:extLst>
            <c:ext xmlns:c16="http://schemas.microsoft.com/office/drawing/2014/chart" uri="{C3380CC4-5D6E-409C-BE32-E72D297353CC}">
              <c16:uniqueId val="{00000003-AC3B-4D45-85CF-B874947E8523}"/>
            </c:ext>
          </c:extLst>
        </c:ser>
        <c:dLbls>
          <c:showLegendKey val="0"/>
          <c:showVal val="0"/>
          <c:showCatName val="0"/>
          <c:showSerName val="0"/>
          <c:showPercent val="0"/>
          <c:showBubbleSize val="0"/>
        </c:dLbls>
        <c:gapWidth val="93"/>
        <c:overlap val="-12"/>
        <c:axId val="247986048"/>
        <c:axId val="247987584"/>
      </c:barChart>
      <c:catAx>
        <c:axId val="247986048"/>
        <c:scaling>
          <c:orientation val="minMax"/>
        </c:scaling>
        <c:delete val="0"/>
        <c:axPos val="l"/>
        <c:majorGridlines/>
        <c:numFmt formatCode="General" sourceLinked="1"/>
        <c:majorTickMark val="out"/>
        <c:minorTickMark val="none"/>
        <c:tickLblPos val="low"/>
        <c:txPr>
          <a:bodyPr/>
          <a:lstStyle/>
          <a:p>
            <a:pPr>
              <a:defRPr sz="1050" baseline="0"/>
            </a:pPr>
            <a:endParaRPr lang="en-US"/>
          </a:p>
        </c:txPr>
        <c:crossAx val="247987584"/>
        <c:crosses val="autoZero"/>
        <c:auto val="1"/>
        <c:lblAlgn val="ctr"/>
        <c:lblOffset val="100"/>
        <c:noMultiLvlLbl val="0"/>
      </c:catAx>
      <c:valAx>
        <c:axId val="247987584"/>
        <c:scaling>
          <c:orientation val="minMax"/>
        </c:scaling>
        <c:delete val="0"/>
        <c:axPos val="b"/>
        <c:numFmt formatCode="0%" sourceLinked="0"/>
        <c:majorTickMark val="out"/>
        <c:minorTickMark val="none"/>
        <c:tickLblPos val="nextTo"/>
        <c:txPr>
          <a:bodyPr/>
          <a:lstStyle/>
          <a:p>
            <a:pPr>
              <a:defRPr sz="1000"/>
            </a:pPr>
            <a:endParaRPr lang="en-US"/>
          </a:p>
        </c:txPr>
        <c:crossAx val="247986048"/>
        <c:crosses val="autoZero"/>
        <c:crossBetween val="between"/>
      </c:valAx>
    </c:plotArea>
    <c:legend>
      <c:legendPos val="b"/>
      <c:layout>
        <c:manualLayout>
          <c:xMode val="edge"/>
          <c:yMode val="edge"/>
          <c:x val="0.34410375305840263"/>
          <c:y val="0.70954427162828282"/>
          <c:w val="0.31179233028850906"/>
          <c:h val="0.13103552947875757"/>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Current </a:t>
            </a:r>
            <a:r>
              <a:rPr lang="en-GB" sz="1200" b="1" i="0" u="none" strike="noStrike" baseline="0">
                <a:effectLst/>
              </a:rPr>
              <a:t>and future work areas ranked by importance</a:t>
            </a:r>
            <a:endParaRPr lang="en-GB" sz="1200"/>
          </a:p>
        </c:rich>
      </c:tx>
      <c:overlay val="0"/>
    </c:title>
    <c:autoTitleDeleted val="0"/>
    <c:plotArea>
      <c:layout>
        <c:manualLayout>
          <c:layoutTarget val="inner"/>
          <c:xMode val="edge"/>
          <c:yMode val="edge"/>
          <c:x val="9.5354879147569238E-2"/>
          <c:y val="5.7417995688230944E-2"/>
          <c:w val="0.57027500761689742"/>
          <c:h val="0.87648306901792206"/>
        </c:manualLayout>
      </c:layout>
      <c:lineChart>
        <c:grouping val="standard"/>
        <c:varyColors val="0"/>
        <c:ser>
          <c:idx val="0"/>
          <c:order val="0"/>
          <c:tx>
            <c:strRef>
              <c:f>'Q3+Q1 (lap)'!$A$3</c:f>
              <c:strCache>
                <c:ptCount val="1"/>
                <c:pt idx="0">
                  <c:v>Content Management Systems and VLEs</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(lap)'!$B$3:$E$3</c:f>
              <c:numCache>
                <c:formatCode>General</c:formatCode>
                <c:ptCount val="4"/>
                <c:pt idx="0">
                  <c:v>1</c:v>
                </c:pt>
                <c:pt idx="1">
                  <c:v>1</c:v>
                </c:pt>
                <c:pt idx="2">
                  <c:v>1</c:v>
                </c:pt>
                <c:pt idx="3">
                  <c:v>1</c:v>
                </c:pt>
              </c:numCache>
            </c:numRef>
          </c:val>
          <c:smooth val="0"/>
          <c:extLst>
            <c:ext xmlns:c16="http://schemas.microsoft.com/office/drawing/2014/chart" uri="{C3380CC4-5D6E-409C-BE32-E72D297353CC}">
              <c16:uniqueId val="{00000003-D5AD-4631-8498-3EB3F9DD6EA4}"/>
            </c:ext>
          </c:extLst>
        </c:ser>
        <c:ser>
          <c:idx val="1"/>
          <c:order val="1"/>
          <c:tx>
            <c:strRef>
              <c:f>'Q3+Q1 (lap)'!$A$4</c:f>
              <c:strCache>
                <c:ptCount val="1"/>
                <c:pt idx="0">
                  <c:v>Electronic assessment, submission &amp; feedback tools</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(lap)'!$B$4:$E$4</c:f>
              <c:numCache>
                <c:formatCode>General</c:formatCode>
                <c:ptCount val="4"/>
                <c:pt idx="0">
                  <c:v>2</c:v>
                </c:pt>
                <c:pt idx="1">
                  <c:v>2</c:v>
                </c:pt>
                <c:pt idx="2">
                  <c:v>2</c:v>
                </c:pt>
                <c:pt idx="3">
                  <c:v>2</c:v>
                </c:pt>
              </c:numCache>
            </c:numRef>
          </c:val>
          <c:smooth val="0"/>
          <c:extLst>
            <c:ext xmlns:c16="http://schemas.microsoft.com/office/drawing/2014/chart" uri="{C3380CC4-5D6E-409C-BE32-E72D297353CC}">
              <c16:uniqueId val="{00000007-D5AD-4631-8498-3EB3F9DD6EA4}"/>
            </c:ext>
          </c:extLst>
        </c:ser>
        <c:ser>
          <c:idx val="2"/>
          <c:order val="2"/>
          <c:tx>
            <c:strRef>
              <c:f>'Q3+Q1 (lap)'!$A$5</c:f>
              <c:strCache>
                <c:ptCount val="1"/>
                <c:pt idx="0">
                  <c:v>Blended Learning</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(lap)'!$B$5:$E$5</c:f>
              <c:numCache>
                <c:formatCode>General</c:formatCode>
                <c:ptCount val="4"/>
                <c:pt idx="0">
                  <c:v>3</c:v>
                </c:pt>
                <c:pt idx="1">
                  <c:v>3</c:v>
                </c:pt>
                <c:pt idx="2">
                  <c:v>3</c:v>
                </c:pt>
                <c:pt idx="3">
                  <c:v>3</c:v>
                </c:pt>
              </c:numCache>
            </c:numRef>
          </c:val>
          <c:smooth val="0"/>
          <c:extLst>
            <c:ext xmlns:c16="http://schemas.microsoft.com/office/drawing/2014/chart" uri="{C3380CC4-5D6E-409C-BE32-E72D297353CC}">
              <c16:uniqueId val="{0000000B-D5AD-4631-8498-3EB3F9DD6EA4}"/>
            </c:ext>
          </c:extLst>
        </c:ser>
        <c:ser>
          <c:idx val="3"/>
          <c:order val="3"/>
          <c:tx>
            <c:strRef>
              <c:f>'Q3+Q1 (lap)'!$A$6</c:f>
              <c:strCache>
                <c:ptCount val="1"/>
                <c:pt idx="0">
                  <c:v>Collaborative tools (e.g. Google G Suite, Office365, Padlet etc.)</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(lap)'!$B$6:$E$6</c:f>
              <c:numCache>
                <c:formatCode>General</c:formatCode>
                <c:ptCount val="4"/>
                <c:pt idx="0">
                  <c:v>4</c:v>
                </c:pt>
                <c:pt idx="1">
                  <c:v>4</c:v>
                </c:pt>
                <c:pt idx="2">
                  <c:v>4</c:v>
                </c:pt>
                <c:pt idx="3">
                  <c:v>4</c:v>
                </c:pt>
              </c:numCache>
            </c:numRef>
          </c:val>
          <c:smooth val="0"/>
          <c:extLst>
            <c:ext xmlns:c16="http://schemas.microsoft.com/office/drawing/2014/chart" uri="{C3380CC4-5D6E-409C-BE32-E72D297353CC}">
              <c16:uniqueId val="{0000000F-D5AD-4631-8498-3EB3F9DD6EA4}"/>
            </c:ext>
          </c:extLst>
        </c:ser>
        <c:ser>
          <c:idx val="4"/>
          <c:order val="4"/>
          <c:tx>
            <c:strRef>
              <c:f>'Q3+Q1 (lap)'!$A$7</c:f>
              <c:strCache>
                <c:ptCount val="1"/>
                <c:pt idx="0">
                  <c:v>Media production (e.g. podcasting, video interviews)</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(lap)'!$B$7:$E$7</c:f>
              <c:numCache>
                <c:formatCode>General</c:formatCode>
                <c:ptCount val="4"/>
                <c:pt idx="0">
                  <c:v>6</c:v>
                </c:pt>
                <c:pt idx="1">
                  <c:v>6</c:v>
                </c:pt>
                <c:pt idx="2">
                  <c:v>5</c:v>
                </c:pt>
                <c:pt idx="3">
                  <c:v>5</c:v>
                </c:pt>
              </c:numCache>
            </c:numRef>
          </c:val>
          <c:smooth val="0"/>
          <c:extLst>
            <c:ext xmlns:c16="http://schemas.microsoft.com/office/drawing/2014/chart" uri="{C3380CC4-5D6E-409C-BE32-E72D297353CC}">
              <c16:uniqueId val="{00000013-D5AD-4631-8498-3EB3F9DD6EA4}"/>
            </c:ext>
          </c:extLst>
        </c:ser>
        <c:ser>
          <c:idx val="5"/>
          <c:order val="5"/>
          <c:tx>
            <c:strRef>
              <c:f>'Q3+Q1 (lap)'!$A$8</c:f>
              <c:strCache>
                <c:ptCount val="1"/>
                <c:pt idx="0">
                  <c:v>Data and Analytics (incl. Learning Analytics)</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(lap)'!$B$8:$E$8</c:f>
              <c:numCache>
                <c:formatCode>General</c:formatCode>
                <c:ptCount val="4"/>
                <c:pt idx="0">
                  <c:v>10</c:v>
                </c:pt>
                <c:pt idx="1">
                  <c:v>10</c:v>
                </c:pt>
                <c:pt idx="2">
                  <c:v>6</c:v>
                </c:pt>
                <c:pt idx="3">
                  <c:v>6</c:v>
                </c:pt>
              </c:numCache>
            </c:numRef>
          </c:val>
          <c:smooth val="0"/>
          <c:extLst>
            <c:ext xmlns:c16="http://schemas.microsoft.com/office/drawing/2014/chart" uri="{C3380CC4-5D6E-409C-BE32-E72D297353CC}">
              <c16:uniqueId val="{00000017-D5AD-4631-8498-3EB3F9DD6EA4}"/>
            </c:ext>
          </c:extLst>
        </c:ser>
        <c:ser>
          <c:idx val="6"/>
          <c:order val="6"/>
          <c:tx>
            <c:strRef>
              <c:f>'Q3+Q1 (lap)'!$A$9</c:f>
              <c:strCache>
                <c:ptCount val="1"/>
                <c:pt idx="0">
                  <c:v>Web conferencing/virtual classroom software</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(lap)'!$B$9:$E$9</c:f>
              <c:numCache>
                <c:formatCode>General</c:formatCode>
                <c:ptCount val="4"/>
                <c:pt idx="0">
                  <c:v>5</c:v>
                </c:pt>
                <c:pt idx="1">
                  <c:v>5</c:v>
                </c:pt>
                <c:pt idx="2">
                  <c:v>7</c:v>
                </c:pt>
                <c:pt idx="3">
                  <c:v>7</c:v>
                </c:pt>
              </c:numCache>
            </c:numRef>
          </c:val>
          <c:smooth val="0"/>
          <c:extLst>
            <c:ext xmlns:c16="http://schemas.microsoft.com/office/drawing/2014/chart" uri="{C3380CC4-5D6E-409C-BE32-E72D297353CC}">
              <c16:uniqueId val="{0000001B-D5AD-4631-8498-3EB3F9DD6EA4}"/>
            </c:ext>
          </c:extLst>
        </c:ser>
        <c:ser>
          <c:idx val="7"/>
          <c:order val="7"/>
          <c:tx>
            <c:strRef>
              <c:f>'Q3+Q1 (lap)'!$A$10</c:f>
              <c:strCache>
                <c:ptCount val="1"/>
                <c:pt idx="0">
                  <c:v>Lecture capture tools</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(lap)'!$B$10:$E$10</c:f>
              <c:numCache>
                <c:formatCode>General</c:formatCode>
                <c:ptCount val="4"/>
                <c:pt idx="0">
                  <c:v>7</c:v>
                </c:pt>
                <c:pt idx="1">
                  <c:v>7</c:v>
                </c:pt>
                <c:pt idx="2">
                  <c:v>8</c:v>
                </c:pt>
                <c:pt idx="3">
                  <c:v>8</c:v>
                </c:pt>
              </c:numCache>
            </c:numRef>
          </c:val>
          <c:smooth val="0"/>
          <c:extLst>
            <c:ext xmlns:c16="http://schemas.microsoft.com/office/drawing/2014/chart" uri="{C3380CC4-5D6E-409C-BE32-E72D297353CC}">
              <c16:uniqueId val="{0000001F-D5AD-4631-8498-3EB3F9DD6EA4}"/>
            </c:ext>
          </c:extLst>
        </c:ser>
        <c:ser>
          <c:idx val="8"/>
          <c:order val="8"/>
          <c:tx>
            <c:strRef>
              <c:f>'Q3+Q1 (lap)'!$A$11</c:f>
              <c:strCache>
                <c:ptCount val="1"/>
                <c:pt idx="0">
                  <c:v>Social networking (e.g. Twitter, Facebook, Google+)</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(lap)'!$B$11:$E$11</c:f>
              <c:numCache>
                <c:formatCode>General</c:formatCode>
                <c:ptCount val="4"/>
                <c:pt idx="0">
                  <c:v>9</c:v>
                </c:pt>
                <c:pt idx="1">
                  <c:v>9</c:v>
                </c:pt>
                <c:pt idx="2">
                  <c:v>9</c:v>
                </c:pt>
                <c:pt idx="3">
                  <c:v>9</c:v>
                </c:pt>
              </c:numCache>
            </c:numRef>
          </c:val>
          <c:smooth val="0"/>
          <c:extLst>
            <c:ext xmlns:c16="http://schemas.microsoft.com/office/drawing/2014/chart" uri="{C3380CC4-5D6E-409C-BE32-E72D297353CC}">
              <c16:uniqueId val="{00000023-D5AD-4631-8498-3EB3F9DD6EA4}"/>
            </c:ext>
          </c:extLst>
        </c:ser>
        <c:ser>
          <c:idx val="9"/>
          <c:order val="9"/>
          <c:tx>
            <c:strRef>
              <c:f>'Q3+Q1 (lap)'!$A$12</c:f>
              <c:strCache>
                <c:ptCount val="1"/>
                <c:pt idx="0">
                  <c:v>Plagiarism detection</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(lap)'!$B$12:$E$12</c:f>
              <c:numCache>
                <c:formatCode>General</c:formatCode>
                <c:ptCount val="4"/>
                <c:pt idx="0">
                  <c:v>8</c:v>
                </c:pt>
                <c:pt idx="1">
                  <c:v>8</c:v>
                </c:pt>
                <c:pt idx="2">
                  <c:v>10</c:v>
                </c:pt>
                <c:pt idx="3">
                  <c:v>10</c:v>
                </c:pt>
              </c:numCache>
            </c:numRef>
          </c:val>
          <c:smooth val="0"/>
          <c:extLst>
            <c:ext xmlns:c16="http://schemas.microsoft.com/office/drawing/2014/chart" uri="{C3380CC4-5D6E-409C-BE32-E72D297353CC}">
              <c16:uniqueId val="{00000027-D5AD-4631-8498-3EB3F9DD6EA4}"/>
            </c:ext>
          </c:extLst>
        </c:ser>
        <c:ser>
          <c:idx val="10"/>
          <c:order val="10"/>
          <c:tx>
            <c:strRef>
              <c:f>'Q3+Q1 (lap)'!$A$13</c:f>
              <c:strCache>
                <c:ptCount val="1"/>
                <c:pt idx="0">
                  <c:v>ePortfolios</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(lap)'!$B$13:$E$13</c:f>
              <c:numCache>
                <c:formatCode>General</c:formatCode>
                <c:ptCount val="4"/>
                <c:pt idx="0">
                  <c:v>11</c:v>
                </c:pt>
                <c:pt idx="1">
                  <c:v>11</c:v>
                </c:pt>
                <c:pt idx="2">
                  <c:v>11</c:v>
                </c:pt>
                <c:pt idx="3">
                  <c:v>11</c:v>
                </c:pt>
              </c:numCache>
            </c:numRef>
          </c:val>
          <c:smooth val="0"/>
          <c:extLst>
            <c:ext xmlns:c16="http://schemas.microsoft.com/office/drawing/2014/chart" uri="{C3380CC4-5D6E-409C-BE32-E72D297353CC}">
              <c16:uniqueId val="{0000002B-D5AD-4631-8498-3EB3F9DD6EA4}"/>
            </c:ext>
          </c:extLst>
        </c:ser>
        <c:ser>
          <c:idx val="11"/>
          <c:order val="11"/>
          <c:tx>
            <c:strRef>
              <c:f>'Q3+Q1 (lap)'!$A$14</c:f>
              <c:strCache>
                <c:ptCount val="1"/>
                <c:pt idx="0">
                  <c:v>Bring Your Own Device (BYOD)</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(lap)'!$B$14:$E$14</c:f>
              <c:numCache>
                <c:formatCode>General</c:formatCode>
                <c:ptCount val="4"/>
                <c:pt idx="0">
                  <c:v>16</c:v>
                </c:pt>
                <c:pt idx="1">
                  <c:v>16</c:v>
                </c:pt>
                <c:pt idx="2">
                  <c:v>12</c:v>
                </c:pt>
                <c:pt idx="3">
                  <c:v>12</c:v>
                </c:pt>
              </c:numCache>
            </c:numRef>
          </c:val>
          <c:smooth val="0"/>
          <c:extLst>
            <c:ext xmlns:c16="http://schemas.microsoft.com/office/drawing/2014/chart" uri="{C3380CC4-5D6E-409C-BE32-E72D297353CC}">
              <c16:uniqueId val="{0000002F-D5AD-4631-8498-3EB3F9DD6EA4}"/>
            </c:ext>
          </c:extLst>
        </c:ser>
        <c:ser>
          <c:idx val="12"/>
          <c:order val="12"/>
          <c:tx>
            <c:strRef>
              <c:f>'Q3+Q1 (lap)'!$A$15</c:f>
              <c:strCache>
                <c:ptCount val="1"/>
                <c:pt idx="0">
                  <c:v>Digital repositories</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(lap)'!$B$15:$E$15</c:f>
              <c:numCache>
                <c:formatCode>General</c:formatCode>
                <c:ptCount val="4"/>
                <c:pt idx="0">
                  <c:v>15</c:v>
                </c:pt>
                <c:pt idx="1">
                  <c:v>15</c:v>
                </c:pt>
                <c:pt idx="2">
                  <c:v>13</c:v>
                </c:pt>
                <c:pt idx="3">
                  <c:v>13</c:v>
                </c:pt>
              </c:numCache>
            </c:numRef>
          </c:val>
          <c:smooth val="0"/>
          <c:extLst>
            <c:ext xmlns:c16="http://schemas.microsoft.com/office/drawing/2014/chart" uri="{C3380CC4-5D6E-409C-BE32-E72D297353CC}">
              <c16:uniqueId val="{00000033-D5AD-4631-8498-3EB3F9DD6EA4}"/>
            </c:ext>
          </c:extLst>
        </c:ser>
        <c:ser>
          <c:idx val="13"/>
          <c:order val="13"/>
          <c:tx>
            <c:strRef>
              <c:f>'Q3+Q1 (lap)'!$A$16</c:f>
              <c:strCache>
                <c:ptCount val="1"/>
                <c:pt idx="0">
                  <c:v>Blogs</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(lap)'!$B$16:$E$16</c:f>
              <c:numCache>
                <c:formatCode>General</c:formatCode>
                <c:ptCount val="4"/>
                <c:pt idx="0">
                  <c:v>13</c:v>
                </c:pt>
                <c:pt idx="1">
                  <c:v>13</c:v>
                </c:pt>
                <c:pt idx="2">
                  <c:v>14</c:v>
                </c:pt>
                <c:pt idx="3">
                  <c:v>14</c:v>
                </c:pt>
              </c:numCache>
            </c:numRef>
          </c:val>
          <c:smooth val="0"/>
          <c:extLst>
            <c:ext xmlns:c16="http://schemas.microsoft.com/office/drawing/2014/chart" uri="{C3380CC4-5D6E-409C-BE32-E72D297353CC}">
              <c16:uniqueId val="{00000037-D5AD-4631-8498-3EB3F9DD6EA4}"/>
            </c:ext>
          </c:extLst>
        </c:ser>
        <c:ser>
          <c:idx val="14"/>
          <c:order val="14"/>
          <c:tx>
            <c:strRef>
              <c:f>'Q3+Q1 (lap)'!$A$17</c:f>
              <c:strCache>
                <c:ptCount val="1"/>
                <c:pt idx="0">
                  <c:v>Assistive technologies</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(lap)'!$B$17:$E$17</c:f>
              <c:numCache>
                <c:formatCode>General</c:formatCode>
                <c:ptCount val="4"/>
                <c:pt idx="0">
                  <c:v>17</c:v>
                </c:pt>
                <c:pt idx="1">
                  <c:v>17</c:v>
                </c:pt>
                <c:pt idx="2">
                  <c:v>15</c:v>
                </c:pt>
                <c:pt idx="3">
                  <c:v>15</c:v>
                </c:pt>
              </c:numCache>
            </c:numRef>
          </c:val>
          <c:smooth val="0"/>
          <c:extLst>
            <c:ext xmlns:c16="http://schemas.microsoft.com/office/drawing/2014/chart" uri="{C3380CC4-5D6E-409C-BE32-E72D297353CC}">
              <c16:uniqueId val="{0000003B-D5AD-4631-8498-3EB3F9DD6EA4}"/>
            </c:ext>
          </c:extLst>
        </c:ser>
        <c:ser>
          <c:idx val="15"/>
          <c:order val="15"/>
          <c:tx>
            <c:strRef>
              <c:f>'Q3+Q1 (lap)'!$A$18</c:f>
              <c:strCache>
                <c:ptCount val="1"/>
                <c:pt idx="0">
                  <c:v>Learning Space Design</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(lap)'!$B$18:$E$18</c:f>
              <c:numCache>
                <c:formatCode>General</c:formatCode>
                <c:ptCount val="4"/>
                <c:pt idx="0">
                  <c:v>14</c:v>
                </c:pt>
                <c:pt idx="1">
                  <c:v>14</c:v>
                </c:pt>
                <c:pt idx="2">
                  <c:v>16</c:v>
                </c:pt>
                <c:pt idx="3">
                  <c:v>16</c:v>
                </c:pt>
              </c:numCache>
            </c:numRef>
          </c:val>
          <c:smooth val="0"/>
          <c:extLst>
            <c:ext xmlns:c16="http://schemas.microsoft.com/office/drawing/2014/chart" uri="{C3380CC4-5D6E-409C-BE32-E72D297353CC}">
              <c16:uniqueId val="{0000003F-D5AD-4631-8498-3EB3F9DD6EA4}"/>
            </c:ext>
          </c:extLst>
        </c:ser>
        <c:ser>
          <c:idx val="16"/>
          <c:order val="16"/>
          <c:tx>
            <c:strRef>
              <c:f>'Q3+Q1 (lap)'!$A$19</c:f>
              <c:strCache>
                <c:ptCount val="1"/>
                <c:pt idx="0">
                  <c:v>Open Education (Practices, Policy &amp; Resources)</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(lap)'!$B$19:$E$19</c:f>
              <c:numCache>
                <c:formatCode>General</c:formatCode>
                <c:ptCount val="4"/>
                <c:pt idx="0">
                  <c:v>12</c:v>
                </c:pt>
                <c:pt idx="1">
                  <c:v>12</c:v>
                </c:pt>
                <c:pt idx="2">
                  <c:v>17</c:v>
                </c:pt>
                <c:pt idx="3">
                  <c:v>17</c:v>
                </c:pt>
              </c:numCache>
            </c:numRef>
          </c:val>
          <c:smooth val="0"/>
          <c:extLst>
            <c:ext xmlns:c16="http://schemas.microsoft.com/office/drawing/2014/chart" uri="{C3380CC4-5D6E-409C-BE32-E72D297353CC}">
              <c16:uniqueId val="{00000043-D5AD-4631-8498-3EB3F9DD6EA4}"/>
            </c:ext>
          </c:extLst>
        </c:ser>
        <c:ser>
          <c:idx val="17"/>
          <c:order val="17"/>
          <c:tx>
            <c:strRef>
              <c:f>'Q3+Q1 (lap)'!$A$20</c:f>
              <c:strCache>
                <c:ptCount val="1"/>
                <c:pt idx="0">
                  <c:v>MOOCs, SPOCs, TOOCs etc.</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(lap)'!$B$20:$E$20</c:f>
              <c:numCache>
                <c:formatCode>General</c:formatCode>
                <c:ptCount val="4"/>
                <c:pt idx="0">
                  <c:v>18</c:v>
                </c:pt>
                <c:pt idx="1">
                  <c:v>18</c:v>
                </c:pt>
                <c:pt idx="2">
                  <c:v>18</c:v>
                </c:pt>
                <c:pt idx="3">
                  <c:v>18</c:v>
                </c:pt>
              </c:numCache>
            </c:numRef>
          </c:val>
          <c:smooth val="0"/>
          <c:extLst>
            <c:ext xmlns:c16="http://schemas.microsoft.com/office/drawing/2014/chart" uri="{C3380CC4-5D6E-409C-BE32-E72D297353CC}">
              <c16:uniqueId val="{00000047-D5AD-4631-8498-3EB3F9DD6EA4}"/>
            </c:ext>
          </c:extLst>
        </c:ser>
        <c:ser>
          <c:idx val="18"/>
          <c:order val="18"/>
          <c:tx>
            <c:strRef>
              <c:f>'Q3+Q1 (lap)'!$A$21</c:f>
              <c:strCache>
                <c:ptCount val="1"/>
                <c:pt idx="0">
                  <c:v>Game-based/playful learning</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(lap)'!$B$21:$E$21</c:f>
              <c:numCache>
                <c:formatCode>General</c:formatCode>
                <c:ptCount val="4"/>
                <c:pt idx="0">
                  <c:v>19</c:v>
                </c:pt>
                <c:pt idx="1">
                  <c:v>19</c:v>
                </c:pt>
                <c:pt idx="2">
                  <c:v>19</c:v>
                </c:pt>
                <c:pt idx="3">
                  <c:v>19</c:v>
                </c:pt>
              </c:numCache>
            </c:numRef>
          </c:val>
          <c:smooth val="0"/>
          <c:extLst>
            <c:ext xmlns:c16="http://schemas.microsoft.com/office/drawing/2014/chart" uri="{C3380CC4-5D6E-409C-BE32-E72D297353CC}">
              <c16:uniqueId val="{0000004B-D5AD-4631-8498-3EB3F9DD6EA4}"/>
            </c:ext>
          </c:extLst>
        </c:ser>
        <c:ser>
          <c:idx val="19"/>
          <c:order val="19"/>
          <c:tx>
            <c:strRef>
              <c:f>'Q3+Q1 (lap)'!$A$22</c:f>
              <c:strCache>
                <c:ptCount val="1"/>
                <c:pt idx="0">
                  <c:v>Augmented and Virtual Reality</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(lap)'!$B$22:$E$22</c:f>
              <c:numCache>
                <c:formatCode>General</c:formatCode>
                <c:ptCount val="4"/>
                <c:pt idx="0">
                  <c:v>20</c:v>
                </c:pt>
                <c:pt idx="1">
                  <c:v>20</c:v>
                </c:pt>
                <c:pt idx="2">
                  <c:v>20</c:v>
                </c:pt>
                <c:pt idx="3">
                  <c:v>20</c:v>
                </c:pt>
              </c:numCache>
            </c:numRef>
          </c:val>
          <c:smooth val="0"/>
          <c:extLst>
            <c:ext xmlns:c16="http://schemas.microsoft.com/office/drawing/2014/chart" uri="{C3380CC4-5D6E-409C-BE32-E72D297353CC}">
              <c16:uniqueId val="{0000004F-D5AD-4631-8498-3EB3F9DD6EA4}"/>
            </c:ext>
          </c:extLst>
        </c:ser>
        <c:ser>
          <c:idx val="20"/>
          <c:order val="20"/>
          <c:tx>
            <c:strRef>
              <c:f>'Q3+Q1 (lap)'!$A$23</c:f>
              <c:strCache>
                <c:ptCount val="1"/>
                <c:pt idx="0">
                  <c:v>Digital and Open Badges</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(lap)'!$B$23:$E$23</c:f>
              <c:numCache>
                <c:formatCode>General</c:formatCode>
                <c:ptCount val="4"/>
                <c:pt idx="0">
                  <c:v>21</c:v>
                </c:pt>
                <c:pt idx="1">
                  <c:v>21</c:v>
                </c:pt>
                <c:pt idx="2">
                  <c:v>21</c:v>
                </c:pt>
                <c:pt idx="3">
                  <c:v>21</c:v>
                </c:pt>
              </c:numCache>
            </c:numRef>
          </c:val>
          <c:smooth val="0"/>
          <c:extLst>
            <c:ext xmlns:c16="http://schemas.microsoft.com/office/drawing/2014/chart" uri="{C3380CC4-5D6E-409C-BE32-E72D297353CC}">
              <c16:uniqueId val="{00000053-D5AD-4631-8498-3EB3F9DD6EA4}"/>
            </c:ext>
          </c:extLst>
        </c:ser>
        <c:ser>
          <c:idx val="21"/>
          <c:order val="21"/>
          <c:tx>
            <c:strRef>
              <c:f>'Q3+Q1 (lap)'!$A$24</c:f>
              <c:strCache>
                <c:ptCount val="1"/>
                <c:pt idx="0">
                  <c:v>One-to-One Device initiatives</c:v>
                </c:pt>
              </c:strCache>
            </c:strRef>
          </c:tx>
          <c:marker>
            <c:symbol val="none"/>
          </c:marker>
          <c:cat>
            <c:numRef>
              <c:f>'Q3+Q1 (lap)'!$B$2:$E$2</c:f>
              <c:numCache>
                <c:formatCode>0.00</c:formatCode>
                <c:ptCount val="4"/>
                <c:pt idx="0">
                  <c:v>1</c:v>
                </c:pt>
                <c:pt idx="1">
                  <c:v>1.1000000000000001</c:v>
                </c:pt>
                <c:pt idx="2">
                  <c:v>1.9</c:v>
                </c:pt>
                <c:pt idx="3">
                  <c:v>2</c:v>
                </c:pt>
              </c:numCache>
            </c:numRef>
          </c:cat>
          <c:val>
            <c:numRef>
              <c:f>'Q3+Q1 (lap)'!$B$24:$E$24</c:f>
              <c:numCache>
                <c:formatCode>General</c:formatCode>
                <c:ptCount val="4"/>
                <c:pt idx="0">
                  <c:v>22</c:v>
                </c:pt>
                <c:pt idx="1">
                  <c:v>22</c:v>
                </c:pt>
                <c:pt idx="2">
                  <c:v>22</c:v>
                </c:pt>
                <c:pt idx="3">
                  <c:v>22</c:v>
                </c:pt>
              </c:numCache>
            </c:numRef>
          </c:val>
          <c:smooth val="0"/>
          <c:extLst>
            <c:ext xmlns:c16="http://schemas.microsoft.com/office/drawing/2014/chart" uri="{C3380CC4-5D6E-409C-BE32-E72D297353CC}">
              <c16:uniqueId val="{00000000-7731-4ACA-B80C-D556941A4C57}"/>
            </c:ext>
          </c:extLst>
        </c:ser>
        <c:dLbls>
          <c:showLegendKey val="0"/>
          <c:showVal val="0"/>
          <c:showCatName val="0"/>
          <c:showSerName val="0"/>
          <c:showPercent val="0"/>
          <c:showBubbleSize val="0"/>
        </c:dLbls>
        <c:smooth val="0"/>
        <c:axId val="247670272"/>
        <c:axId val="247672192"/>
      </c:lineChart>
      <c:catAx>
        <c:axId val="247670272"/>
        <c:scaling>
          <c:orientation val="minMax"/>
        </c:scaling>
        <c:delete val="0"/>
        <c:axPos val="t"/>
        <c:majorGridlines>
          <c:spPr>
            <a:ln>
              <a:solidFill>
                <a:schemeClr val="bg1">
                  <a:lumMod val="95000"/>
                </a:schemeClr>
              </a:solidFill>
            </a:ln>
          </c:spPr>
        </c:majorGridlines>
        <c:title>
          <c:tx>
            <c:rich>
              <a:bodyPr/>
              <a:lstStyle/>
              <a:p>
                <a:pPr>
                  <a:defRPr sz="500"/>
                </a:pPr>
                <a:r>
                  <a:rPr lang="en-GB" sz="1050" b="1" i="0" baseline="0">
                    <a:effectLst/>
                  </a:rPr>
                  <a:t>Current                                                                          Future</a:t>
                </a:r>
                <a:endParaRPr lang="en-GB" sz="500">
                  <a:effectLst/>
                </a:endParaRPr>
              </a:p>
            </c:rich>
          </c:tx>
          <c:layout>
            <c:manualLayout>
              <c:xMode val="edge"/>
              <c:yMode val="edge"/>
              <c:x val="0.1885957616227919"/>
              <c:y val="0.94673044439468579"/>
            </c:manualLayout>
          </c:layout>
          <c:overlay val="0"/>
        </c:title>
        <c:numFmt formatCode="0.00" sourceLinked="1"/>
        <c:majorTickMark val="in"/>
        <c:minorTickMark val="none"/>
        <c:tickLblPos val="none"/>
        <c:txPr>
          <a:bodyPr/>
          <a:lstStyle/>
          <a:p>
            <a:pPr>
              <a:defRPr>
                <a:solidFill>
                  <a:sysClr val="windowText" lastClr="000000"/>
                </a:solidFill>
              </a:defRPr>
            </a:pPr>
            <a:endParaRPr lang="en-US"/>
          </a:p>
        </c:txPr>
        <c:crossAx val="247672192"/>
        <c:crosses val="autoZero"/>
        <c:auto val="1"/>
        <c:lblAlgn val="ctr"/>
        <c:lblOffset val="100"/>
        <c:tickLblSkip val="2"/>
        <c:tickMarkSkip val="1"/>
        <c:noMultiLvlLbl val="0"/>
      </c:catAx>
      <c:valAx>
        <c:axId val="247672192"/>
        <c:scaling>
          <c:orientation val="maxMin"/>
          <c:max val="23"/>
          <c:min val="1"/>
        </c:scaling>
        <c:delete val="0"/>
        <c:axPos val="l"/>
        <c:majorGridlines>
          <c:spPr>
            <a:ln>
              <a:solidFill>
                <a:schemeClr val="bg1">
                  <a:lumMod val="95000"/>
                </a:schemeClr>
              </a:solidFill>
            </a:ln>
          </c:spPr>
        </c:majorGridlines>
        <c:numFmt formatCode="General" sourceLinked="1"/>
        <c:majorTickMark val="out"/>
        <c:minorTickMark val="none"/>
        <c:tickLblPos val="nextTo"/>
        <c:txPr>
          <a:bodyPr/>
          <a:lstStyle/>
          <a:p>
            <a:pPr>
              <a:defRPr>
                <a:solidFill>
                  <a:sysClr val="windowText" lastClr="000000"/>
                </a:solidFill>
              </a:defRPr>
            </a:pPr>
            <a:endParaRPr lang="en-US"/>
          </a:p>
        </c:txPr>
        <c:crossAx val="247670272"/>
        <c:crossesAt val="1"/>
        <c:crossBetween val="midCat"/>
        <c:majorUnit val="1"/>
      </c:valAx>
    </c:plotArea>
    <c:legend>
      <c:legendPos val="r"/>
      <c:layout>
        <c:manualLayout>
          <c:xMode val="edge"/>
          <c:yMode val="edge"/>
          <c:x val="0.67718615310854313"/>
          <c:y val="5.4025229454050007E-2"/>
          <c:w val="0.30177505807409766"/>
          <c:h val="0.8743677996693480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'Q4'!$B$1</c:f>
          <c:strCache>
            <c:ptCount val="1"/>
            <c:pt idx="0">
              <c:v>Enhancing professional recognition and accreditation (developments respondents are aware of)</c:v>
            </c:pt>
          </c:strCache>
        </c:strRef>
      </c:tx>
      <c:overlay val="0"/>
      <c:txPr>
        <a:bodyPr/>
        <a:lstStyle/>
        <a:p>
          <a:pPr algn="l">
            <a:defRPr sz="1000"/>
          </a:pPr>
          <a:endParaRPr lang="en-US"/>
        </a:p>
      </c:txPr>
    </c:title>
    <c:autoTitleDeleted val="0"/>
    <c:plotArea>
      <c:layout>
        <c:manualLayout>
          <c:layoutTarget val="inner"/>
          <c:xMode val="edge"/>
          <c:yMode val="edge"/>
          <c:x val="0.49070233556957599"/>
          <c:y val="7.1722666666666671E-2"/>
          <c:w val="0.47769439496595695"/>
          <c:h val="0.8148516955380577"/>
        </c:manualLayout>
      </c:layout>
      <c:barChart>
        <c:barDir val="bar"/>
        <c:grouping val="clustered"/>
        <c:varyColors val="0"/>
        <c:ser>
          <c:idx val="1"/>
          <c:order val="0"/>
          <c:tx>
            <c:strRef>
              <c:f>'Q4'!$D$2</c:f>
              <c:strCache>
                <c:ptCount val="1"/>
                <c:pt idx="0">
                  <c:v>%</c:v>
                </c:pt>
              </c:strCache>
            </c:strRef>
          </c:tx>
          <c:spPr>
            <a:solidFill>
              <a:srgbClr val="079948"/>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'Q4'!$B$3:$B$10</c:f>
              <c:strCache>
                <c:ptCount val="8"/>
                <c:pt idx="0">
                  <c:v>Support for assessors provided through Lead Assessor Mentors and Members Groups</c:v>
                </c:pt>
                <c:pt idx="1">
                  <c:v>Enhanced support for candidate cohorts within institutions incl tailored webinars and peer-to-peer sharing</c:v>
                </c:pt>
                <c:pt idx="2">
                  <c:v>Enhanced support for individual candidates incl. video resources and improved guidance</c:v>
                </c:pt>
                <c:pt idx="3">
                  <c:v>Consultation with Members on the expanded framework</c:v>
                </c:pt>
                <c:pt idx="4">
                  <c:v>Mapping of CMALT to frameworks like UKPSF, Jisc' Digital Capabilities framework, Blended Learning curriculum</c:v>
                </c:pt>
                <c:pt idx="5">
                  <c:v>Pilot: CMALT pathway for early career professionals and those for whom it is a smaller part of their role</c:v>
                </c:pt>
                <c:pt idx="6">
                  <c:v>Pilot: CMALT pathways for advanced professionals whose role includes management/leadership or research focus</c:v>
                </c:pt>
                <c:pt idx="7">
                  <c:v>Open Register of CMALT portfolios, providing examples from across sectors and job roles</c:v>
                </c:pt>
              </c:strCache>
            </c:strRef>
          </c:cat>
          <c:val>
            <c:numRef>
              <c:f>'Q4'!$D$3:$D$10</c:f>
              <c:numCache>
                <c:formatCode>0%</c:formatCode>
                <c:ptCount val="8"/>
                <c:pt idx="0">
                  <c:v>0.30508474576271188</c:v>
                </c:pt>
                <c:pt idx="1">
                  <c:v>0.3559322033898305</c:v>
                </c:pt>
                <c:pt idx="2">
                  <c:v>0.37853107344632769</c:v>
                </c:pt>
                <c:pt idx="3">
                  <c:v>0.4519774011299435</c:v>
                </c:pt>
                <c:pt idx="4">
                  <c:v>0.53107344632768361</c:v>
                </c:pt>
                <c:pt idx="5">
                  <c:v>0.61016949152542377</c:v>
                </c:pt>
                <c:pt idx="6">
                  <c:v>0.61581920903954801</c:v>
                </c:pt>
                <c:pt idx="7">
                  <c:v>0.65536723163841804</c:v>
                </c:pt>
              </c:numCache>
            </c:numRef>
          </c:val>
          <c:extLst>
            <c:ext xmlns:c16="http://schemas.microsoft.com/office/drawing/2014/chart" uri="{C3380CC4-5D6E-409C-BE32-E72D297353CC}">
              <c16:uniqueId val="{00000001-2B41-4EA7-B97A-F0DA5E8957A7}"/>
            </c:ext>
          </c:extLst>
        </c:ser>
        <c:dLbls>
          <c:showLegendKey val="0"/>
          <c:showVal val="0"/>
          <c:showCatName val="0"/>
          <c:showSerName val="0"/>
          <c:showPercent val="0"/>
          <c:showBubbleSize val="0"/>
        </c:dLbls>
        <c:gapWidth val="46"/>
        <c:axId val="226101888"/>
        <c:axId val="226128256"/>
      </c:barChart>
      <c:catAx>
        <c:axId val="226101888"/>
        <c:scaling>
          <c:orientation val="minMax"/>
        </c:scaling>
        <c:delete val="0"/>
        <c:axPos val="l"/>
        <c:numFmt formatCode="General" sourceLinked="0"/>
        <c:majorTickMark val="cross"/>
        <c:minorTickMark val="none"/>
        <c:tickLblPos val="nextTo"/>
        <c:spPr>
          <a:ln/>
        </c:spPr>
        <c:txPr>
          <a:bodyPr/>
          <a:lstStyle/>
          <a:p>
            <a:pPr>
              <a:defRPr sz="1000"/>
            </a:pPr>
            <a:endParaRPr lang="en-US"/>
          </a:p>
        </c:txPr>
        <c:crossAx val="226128256"/>
        <c:crosses val="autoZero"/>
        <c:auto val="1"/>
        <c:lblAlgn val="ctr"/>
        <c:lblOffset val="100"/>
        <c:noMultiLvlLbl val="0"/>
      </c:catAx>
      <c:valAx>
        <c:axId val="226128256"/>
        <c:scaling>
          <c:orientation val="minMax"/>
          <c:max val="1"/>
        </c:scaling>
        <c:delete val="0"/>
        <c:axPos val="b"/>
        <c:majorGridlines>
          <c:spPr>
            <a:ln>
              <a:solidFill>
                <a:schemeClr val="bg1">
                  <a:lumMod val="85000"/>
                </a:schemeClr>
              </a:solidFill>
            </a:ln>
          </c:spPr>
        </c:majorGridlines>
        <c:numFmt formatCode="0%" sourceLinked="0"/>
        <c:majorTickMark val="none"/>
        <c:minorTickMark val="none"/>
        <c:tickLblPos val="nextTo"/>
        <c:crossAx val="226101888"/>
        <c:crosses val="autoZero"/>
        <c:crossBetween val="between"/>
        <c:majorUnit val="0.2"/>
        <c:minorUnit val="0.1"/>
      </c:valAx>
      <c:spPr>
        <a:ln>
          <a:solidFill>
            <a:schemeClr val="bg1">
              <a:lumMod val="85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'Q5'!$B$1</c:f>
          <c:strCache>
            <c:ptCount val="1"/>
            <c:pt idx="0">
              <c:v>What is most important to you?</c:v>
            </c:pt>
          </c:strCache>
        </c:strRef>
      </c:tx>
      <c:overlay val="0"/>
      <c:txPr>
        <a:bodyPr/>
        <a:lstStyle/>
        <a:p>
          <a:pPr>
            <a:defRPr sz="1200">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27118794026838788"/>
          <c:y val="6.5205336379584672E-2"/>
          <c:w val="0.70296085507182926"/>
          <c:h val="0.83671755538329717"/>
        </c:manualLayout>
      </c:layout>
      <c:barChart>
        <c:barDir val="bar"/>
        <c:grouping val="stacked"/>
        <c:varyColors val="0"/>
        <c:ser>
          <c:idx val="0"/>
          <c:order val="0"/>
          <c:tx>
            <c:strRef>
              <c:f>'Q5'!$O$2</c:f>
              <c:strCache>
                <c:ptCount val="1"/>
                <c:pt idx="0">
                  <c:v>Neutral</c:v>
                </c:pt>
              </c:strCache>
            </c:strRef>
          </c:tx>
          <c:spPr>
            <a:solidFill>
              <a:schemeClr val="bg1">
                <a:lumMod val="85000"/>
              </a:schemeClr>
            </a:solidFill>
          </c:spPr>
          <c:invertIfNegative val="0"/>
          <c:dLbls>
            <c:delete val="1"/>
          </c:dLbls>
          <c:cat>
            <c:strRef>
              <c:f>'Q5'!$L$3:$L$10</c:f>
              <c:strCache>
                <c:ptCount val="8"/>
                <c:pt idx="0">
                  <c:v>Pilot: CMALT pathway for early career professionals and those for whom it is a smaller part of their role</c:v>
                </c:pt>
                <c:pt idx="1">
                  <c:v>Support for assessors provided through Lead Assessor Mentors and Members Groups</c:v>
                </c:pt>
                <c:pt idx="2">
                  <c:v>Enhanced support for candidate cohorts within institutions incl tailored webinars and peer-to-peer sharing</c:v>
                </c:pt>
                <c:pt idx="3">
                  <c:v>Consultation with Members on the expanded framework</c:v>
                </c:pt>
                <c:pt idx="4">
                  <c:v>Pilot: CMALT pathways for advanced professionals whose role includes management/leadership or research focus</c:v>
                </c:pt>
                <c:pt idx="5">
                  <c:v>Enhanced support for individual candidates incl. video resources and improved guidance</c:v>
                </c:pt>
                <c:pt idx="6">
                  <c:v>Mapping of CMALT to frameworks like UKPSF, Jisc' Digital Capabilities framework, Blended Learning curriculum</c:v>
                </c:pt>
                <c:pt idx="7">
                  <c:v>Open Register of CMALT portfolios, providing examples from across sectors and job roles</c:v>
                </c:pt>
              </c:strCache>
            </c:strRef>
          </c:cat>
          <c:val>
            <c:numRef>
              <c:f>'Q5'!$O$3:$O$10</c:f>
              <c:numCache>
                <c:formatCode>0%</c:formatCode>
                <c:ptCount val="8"/>
                <c:pt idx="0">
                  <c:v>7.8703703703703706E-2</c:v>
                </c:pt>
                <c:pt idx="1">
                  <c:v>0.11981566820276497</c:v>
                </c:pt>
                <c:pt idx="2">
                  <c:v>0.12385321100917432</c:v>
                </c:pt>
                <c:pt idx="3">
                  <c:v>0.11574074074074074</c:v>
                </c:pt>
                <c:pt idx="4">
                  <c:v>8.294930875576037E-2</c:v>
                </c:pt>
                <c:pt idx="5">
                  <c:v>0.11627906976744186</c:v>
                </c:pt>
                <c:pt idx="6">
                  <c:v>8.2191780821917804E-2</c:v>
                </c:pt>
                <c:pt idx="7">
                  <c:v>8.5648148148148154E-2</c:v>
                </c:pt>
              </c:numCache>
            </c:numRef>
          </c:val>
          <c:extLst>
            <c:ext xmlns:c16="http://schemas.microsoft.com/office/drawing/2014/chart" uri="{C3380CC4-5D6E-409C-BE32-E72D297353CC}">
              <c16:uniqueId val="{00000000-3693-4709-96A9-58E0FEFB62AA}"/>
            </c:ext>
          </c:extLst>
        </c:ser>
        <c:ser>
          <c:idx val="1"/>
          <c:order val="1"/>
          <c:tx>
            <c:strRef>
              <c:f>'Q5'!$N$2</c:f>
              <c:strCache>
                <c:ptCount val="1"/>
                <c:pt idx="0">
                  <c:v>Important</c:v>
                </c:pt>
              </c:strCache>
            </c:strRef>
          </c:tx>
          <c:spPr>
            <a:solidFill>
              <a:srgbClr val="079948">
                <a:alpha val="56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'Q5'!$L$3:$L$10</c:f>
              <c:strCache>
                <c:ptCount val="8"/>
                <c:pt idx="0">
                  <c:v>Pilot: CMALT pathway for early career professionals and those for whom it is a smaller part of their role</c:v>
                </c:pt>
                <c:pt idx="1">
                  <c:v>Support for assessors provided through Lead Assessor Mentors and Members Groups</c:v>
                </c:pt>
                <c:pt idx="2">
                  <c:v>Enhanced support for candidate cohorts within institutions incl tailored webinars and peer-to-peer sharing</c:v>
                </c:pt>
                <c:pt idx="3">
                  <c:v>Consultation with Members on the expanded framework</c:v>
                </c:pt>
                <c:pt idx="4">
                  <c:v>Pilot: CMALT pathways for advanced professionals whose role includes management/leadership or research focus</c:v>
                </c:pt>
                <c:pt idx="5">
                  <c:v>Enhanced support for individual candidates incl. video resources and improved guidance</c:v>
                </c:pt>
                <c:pt idx="6">
                  <c:v>Mapping of CMALT to frameworks like UKPSF, Jisc' Digital Capabilities framework, Blended Learning curriculum</c:v>
                </c:pt>
                <c:pt idx="7">
                  <c:v>Open Register of CMALT portfolios, providing examples from across sectors and job roles</c:v>
                </c:pt>
              </c:strCache>
            </c:strRef>
          </c:cat>
          <c:val>
            <c:numRef>
              <c:f>'Q5'!$N$3:$N$10</c:f>
              <c:numCache>
                <c:formatCode>0%</c:formatCode>
                <c:ptCount val="8"/>
                <c:pt idx="0">
                  <c:v>0.18981481481481483</c:v>
                </c:pt>
                <c:pt idx="1">
                  <c:v>0.1889400921658986</c:v>
                </c:pt>
                <c:pt idx="2">
                  <c:v>0.28440366972477066</c:v>
                </c:pt>
                <c:pt idx="3">
                  <c:v>0.28240740740740738</c:v>
                </c:pt>
                <c:pt idx="4">
                  <c:v>0.2119815668202765</c:v>
                </c:pt>
                <c:pt idx="5">
                  <c:v>0.3116279069767442</c:v>
                </c:pt>
                <c:pt idx="6">
                  <c:v>0.26027397260273971</c:v>
                </c:pt>
                <c:pt idx="7">
                  <c:v>0.28703703703703703</c:v>
                </c:pt>
              </c:numCache>
            </c:numRef>
          </c:val>
          <c:extLst>
            <c:ext xmlns:c16="http://schemas.microsoft.com/office/drawing/2014/chart" uri="{C3380CC4-5D6E-409C-BE32-E72D297353CC}">
              <c16:uniqueId val="{00000001-3693-4709-96A9-58E0FEFB62AA}"/>
            </c:ext>
          </c:extLst>
        </c:ser>
        <c:ser>
          <c:idx val="2"/>
          <c:order val="2"/>
          <c:tx>
            <c:strRef>
              <c:f>'Q5'!$M$2</c:f>
              <c:strCache>
                <c:ptCount val="1"/>
                <c:pt idx="0">
                  <c:v>Very important</c:v>
                </c:pt>
              </c:strCache>
            </c:strRef>
          </c:tx>
          <c:spPr>
            <a:solidFill>
              <a:srgbClr val="079948"/>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'Q5'!$L$3:$L$10</c:f>
              <c:strCache>
                <c:ptCount val="8"/>
                <c:pt idx="0">
                  <c:v>Pilot: CMALT pathway for early career professionals and those for whom it is a smaller part of their role</c:v>
                </c:pt>
                <c:pt idx="1">
                  <c:v>Support for assessors provided through Lead Assessor Mentors and Members Groups</c:v>
                </c:pt>
                <c:pt idx="2">
                  <c:v>Enhanced support for candidate cohorts within institutions incl tailored webinars and peer-to-peer sharing</c:v>
                </c:pt>
                <c:pt idx="3">
                  <c:v>Consultation with Members on the expanded framework</c:v>
                </c:pt>
                <c:pt idx="4">
                  <c:v>Pilot: CMALT pathways for advanced professionals whose role includes management/leadership or research focus</c:v>
                </c:pt>
                <c:pt idx="5">
                  <c:v>Enhanced support for individual candidates incl. video resources and improved guidance</c:v>
                </c:pt>
                <c:pt idx="6">
                  <c:v>Mapping of CMALT to frameworks like UKPSF, Jisc' Digital Capabilities framework, Blended Learning curriculum</c:v>
                </c:pt>
                <c:pt idx="7">
                  <c:v>Open Register of CMALT portfolios, providing examples from across sectors and job roles</c:v>
                </c:pt>
              </c:strCache>
            </c:strRef>
          </c:cat>
          <c:val>
            <c:numRef>
              <c:f>'Q5'!$M$3:$M$10</c:f>
              <c:numCache>
                <c:formatCode>0%</c:formatCode>
                <c:ptCount val="8"/>
                <c:pt idx="0">
                  <c:v>0.14351851851851852</c:v>
                </c:pt>
                <c:pt idx="1">
                  <c:v>0.17050691244239632</c:v>
                </c:pt>
                <c:pt idx="2">
                  <c:v>0.16972477064220184</c:v>
                </c:pt>
                <c:pt idx="3">
                  <c:v>0.18981481481481483</c:v>
                </c:pt>
                <c:pt idx="4">
                  <c:v>0.29032258064516131</c:v>
                </c:pt>
                <c:pt idx="5">
                  <c:v>0.20930232558139536</c:v>
                </c:pt>
                <c:pt idx="6">
                  <c:v>0.29223744292237441</c:v>
                </c:pt>
                <c:pt idx="7">
                  <c:v>0.30092592592592593</c:v>
                </c:pt>
              </c:numCache>
            </c:numRef>
          </c:val>
          <c:extLst>
            <c:ext xmlns:c16="http://schemas.microsoft.com/office/drawing/2014/chart" uri="{C3380CC4-5D6E-409C-BE32-E72D297353CC}">
              <c16:uniqueId val="{00000002-3693-4709-96A9-58E0FEFB62AA}"/>
            </c:ext>
          </c:extLst>
        </c:ser>
        <c:ser>
          <c:idx val="5"/>
          <c:order val="3"/>
          <c:tx>
            <c:strRef>
              <c:f>'Q5'!$P$2</c:f>
              <c:strCache>
                <c:ptCount val="1"/>
                <c:pt idx="0">
                  <c:v>Neutral</c:v>
                </c:pt>
              </c:strCache>
            </c:strRef>
          </c:tx>
          <c:spPr>
            <a:solidFill>
              <a:schemeClr val="bg1">
                <a:lumMod val="85000"/>
              </a:schemeClr>
            </a:solidFill>
          </c:spPr>
          <c:invertIfNegative val="0"/>
          <c:dLbls>
            <c:delete val="1"/>
          </c:dLbls>
          <c:cat>
            <c:strRef>
              <c:f>'Q5'!$L$3:$L$10</c:f>
              <c:strCache>
                <c:ptCount val="8"/>
                <c:pt idx="0">
                  <c:v>Pilot: CMALT pathway for early career professionals and those for whom it is a smaller part of their role</c:v>
                </c:pt>
                <c:pt idx="1">
                  <c:v>Support for assessors provided through Lead Assessor Mentors and Members Groups</c:v>
                </c:pt>
                <c:pt idx="2">
                  <c:v>Enhanced support for candidate cohorts within institutions incl tailored webinars and peer-to-peer sharing</c:v>
                </c:pt>
                <c:pt idx="3">
                  <c:v>Consultation with Members on the expanded framework</c:v>
                </c:pt>
                <c:pt idx="4">
                  <c:v>Pilot: CMALT pathways for advanced professionals whose role includes management/leadership or research focus</c:v>
                </c:pt>
                <c:pt idx="5">
                  <c:v>Enhanced support for individual candidates incl. video resources and improved guidance</c:v>
                </c:pt>
                <c:pt idx="6">
                  <c:v>Mapping of CMALT to frameworks like UKPSF, Jisc' Digital Capabilities framework, Blended Learning curriculum</c:v>
                </c:pt>
                <c:pt idx="7">
                  <c:v>Open Register of CMALT portfolios, providing examples from across sectors and job roles</c:v>
                </c:pt>
              </c:strCache>
            </c:strRef>
          </c:cat>
          <c:val>
            <c:numRef>
              <c:f>'Q5'!$P$3:$P$10</c:f>
              <c:numCache>
                <c:formatCode>0%</c:formatCode>
                <c:ptCount val="8"/>
                <c:pt idx="0">
                  <c:v>-7.8703703703703706E-2</c:v>
                </c:pt>
                <c:pt idx="1">
                  <c:v>-0.11981566820276497</c:v>
                </c:pt>
                <c:pt idx="2">
                  <c:v>-0.12385321100917432</c:v>
                </c:pt>
                <c:pt idx="3">
                  <c:v>-0.11574074074074074</c:v>
                </c:pt>
                <c:pt idx="4">
                  <c:v>-8.294930875576037E-2</c:v>
                </c:pt>
                <c:pt idx="5">
                  <c:v>-0.11627906976744186</c:v>
                </c:pt>
                <c:pt idx="6">
                  <c:v>-8.2191780821917804E-2</c:v>
                </c:pt>
                <c:pt idx="7">
                  <c:v>-8.5648148148148154E-2</c:v>
                </c:pt>
              </c:numCache>
            </c:numRef>
          </c:val>
          <c:extLst>
            <c:ext xmlns:c16="http://schemas.microsoft.com/office/drawing/2014/chart" uri="{C3380CC4-5D6E-409C-BE32-E72D297353CC}">
              <c16:uniqueId val="{00000003-3693-4709-96A9-58E0FEFB62AA}"/>
            </c:ext>
          </c:extLst>
        </c:ser>
        <c:ser>
          <c:idx val="3"/>
          <c:order val="4"/>
          <c:tx>
            <c:strRef>
              <c:f>'Q5'!$Q$2</c:f>
              <c:strCache>
                <c:ptCount val="1"/>
                <c:pt idx="0">
                  <c:v>Unimportant</c:v>
                </c:pt>
              </c:strCache>
            </c:strRef>
          </c:tx>
          <c:spPr>
            <a:solidFill>
              <a:schemeClr val="accent6">
                <a:lumMod val="75000"/>
                <a:alpha val="57000"/>
              </a:schemeClr>
            </a:solidFill>
          </c:spPr>
          <c:invertIfNegative val="0"/>
          <c:dLbls>
            <c:dLbl>
              <c:idx val="20"/>
              <c:delete val="1"/>
              <c:extLst>
                <c:ext xmlns:c15="http://schemas.microsoft.com/office/drawing/2012/chart" uri="{CE6537A1-D6FC-4f65-9D91-7224C49458BB}"/>
                <c:ext xmlns:c16="http://schemas.microsoft.com/office/drawing/2014/chart" uri="{C3380CC4-5D6E-409C-BE32-E72D297353CC}">
                  <c16:uniqueId val="{00000004-3693-4709-96A9-58E0FEFB62A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'Q5'!$L$3:$L$10</c:f>
              <c:strCache>
                <c:ptCount val="8"/>
                <c:pt idx="0">
                  <c:v>Pilot: CMALT pathway for early career professionals and those for whom it is a smaller part of their role</c:v>
                </c:pt>
                <c:pt idx="1">
                  <c:v>Support for assessors provided through Lead Assessor Mentors and Members Groups</c:v>
                </c:pt>
                <c:pt idx="2">
                  <c:v>Enhanced support for candidate cohorts within institutions incl tailored webinars and peer-to-peer sharing</c:v>
                </c:pt>
                <c:pt idx="3">
                  <c:v>Consultation with Members on the expanded framework</c:v>
                </c:pt>
                <c:pt idx="4">
                  <c:v>Pilot: CMALT pathways for advanced professionals whose role includes management/leadership or research focus</c:v>
                </c:pt>
                <c:pt idx="5">
                  <c:v>Enhanced support for individual candidates incl. video resources and improved guidance</c:v>
                </c:pt>
                <c:pt idx="6">
                  <c:v>Mapping of CMALT to frameworks like UKPSF, Jisc' Digital Capabilities framework, Blended Learning curriculum</c:v>
                </c:pt>
                <c:pt idx="7">
                  <c:v>Open Register of CMALT portfolios, providing examples from across sectors and job roles</c:v>
                </c:pt>
              </c:strCache>
            </c:strRef>
          </c:cat>
          <c:val>
            <c:numRef>
              <c:f>'Q5'!$Q$3:$Q$10</c:f>
              <c:numCache>
                <c:formatCode>0%</c:formatCode>
                <c:ptCount val="8"/>
                <c:pt idx="0">
                  <c:v>-0.14814814814814814</c:v>
                </c:pt>
                <c:pt idx="1">
                  <c:v>-9.6774193548387094E-2</c:v>
                </c:pt>
                <c:pt idx="2">
                  <c:v>-7.7981651376146793E-2</c:v>
                </c:pt>
                <c:pt idx="3">
                  <c:v>-9.2592592592592587E-2</c:v>
                </c:pt>
                <c:pt idx="4">
                  <c:v>-6.9124423963133647E-2</c:v>
                </c:pt>
                <c:pt idx="5">
                  <c:v>-5.1162790697674418E-2</c:v>
                </c:pt>
                <c:pt idx="6">
                  <c:v>-6.3926940639269403E-2</c:v>
                </c:pt>
                <c:pt idx="7">
                  <c:v>-6.4814814814814811E-2</c:v>
                </c:pt>
              </c:numCache>
            </c:numRef>
          </c:val>
          <c:extLst>
            <c:ext xmlns:c16="http://schemas.microsoft.com/office/drawing/2014/chart" uri="{C3380CC4-5D6E-409C-BE32-E72D297353CC}">
              <c16:uniqueId val="{00000005-3693-4709-96A9-58E0FEFB62AA}"/>
            </c:ext>
          </c:extLst>
        </c:ser>
        <c:ser>
          <c:idx val="4"/>
          <c:order val="5"/>
          <c:tx>
            <c:strRef>
              <c:f>'Q5'!$R$2</c:f>
              <c:strCache>
                <c:ptCount val="1"/>
                <c:pt idx="0">
                  <c:v>Not at all important</c:v>
                </c:pt>
              </c:strCache>
            </c:strRef>
          </c:tx>
          <c:spPr>
            <a:solidFill>
              <a:schemeClr val="accent6">
                <a:lumMod val="75000"/>
              </a:schemeClr>
            </a:solidFill>
          </c:spPr>
          <c:invertIfNegative val="0"/>
          <c:dLbls>
            <c:dLbl>
              <c:idx val="15"/>
              <c:delete val="1"/>
              <c:extLst>
                <c:ext xmlns:c15="http://schemas.microsoft.com/office/drawing/2012/chart" uri="{CE6537A1-D6FC-4f65-9D91-7224C49458BB}"/>
                <c:ext xmlns:c16="http://schemas.microsoft.com/office/drawing/2014/chart" uri="{C3380CC4-5D6E-409C-BE32-E72D297353CC}">
                  <c16:uniqueId val="{00000006-3693-4709-96A9-58E0FEFB62AA}"/>
                </c:ext>
              </c:extLst>
            </c:dLbl>
            <c:dLbl>
              <c:idx val="20"/>
              <c:delete val="1"/>
              <c:extLst>
                <c:ext xmlns:c15="http://schemas.microsoft.com/office/drawing/2012/chart" uri="{CE6537A1-D6FC-4f65-9D91-7224C49458BB}"/>
                <c:ext xmlns:c16="http://schemas.microsoft.com/office/drawing/2014/chart" uri="{C3380CC4-5D6E-409C-BE32-E72D297353CC}">
                  <c16:uniqueId val="{00000007-3693-4709-96A9-58E0FEFB62A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'Q5'!$L$3:$L$10</c:f>
              <c:strCache>
                <c:ptCount val="8"/>
                <c:pt idx="0">
                  <c:v>Pilot: CMALT pathway for early career professionals and those for whom it is a smaller part of their role</c:v>
                </c:pt>
                <c:pt idx="1">
                  <c:v>Support for assessors provided through Lead Assessor Mentors and Members Groups</c:v>
                </c:pt>
                <c:pt idx="2">
                  <c:v>Enhanced support for candidate cohorts within institutions incl tailored webinars and peer-to-peer sharing</c:v>
                </c:pt>
                <c:pt idx="3">
                  <c:v>Consultation with Members on the expanded framework</c:v>
                </c:pt>
                <c:pt idx="4">
                  <c:v>Pilot: CMALT pathways for advanced professionals whose role includes management/leadership or research focus</c:v>
                </c:pt>
                <c:pt idx="5">
                  <c:v>Enhanced support for individual candidates incl. video resources and improved guidance</c:v>
                </c:pt>
                <c:pt idx="6">
                  <c:v>Mapping of CMALT to frameworks like UKPSF, Jisc' Digital Capabilities framework, Blended Learning curriculum</c:v>
                </c:pt>
                <c:pt idx="7">
                  <c:v>Open Register of CMALT portfolios, providing examples from across sectors and job roles</c:v>
                </c:pt>
              </c:strCache>
            </c:strRef>
          </c:cat>
          <c:val>
            <c:numRef>
              <c:f>'Q5'!$R$3:$R$10</c:f>
              <c:numCache>
                <c:formatCode>0%</c:formatCode>
                <c:ptCount val="8"/>
                <c:pt idx="0">
                  <c:v>-0.17592592592592593</c:v>
                </c:pt>
                <c:pt idx="1">
                  <c:v>-0.10138248847926268</c:v>
                </c:pt>
                <c:pt idx="2">
                  <c:v>-8.2568807339449546E-2</c:v>
                </c:pt>
                <c:pt idx="3">
                  <c:v>-5.5555555555555552E-2</c:v>
                </c:pt>
                <c:pt idx="4">
                  <c:v>-9.6774193548387094E-2</c:v>
                </c:pt>
                <c:pt idx="5">
                  <c:v>-6.9767441860465115E-2</c:v>
                </c:pt>
                <c:pt idx="6">
                  <c:v>-7.3059360730593603E-2</c:v>
                </c:pt>
                <c:pt idx="7">
                  <c:v>-4.6296296296296294E-2</c:v>
                </c:pt>
              </c:numCache>
            </c:numRef>
          </c:val>
          <c:extLst>
            <c:ext xmlns:c16="http://schemas.microsoft.com/office/drawing/2014/chart" uri="{C3380CC4-5D6E-409C-BE32-E72D297353CC}">
              <c16:uniqueId val="{00000008-3693-4709-96A9-58E0FEFB62AA}"/>
            </c:ext>
          </c:extLst>
        </c:ser>
        <c:dLbls>
          <c:showLegendKey val="0"/>
          <c:showVal val="1"/>
          <c:showCatName val="0"/>
          <c:showSerName val="0"/>
          <c:showPercent val="0"/>
          <c:showBubbleSize val="0"/>
        </c:dLbls>
        <c:gapWidth val="75"/>
        <c:overlap val="100"/>
        <c:axId val="246610560"/>
        <c:axId val="247095680"/>
      </c:barChart>
      <c:catAx>
        <c:axId val="246610560"/>
        <c:scaling>
          <c:orientation val="minMax"/>
        </c:scaling>
        <c:delete val="0"/>
        <c:axPos val="l"/>
        <c:majorGridlines/>
        <c:numFmt formatCode="General" sourceLinked="0"/>
        <c:majorTickMark val="none"/>
        <c:minorTickMark val="none"/>
        <c:tickLblPos val="low"/>
        <c:txPr>
          <a:bodyPr/>
          <a:lstStyle/>
          <a:p>
            <a:pPr>
              <a:defRPr sz="1100"/>
            </a:pPr>
            <a:endParaRPr lang="en-US"/>
          </a:p>
        </c:txPr>
        <c:crossAx val="247095680"/>
        <c:crosses val="autoZero"/>
        <c:auto val="0"/>
        <c:lblAlgn val="ctr"/>
        <c:lblOffset val="100"/>
        <c:noMultiLvlLbl val="0"/>
      </c:catAx>
      <c:valAx>
        <c:axId val="247095680"/>
        <c:scaling>
          <c:orientation val="minMax"/>
        </c:scaling>
        <c:delete val="0"/>
        <c:axPos val="b"/>
        <c:numFmt formatCode="0%" sourceLinked="1"/>
        <c:majorTickMark val="out"/>
        <c:minorTickMark val="none"/>
        <c:tickLblPos val="nextTo"/>
        <c:crossAx val="246610560"/>
        <c:crosses val="autoZero"/>
        <c:crossBetween val="between"/>
      </c:valAx>
    </c:plotArea>
    <c:legend>
      <c:legendPos val="b"/>
      <c:legendEntry>
        <c:idx val="0"/>
        <c:delete val="1"/>
      </c:legendEntry>
      <c:layout>
        <c:manualLayout>
          <c:xMode val="edge"/>
          <c:yMode val="edge"/>
          <c:x val="0.24337097292074666"/>
          <c:y val="0.96239719363600862"/>
          <c:w val="0.72811732499113868"/>
          <c:h val="2.2328856351773365E-2"/>
        </c:manualLayout>
      </c:layout>
      <c:overlay val="0"/>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 (combined)'!$B$1</c:f>
          <c:strCache>
            <c:ptCount val="1"/>
            <c:pt idx="0">
              <c:v>How important have the following been to your work over the past year?  (2016 and 2017 comparison)</c:v>
            </c:pt>
          </c:strCache>
        </c:strRef>
      </c:tx>
      <c:layout>
        <c:manualLayout>
          <c:xMode val="edge"/>
          <c:yMode val="edge"/>
          <c:x val="0.19453441828237025"/>
          <c:y val="1.5271094463566909E-2"/>
        </c:manualLayout>
      </c:layout>
      <c:overlay val="0"/>
    </c:title>
    <c:autoTitleDeleted val="0"/>
    <c:plotArea>
      <c:layout>
        <c:manualLayout>
          <c:layoutTarget val="inner"/>
          <c:xMode val="edge"/>
          <c:yMode val="edge"/>
          <c:x val="0.31115202507802581"/>
          <c:y val="6.8307839659788552E-2"/>
          <c:w val="0.66508948986540861"/>
          <c:h val="0.83860140116161996"/>
        </c:manualLayout>
      </c:layout>
      <c:barChart>
        <c:barDir val="bar"/>
        <c:grouping val="stacked"/>
        <c:varyColors val="0"/>
        <c:ser>
          <c:idx val="8"/>
          <c:order val="6"/>
          <c:tx>
            <c:strRef>
              <c:f>'Q1 (combined)'!$X$2</c:f>
              <c:strCache>
                <c:ptCount val="1"/>
                <c:pt idx="0">
                  <c:v>Neutral (2016)</c:v>
                </c:pt>
              </c:strCache>
            </c:strRef>
          </c:tx>
          <c:spPr>
            <a:solidFill>
              <a:schemeClr val="bg1">
                <a:lumMod val="85000"/>
                <a:alpha val="50000"/>
              </a:schemeClr>
            </a:solidFill>
          </c:spPr>
          <c:invertIfNegative val="0"/>
          <c:cat>
            <c:strRef>
              <c:f>'Q1 (combined)'!$L$3:$L$23</c:f>
              <c:strCache>
                <c:ptCount val="21"/>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strCache>
            </c:strRef>
          </c:cat>
          <c:val>
            <c:numRef>
              <c:f>'Q1 (combined)'!$X$3:$X$23</c:f>
              <c:numCache>
                <c:formatCode>0%</c:formatCode>
                <c:ptCount val="21"/>
                <c:pt idx="0">
                  <c:v>6.9387755102040816E-2</c:v>
                </c:pt>
                <c:pt idx="1">
                  <c:v>8.5714285714285715E-2</c:v>
                </c:pt>
                <c:pt idx="2">
                  <c:v>0</c:v>
                </c:pt>
                <c:pt idx="3">
                  <c:v>8.1632653061224483E-2</c:v>
                </c:pt>
                <c:pt idx="4">
                  <c:v>9.7959183673469383E-2</c:v>
                </c:pt>
                <c:pt idx="5">
                  <c:v>0.12448979591836734</c:v>
                </c:pt>
                <c:pt idx="6">
                  <c:v>0</c:v>
                </c:pt>
                <c:pt idx="7">
                  <c:v>0.13469387755102041</c:v>
                </c:pt>
                <c:pt idx="8">
                  <c:v>0</c:v>
                </c:pt>
                <c:pt idx="9">
                  <c:v>0.14489795918367346</c:v>
                </c:pt>
                <c:pt idx="10">
                  <c:v>0.12857142857142856</c:v>
                </c:pt>
                <c:pt idx="11">
                  <c:v>9.1836734693877556E-2</c:v>
                </c:pt>
                <c:pt idx="12">
                  <c:v>0.12448979591836734</c:v>
                </c:pt>
                <c:pt idx="13">
                  <c:v>0.10816326530612246</c:v>
                </c:pt>
                <c:pt idx="14">
                  <c:v>7.3469387755102047E-2</c:v>
                </c:pt>
                <c:pt idx="15">
                  <c:v>9.5918367346938774E-2</c:v>
                </c:pt>
                <c:pt idx="16">
                  <c:v>7.3469387755102047E-2</c:v>
                </c:pt>
                <c:pt idx="17">
                  <c:v>0.10408163265306122</c:v>
                </c:pt>
                <c:pt idx="18">
                  <c:v>0.11020408163265306</c:v>
                </c:pt>
                <c:pt idx="19">
                  <c:v>0</c:v>
                </c:pt>
                <c:pt idx="20">
                  <c:v>5.1020408163265307E-2</c:v>
                </c:pt>
              </c:numCache>
            </c:numRef>
          </c:val>
          <c:extLst>
            <c:ext xmlns:c16="http://schemas.microsoft.com/office/drawing/2014/chart" uri="{C3380CC4-5D6E-409C-BE32-E72D297353CC}">
              <c16:uniqueId val="{00000000-0EDE-4147-A4CF-7D888638B2B4}"/>
            </c:ext>
          </c:extLst>
        </c:ser>
        <c:ser>
          <c:idx val="7"/>
          <c:order val="7"/>
          <c:tx>
            <c:strRef>
              <c:f>'Q1 (combined)'!$W$2</c:f>
              <c:strCache>
                <c:ptCount val="1"/>
                <c:pt idx="0">
                  <c:v>Important (2016)</c:v>
                </c:pt>
              </c:strCache>
            </c:strRef>
          </c:tx>
          <c:spPr>
            <a:solidFill>
              <a:srgbClr val="079948">
                <a:alpha val="20000"/>
              </a:srgbClr>
            </a:solidFill>
          </c:spPr>
          <c:invertIfNegative val="0"/>
          <c:cat>
            <c:strRef>
              <c:f>'Q1 (combined)'!$L$3:$L$23</c:f>
              <c:strCache>
                <c:ptCount val="21"/>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strCache>
            </c:strRef>
          </c:cat>
          <c:val>
            <c:numRef>
              <c:f>'Q1 (combined)'!$W$3:$W$23</c:f>
              <c:numCache>
                <c:formatCode>0%</c:formatCode>
                <c:ptCount val="21"/>
                <c:pt idx="0">
                  <c:v>6.5306122448979598E-2</c:v>
                </c:pt>
                <c:pt idx="1">
                  <c:v>0.1306122448979592</c:v>
                </c:pt>
                <c:pt idx="2">
                  <c:v>0</c:v>
                </c:pt>
                <c:pt idx="3">
                  <c:v>0.13469387755102041</c:v>
                </c:pt>
                <c:pt idx="4">
                  <c:v>0.17551020408163265</c:v>
                </c:pt>
                <c:pt idx="5">
                  <c:v>0.14693877551020409</c:v>
                </c:pt>
                <c:pt idx="6">
                  <c:v>0</c:v>
                </c:pt>
                <c:pt idx="7">
                  <c:v>0.20408163265306123</c:v>
                </c:pt>
                <c:pt idx="8">
                  <c:v>0</c:v>
                </c:pt>
                <c:pt idx="9">
                  <c:v>0.19591836734693877</c:v>
                </c:pt>
                <c:pt idx="10">
                  <c:v>0.24081632653061225</c:v>
                </c:pt>
                <c:pt idx="11">
                  <c:v>0.23673469387755103</c:v>
                </c:pt>
                <c:pt idx="12">
                  <c:v>0.24081632653061225</c:v>
                </c:pt>
                <c:pt idx="13">
                  <c:v>0.22448979591836735</c:v>
                </c:pt>
                <c:pt idx="14">
                  <c:v>0.22448979591836735</c:v>
                </c:pt>
                <c:pt idx="15">
                  <c:v>0.21632653061224491</c:v>
                </c:pt>
                <c:pt idx="16">
                  <c:v>0.27346938775510204</c:v>
                </c:pt>
                <c:pt idx="17">
                  <c:v>0.2857142857142857</c:v>
                </c:pt>
                <c:pt idx="18">
                  <c:v>0.31428571428571428</c:v>
                </c:pt>
                <c:pt idx="19">
                  <c:v>0</c:v>
                </c:pt>
                <c:pt idx="20">
                  <c:v>0.22040816326530613</c:v>
                </c:pt>
              </c:numCache>
            </c:numRef>
          </c:val>
          <c:extLst>
            <c:ext xmlns:c16="http://schemas.microsoft.com/office/drawing/2014/chart" uri="{C3380CC4-5D6E-409C-BE32-E72D297353CC}">
              <c16:uniqueId val="{00000001-0EDE-4147-A4CF-7D888638B2B4}"/>
            </c:ext>
          </c:extLst>
        </c:ser>
        <c:ser>
          <c:idx val="6"/>
          <c:order val="8"/>
          <c:tx>
            <c:strRef>
              <c:f>'Q1 (combined)'!$V$2</c:f>
              <c:strCache>
                <c:ptCount val="1"/>
                <c:pt idx="0">
                  <c:v>Very important (2016)</c:v>
                </c:pt>
              </c:strCache>
            </c:strRef>
          </c:tx>
          <c:spPr>
            <a:solidFill>
              <a:srgbClr val="079948">
                <a:alpha val="51000"/>
              </a:srgbClr>
            </a:solidFill>
          </c:spPr>
          <c:invertIfNegative val="0"/>
          <c:cat>
            <c:strRef>
              <c:f>'Q1 (combined)'!$L$3:$L$23</c:f>
              <c:strCache>
                <c:ptCount val="21"/>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strCache>
            </c:strRef>
          </c:cat>
          <c:val>
            <c:numRef>
              <c:f>'Q1 (combined)'!$V$3:$V$23</c:f>
              <c:numCache>
                <c:formatCode>0%</c:formatCode>
                <c:ptCount val="21"/>
                <c:pt idx="0">
                  <c:v>1.2244897959183673E-2</c:v>
                </c:pt>
                <c:pt idx="1">
                  <c:v>6.9387755102040816E-2</c:v>
                </c:pt>
                <c:pt idx="2">
                  <c:v>0</c:v>
                </c:pt>
                <c:pt idx="3">
                  <c:v>6.5306122448979598E-2</c:v>
                </c:pt>
                <c:pt idx="4">
                  <c:v>0.11428571428571428</c:v>
                </c:pt>
                <c:pt idx="5">
                  <c:v>0.10204081632653061</c:v>
                </c:pt>
                <c:pt idx="6">
                  <c:v>0</c:v>
                </c:pt>
                <c:pt idx="7">
                  <c:v>0.14693877551020409</c:v>
                </c:pt>
                <c:pt idx="8">
                  <c:v>0</c:v>
                </c:pt>
                <c:pt idx="9">
                  <c:v>0.19591836734693877</c:v>
                </c:pt>
                <c:pt idx="10">
                  <c:v>0.15918367346938775</c:v>
                </c:pt>
                <c:pt idx="11">
                  <c:v>0.15510204081632653</c:v>
                </c:pt>
                <c:pt idx="12">
                  <c:v>0.19183673469387755</c:v>
                </c:pt>
                <c:pt idx="13">
                  <c:v>0.28979591836734692</c:v>
                </c:pt>
                <c:pt idx="14">
                  <c:v>0.26122448979591839</c:v>
                </c:pt>
                <c:pt idx="15">
                  <c:v>0.23265306122448978</c:v>
                </c:pt>
                <c:pt idx="16">
                  <c:v>0.28979591836734692</c:v>
                </c:pt>
                <c:pt idx="17">
                  <c:v>0.24489795918367346</c:v>
                </c:pt>
                <c:pt idx="18">
                  <c:v>0.2857142857142857</c:v>
                </c:pt>
                <c:pt idx="19">
                  <c:v>0</c:v>
                </c:pt>
                <c:pt idx="20">
                  <c:v>0.47346938775510206</c:v>
                </c:pt>
              </c:numCache>
            </c:numRef>
          </c:val>
          <c:extLst>
            <c:ext xmlns:c16="http://schemas.microsoft.com/office/drawing/2014/chart" uri="{C3380CC4-5D6E-409C-BE32-E72D297353CC}">
              <c16:uniqueId val="{00000002-0EDE-4147-A4CF-7D888638B2B4}"/>
            </c:ext>
          </c:extLst>
        </c:ser>
        <c:ser>
          <c:idx val="9"/>
          <c:order val="9"/>
          <c:tx>
            <c:strRef>
              <c:f>'Q1 (combined)'!$Y$2</c:f>
              <c:strCache>
                <c:ptCount val="1"/>
                <c:pt idx="0">
                  <c:v>Neutral (2016)</c:v>
                </c:pt>
              </c:strCache>
            </c:strRef>
          </c:tx>
          <c:spPr>
            <a:solidFill>
              <a:schemeClr val="bg1">
                <a:lumMod val="85000"/>
                <a:alpha val="50000"/>
              </a:schemeClr>
            </a:solidFill>
          </c:spPr>
          <c:invertIfNegative val="0"/>
          <c:cat>
            <c:strRef>
              <c:f>'Q1 (combined)'!$L$3:$L$23</c:f>
              <c:strCache>
                <c:ptCount val="21"/>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strCache>
            </c:strRef>
          </c:cat>
          <c:val>
            <c:numRef>
              <c:f>'Q1 (combined)'!$Y$3:$Y$23</c:f>
              <c:numCache>
                <c:formatCode>0%</c:formatCode>
                <c:ptCount val="21"/>
                <c:pt idx="0">
                  <c:v>-6.9387755102040816E-2</c:v>
                </c:pt>
                <c:pt idx="1">
                  <c:v>-8.5714285714285715E-2</c:v>
                </c:pt>
                <c:pt idx="2">
                  <c:v>0</c:v>
                </c:pt>
                <c:pt idx="3">
                  <c:v>-8.1632653061224483E-2</c:v>
                </c:pt>
                <c:pt idx="4">
                  <c:v>-9.7959183673469383E-2</c:v>
                </c:pt>
                <c:pt idx="5">
                  <c:v>-0.12448979591836734</c:v>
                </c:pt>
                <c:pt idx="6">
                  <c:v>0</c:v>
                </c:pt>
                <c:pt idx="7">
                  <c:v>-0.13469387755102041</c:v>
                </c:pt>
                <c:pt idx="8">
                  <c:v>0</c:v>
                </c:pt>
                <c:pt idx="9">
                  <c:v>-0.14489795918367346</c:v>
                </c:pt>
                <c:pt idx="10">
                  <c:v>-0.12857142857142856</c:v>
                </c:pt>
                <c:pt idx="11">
                  <c:v>-9.1836734693877556E-2</c:v>
                </c:pt>
                <c:pt idx="12">
                  <c:v>-0.12448979591836734</c:v>
                </c:pt>
                <c:pt idx="13">
                  <c:v>-0.10816326530612246</c:v>
                </c:pt>
                <c:pt idx="14">
                  <c:v>-7.3469387755102047E-2</c:v>
                </c:pt>
                <c:pt idx="15">
                  <c:v>-9.5918367346938774E-2</c:v>
                </c:pt>
                <c:pt idx="16">
                  <c:v>-7.3469387755102047E-2</c:v>
                </c:pt>
                <c:pt idx="17">
                  <c:v>-0.10408163265306122</c:v>
                </c:pt>
                <c:pt idx="18">
                  <c:v>-0.11020408163265306</c:v>
                </c:pt>
                <c:pt idx="19">
                  <c:v>0</c:v>
                </c:pt>
                <c:pt idx="20">
                  <c:v>-5.1020408163265307E-2</c:v>
                </c:pt>
              </c:numCache>
            </c:numRef>
          </c:val>
          <c:extLst>
            <c:ext xmlns:c16="http://schemas.microsoft.com/office/drawing/2014/chart" uri="{C3380CC4-5D6E-409C-BE32-E72D297353CC}">
              <c16:uniqueId val="{00000003-0EDE-4147-A4CF-7D888638B2B4}"/>
            </c:ext>
          </c:extLst>
        </c:ser>
        <c:ser>
          <c:idx val="10"/>
          <c:order val="10"/>
          <c:tx>
            <c:strRef>
              <c:f>'Q1 (combined)'!$Z$2</c:f>
              <c:strCache>
                <c:ptCount val="1"/>
                <c:pt idx="0">
                  <c:v>Unimportant (2016)</c:v>
                </c:pt>
              </c:strCache>
            </c:strRef>
          </c:tx>
          <c:spPr>
            <a:solidFill>
              <a:schemeClr val="accent6">
                <a:lumMod val="75000"/>
                <a:alpha val="20000"/>
              </a:schemeClr>
            </a:solidFill>
          </c:spPr>
          <c:invertIfNegative val="0"/>
          <c:cat>
            <c:strRef>
              <c:f>'Q1 (combined)'!$L$3:$L$23</c:f>
              <c:strCache>
                <c:ptCount val="21"/>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strCache>
            </c:strRef>
          </c:cat>
          <c:val>
            <c:numRef>
              <c:f>'Q1 (combined)'!$Z$3:$Z$23</c:f>
              <c:numCache>
                <c:formatCode>0%</c:formatCode>
                <c:ptCount val="21"/>
                <c:pt idx="0">
                  <c:v>-0.23673469387755103</c:v>
                </c:pt>
                <c:pt idx="1">
                  <c:v>-0.25714285714285712</c:v>
                </c:pt>
                <c:pt idx="2">
                  <c:v>0</c:v>
                </c:pt>
                <c:pt idx="3">
                  <c:v>-0.26530612244897961</c:v>
                </c:pt>
                <c:pt idx="4">
                  <c:v>-0.27346938775510204</c:v>
                </c:pt>
                <c:pt idx="5">
                  <c:v>-0.28979591836734692</c:v>
                </c:pt>
                <c:pt idx="6">
                  <c:v>0</c:v>
                </c:pt>
                <c:pt idx="7">
                  <c:v>-0.22040816326530613</c:v>
                </c:pt>
                <c:pt idx="8">
                  <c:v>0</c:v>
                </c:pt>
                <c:pt idx="9">
                  <c:v>-0.18367346938775511</c:v>
                </c:pt>
                <c:pt idx="10">
                  <c:v>-0.15510204081632653</c:v>
                </c:pt>
                <c:pt idx="11">
                  <c:v>-0.16734693877551021</c:v>
                </c:pt>
                <c:pt idx="12">
                  <c:v>-0.18367346938775511</c:v>
                </c:pt>
                <c:pt idx="13">
                  <c:v>-0.14693877551020409</c:v>
                </c:pt>
                <c:pt idx="14">
                  <c:v>-0.16734693877551021</c:v>
                </c:pt>
                <c:pt idx="15">
                  <c:v>-0.11836734693877551</c:v>
                </c:pt>
                <c:pt idx="16">
                  <c:v>-0.15510204081632653</c:v>
                </c:pt>
                <c:pt idx="17">
                  <c:v>-0.16734693877551021</c:v>
                </c:pt>
                <c:pt idx="18">
                  <c:v>-0.11020408163265306</c:v>
                </c:pt>
                <c:pt idx="19">
                  <c:v>0</c:v>
                </c:pt>
                <c:pt idx="20">
                  <c:v>-0.11020408163265306</c:v>
                </c:pt>
              </c:numCache>
            </c:numRef>
          </c:val>
          <c:extLst>
            <c:ext xmlns:c16="http://schemas.microsoft.com/office/drawing/2014/chart" uri="{C3380CC4-5D6E-409C-BE32-E72D297353CC}">
              <c16:uniqueId val="{00000004-0EDE-4147-A4CF-7D888638B2B4}"/>
            </c:ext>
          </c:extLst>
        </c:ser>
        <c:ser>
          <c:idx val="11"/>
          <c:order val="11"/>
          <c:tx>
            <c:strRef>
              <c:f>'Q1 (combined)'!$AA$2</c:f>
              <c:strCache>
                <c:ptCount val="1"/>
                <c:pt idx="0">
                  <c:v>Not at all important (2016)</c:v>
                </c:pt>
              </c:strCache>
            </c:strRef>
          </c:tx>
          <c:spPr>
            <a:solidFill>
              <a:schemeClr val="accent6">
                <a:lumMod val="75000"/>
                <a:alpha val="44000"/>
              </a:schemeClr>
            </a:solidFill>
          </c:spPr>
          <c:invertIfNegative val="0"/>
          <c:cat>
            <c:strRef>
              <c:f>'Q1 (combined)'!$L$3:$L$23</c:f>
              <c:strCache>
                <c:ptCount val="21"/>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strCache>
            </c:strRef>
          </c:cat>
          <c:val>
            <c:numRef>
              <c:f>'Q1 (combined)'!$AA$3:$AA$23</c:f>
              <c:numCache>
                <c:formatCode>0%</c:formatCode>
                <c:ptCount val="21"/>
                <c:pt idx="0">
                  <c:v>-0.37959183673469388</c:v>
                </c:pt>
                <c:pt idx="1">
                  <c:v>-0.34693877551020408</c:v>
                </c:pt>
                <c:pt idx="2">
                  <c:v>0</c:v>
                </c:pt>
                <c:pt idx="3">
                  <c:v>-0.35918367346938773</c:v>
                </c:pt>
                <c:pt idx="4">
                  <c:v>-0.21632653061224491</c:v>
                </c:pt>
                <c:pt idx="5">
                  <c:v>-0.17959183673469387</c:v>
                </c:pt>
                <c:pt idx="6">
                  <c:v>0</c:v>
                </c:pt>
                <c:pt idx="7">
                  <c:v>-0.13469387755102041</c:v>
                </c:pt>
                <c:pt idx="8">
                  <c:v>0</c:v>
                </c:pt>
                <c:pt idx="9">
                  <c:v>-0.11836734693877551</c:v>
                </c:pt>
                <c:pt idx="10">
                  <c:v>-0.15918367346938775</c:v>
                </c:pt>
                <c:pt idx="11">
                  <c:v>-0.22040816326530613</c:v>
                </c:pt>
                <c:pt idx="12">
                  <c:v>-0.11836734693877551</c:v>
                </c:pt>
                <c:pt idx="13">
                  <c:v>-9.3877551020408165E-2</c:v>
                </c:pt>
                <c:pt idx="14">
                  <c:v>-0.16326530612244897</c:v>
                </c:pt>
                <c:pt idx="15">
                  <c:v>-0.22448979591836735</c:v>
                </c:pt>
                <c:pt idx="16">
                  <c:v>-0.10204081632653061</c:v>
                </c:pt>
                <c:pt idx="17">
                  <c:v>-7.3469387755102047E-2</c:v>
                </c:pt>
                <c:pt idx="18">
                  <c:v>-5.7142857142857141E-2</c:v>
                </c:pt>
                <c:pt idx="19">
                  <c:v>0</c:v>
                </c:pt>
                <c:pt idx="20">
                  <c:v>-6.1224489795918366E-2</c:v>
                </c:pt>
              </c:numCache>
            </c:numRef>
          </c:val>
          <c:extLst>
            <c:ext xmlns:c16="http://schemas.microsoft.com/office/drawing/2014/chart" uri="{C3380CC4-5D6E-409C-BE32-E72D297353CC}">
              <c16:uniqueId val="{00000005-0EDE-4147-A4CF-7D888638B2B4}"/>
            </c:ext>
          </c:extLst>
        </c:ser>
        <c:dLbls>
          <c:showLegendKey val="0"/>
          <c:showVal val="0"/>
          <c:showCatName val="0"/>
          <c:showSerName val="0"/>
          <c:showPercent val="0"/>
          <c:showBubbleSize val="0"/>
        </c:dLbls>
        <c:gapWidth val="51"/>
        <c:overlap val="100"/>
        <c:axId val="245027584"/>
        <c:axId val="245029120"/>
      </c:barChart>
      <c:barChart>
        <c:barDir val="bar"/>
        <c:grouping val="stacked"/>
        <c:varyColors val="0"/>
        <c:ser>
          <c:idx val="2"/>
          <c:order val="0"/>
          <c:tx>
            <c:strRef>
              <c:f>'Q1 (combined)'!$O$2</c:f>
              <c:strCache>
                <c:ptCount val="1"/>
                <c:pt idx="0">
                  <c:v>Neutral (2017)</c:v>
                </c:pt>
              </c:strCache>
            </c:strRef>
          </c:tx>
          <c:spPr>
            <a:solidFill>
              <a:schemeClr val="bg1">
                <a:lumMod val="85000"/>
              </a:schemeClr>
            </a:solidFill>
          </c:spPr>
          <c:invertIfNegative val="0"/>
          <c:cat>
            <c:strRef>
              <c:f>'Q1 (combined)'!$L$3:$L$23</c:f>
              <c:strCache>
                <c:ptCount val="21"/>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strCache>
            </c:strRef>
          </c:cat>
          <c:val>
            <c:numRef>
              <c:f>'Q1 (combined)'!$O$3:$O$23</c:f>
              <c:numCache>
                <c:formatCode>0%</c:formatCode>
                <c:ptCount val="21"/>
                <c:pt idx="0">
                  <c:v>7.9646017699115043E-2</c:v>
                </c:pt>
                <c:pt idx="1">
                  <c:v>9.0707964601769914E-2</c:v>
                </c:pt>
                <c:pt idx="2">
                  <c:v>9.0707964601769914E-2</c:v>
                </c:pt>
                <c:pt idx="3">
                  <c:v>0.11283185840707964</c:v>
                </c:pt>
                <c:pt idx="4">
                  <c:v>9.0707964601769914E-2</c:v>
                </c:pt>
                <c:pt idx="5">
                  <c:v>0.14823008849557523</c:v>
                </c:pt>
                <c:pt idx="6">
                  <c:v>0.11504424778761062</c:v>
                </c:pt>
                <c:pt idx="7">
                  <c:v>0.13495575221238937</c:v>
                </c:pt>
                <c:pt idx="8">
                  <c:v>0.11946902654867257</c:v>
                </c:pt>
                <c:pt idx="9">
                  <c:v>0.1415929203539823</c:v>
                </c:pt>
                <c:pt idx="10">
                  <c:v>0.10398230088495575</c:v>
                </c:pt>
                <c:pt idx="11">
                  <c:v>9.5132743362831854E-2</c:v>
                </c:pt>
                <c:pt idx="12">
                  <c:v>0.11504424778761062</c:v>
                </c:pt>
                <c:pt idx="13">
                  <c:v>0.12389380530973451</c:v>
                </c:pt>
                <c:pt idx="14">
                  <c:v>9.0707964601769914E-2</c:v>
                </c:pt>
                <c:pt idx="15">
                  <c:v>8.4070796460176997E-2</c:v>
                </c:pt>
                <c:pt idx="16">
                  <c:v>0.11061946902654868</c:v>
                </c:pt>
                <c:pt idx="17">
                  <c:v>0.1084070796460177</c:v>
                </c:pt>
                <c:pt idx="18">
                  <c:v>9.0707964601769914E-2</c:v>
                </c:pt>
                <c:pt idx="19">
                  <c:v>9.2920353982300891E-2</c:v>
                </c:pt>
                <c:pt idx="20">
                  <c:v>4.8672566371681415E-2</c:v>
                </c:pt>
              </c:numCache>
            </c:numRef>
          </c:val>
          <c:extLst>
            <c:ext xmlns:c16="http://schemas.microsoft.com/office/drawing/2014/chart" uri="{C3380CC4-5D6E-409C-BE32-E72D297353CC}">
              <c16:uniqueId val="{00000006-0EDE-4147-A4CF-7D888638B2B4}"/>
            </c:ext>
          </c:extLst>
        </c:ser>
        <c:ser>
          <c:idx val="1"/>
          <c:order val="1"/>
          <c:tx>
            <c:strRef>
              <c:f>'Q1 (combined)'!$N$2</c:f>
              <c:strCache>
                <c:ptCount val="1"/>
                <c:pt idx="0">
                  <c:v>Important (2017)</c:v>
                </c:pt>
              </c:strCache>
            </c:strRef>
          </c:tx>
          <c:spPr>
            <a:solidFill>
              <a:srgbClr val="5EBD88"/>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 (combined)'!$L$3:$L$23</c:f>
              <c:strCache>
                <c:ptCount val="21"/>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strCache>
            </c:strRef>
          </c:cat>
          <c:val>
            <c:numRef>
              <c:f>'Q1 (combined)'!$N$3:$N$23</c:f>
              <c:numCache>
                <c:formatCode>0%</c:formatCode>
                <c:ptCount val="21"/>
                <c:pt idx="0">
                  <c:v>8.4070796460176997E-2</c:v>
                </c:pt>
                <c:pt idx="1">
                  <c:v>0.15486725663716813</c:v>
                </c:pt>
                <c:pt idx="2">
                  <c:v>0.12831858407079647</c:v>
                </c:pt>
                <c:pt idx="3">
                  <c:v>0.12389380530973451</c:v>
                </c:pt>
                <c:pt idx="4">
                  <c:v>0.1415929203539823</c:v>
                </c:pt>
                <c:pt idx="5">
                  <c:v>0.19469026548672566</c:v>
                </c:pt>
                <c:pt idx="6">
                  <c:v>0.14601769911504425</c:v>
                </c:pt>
                <c:pt idx="7">
                  <c:v>0.19911504424778761</c:v>
                </c:pt>
                <c:pt idx="8">
                  <c:v>0.13274336283185842</c:v>
                </c:pt>
                <c:pt idx="9">
                  <c:v>0.21238938053097345</c:v>
                </c:pt>
                <c:pt idx="10">
                  <c:v>0.19026548672566371</c:v>
                </c:pt>
                <c:pt idx="11">
                  <c:v>0.20353982300884957</c:v>
                </c:pt>
                <c:pt idx="12">
                  <c:v>0.29646017699115046</c:v>
                </c:pt>
                <c:pt idx="13">
                  <c:v>0.26548672566371684</c:v>
                </c:pt>
                <c:pt idx="14">
                  <c:v>0.27876106194690264</c:v>
                </c:pt>
                <c:pt idx="15">
                  <c:v>0.24778761061946902</c:v>
                </c:pt>
                <c:pt idx="16">
                  <c:v>0.23893805309734514</c:v>
                </c:pt>
                <c:pt idx="17">
                  <c:v>0.26991150442477874</c:v>
                </c:pt>
                <c:pt idx="18">
                  <c:v>0.30088495575221241</c:v>
                </c:pt>
                <c:pt idx="19">
                  <c:v>0.27876106194690264</c:v>
                </c:pt>
                <c:pt idx="20">
                  <c:v>0.24336283185840707</c:v>
                </c:pt>
              </c:numCache>
            </c:numRef>
          </c:val>
          <c:extLst>
            <c:ext xmlns:c16="http://schemas.microsoft.com/office/drawing/2014/chart" uri="{C3380CC4-5D6E-409C-BE32-E72D297353CC}">
              <c16:uniqueId val="{00000007-0EDE-4147-A4CF-7D888638B2B4}"/>
            </c:ext>
          </c:extLst>
        </c:ser>
        <c:ser>
          <c:idx val="0"/>
          <c:order val="2"/>
          <c:tx>
            <c:strRef>
              <c:f>'Q1 (combined)'!$M$2</c:f>
              <c:strCache>
                <c:ptCount val="1"/>
                <c:pt idx="0">
                  <c:v>Very important (2017)</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0EDE-4147-A4CF-7D888638B2B4}"/>
                </c:ext>
              </c:extLst>
            </c:dLbl>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 (combined)'!$L$3:$L$23</c:f>
              <c:strCache>
                <c:ptCount val="21"/>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strCache>
            </c:strRef>
          </c:cat>
          <c:val>
            <c:numRef>
              <c:f>'Q1 (combined)'!$M$3:$M$23</c:f>
              <c:numCache>
                <c:formatCode>0%</c:formatCode>
                <c:ptCount val="21"/>
                <c:pt idx="0">
                  <c:v>5.7522123893805309E-2</c:v>
                </c:pt>
                <c:pt idx="1">
                  <c:v>4.4247787610619468E-2</c:v>
                </c:pt>
                <c:pt idx="2">
                  <c:v>9.2920353982300891E-2</c:v>
                </c:pt>
                <c:pt idx="3">
                  <c:v>0.11061946902654868</c:v>
                </c:pt>
                <c:pt idx="4">
                  <c:v>0.16371681415929204</c:v>
                </c:pt>
                <c:pt idx="5">
                  <c:v>0.13274336283185842</c:v>
                </c:pt>
                <c:pt idx="6">
                  <c:v>0.18584070796460178</c:v>
                </c:pt>
                <c:pt idx="7">
                  <c:v>0.13274336283185842</c:v>
                </c:pt>
                <c:pt idx="8">
                  <c:v>0.2168141592920354</c:v>
                </c:pt>
                <c:pt idx="9">
                  <c:v>0.1415929203539823</c:v>
                </c:pt>
                <c:pt idx="10">
                  <c:v>0.16814159292035399</c:v>
                </c:pt>
                <c:pt idx="11">
                  <c:v>0.16814159292035399</c:v>
                </c:pt>
                <c:pt idx="12">
                  <c:v>0.17699115044247787</c:v>
                </c:pt>
                <c:pt idx="13">
                  <c:v>0.20353982300884957</c:v>
                </c:pt>
                <c:pt idx="14">
                  <c:v>0.23893805309734514</c:v>
                </c:pt>
                <c:pt idx="15">
                  <c:v>0.30973451327433627</c:v>
                </c:pt>
                <c:pt idx="16">
                  <c:v>0.33185840707964603</c:v>
                </c:pt>
                <c:pt idx="17">
                  <c:v>0.33185840707964603</c:v>
                </c:pt>
                <c:pt idx="18">
                  <c:v>0.33628318584070799</c:v>
                </c:pt>
                <c:pt idx="19">
                  <c:v>0.37610619469026546</c:v>
                </c:pt>
                <c:pt idx="20">
                  <c:v>0.51327433628318586</c:v>
                </c:pt>
              </c:numCache>
            </c:numRef>
          </c:val>
          <c:extLst>
            <c:ext xmlns:c16="http://schemas.microsoft.com/office/drawing/2014/chart" uri="{C3380CC4-5D6E-409C-BE32-E72D297353CC}">
              <c16:uniqueId val="{00000009-0EDE-4147-A4CF-7D888638B2B4}"/>
            </c:ext>
          </c:extLst>
        </c:ser>
        <c:ser>
          <c:idx val="5"/>
          <c:order val="3"/>
          <c:tx>
            <c:strRef>
              <c:f>'Q1 (combined)'!$P$2</c:f>
              <c:strCache>
                <c:ptCount val="1"/>
                <c:pt idx="0">
                  <c:v>Neutral (2017)</c:v>
                </c:pt>
              </c:strCache>
            </c:strRef>
          </c:tx>
          <c:spPr>
            <a:solidFill>
              <a:schemeClr val="bg1">
                <a:lumMod val="85000"/>
              </a:schemeClr>
            </a:solidFill>
          </c:spPr>
          <c:invertIfNegative val="0"/>
          <c:cat>
            <c:strRef>
              <c:f>'Q1 (combined)'!$L$3:$L$23</c:f>
              <c:strCache>
                <c:ptCount val="21"/>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strCache>
            </c:strRef>
          </c:cat>
          <c:val>
            <c:numRef>
              <c:f>'Q1 (combined)'!$P$3:$P$23</c:f>
              <c:numCache>
                <c:formatCode>0%</c:formatCode>
                <c:ptCount val="21"/>
                <c:pt idx="0">
                  <c:v>-7.9646017699115043E-2</c:v>
                </c:pt>
                <c:pt idx="1">
                  <c:v>-9.0707964601769914E-2</c:v>
                </c:pt>
                <c:pt idx="2">
                  <c:v>-9.0707964601769914E-2</c:v>
                </c:pt>
                <c:pt idx="3">
                  <c:v>-0.11283185840707964</c:v>
                </c:pt>
                <c:pt idx="4">
                  <c:v>-9.0707964601769914E-2</c:v>
                </c:pt>
                <c:pt idx="5">
                  <c:v>-0.14823008849557523</c:v>
                </c:pt>
                <c:pt idx="6">
                  <c:v>-0.11504424778761062</c:v>
                </c:pt>
                <c:pt idx="7">
                  <c:v>-0.13495575221238937</c:v>
                </c:pt>
                <c:pt idx="8">
                  <c:v>-0.11946902654867257</c:v>
                </c:pt>
                <c:pt idx="9">
                  <c:v>-0.1415929203539823</c:v>
                </c:pt>
                <c:pt idx="10">
                  <c:v>-0.10398230088495575</c:v>
                </c:pt>
                <c:pt idx="11">
                  <c:v>-9.5132743362831854E-2</c:v>
                </c:pt>
                <c:pt idx="12">
                  <c:v>-0.11504424778761062</c:v>
                </c:pt>
                <c:pt idx="13">
                  <c:v>-0.12389380530973451</c:v>
                </c:pt>
                <c:pt idx="14">
                  <c:v>-9.0707964601769914E-2</c:v>
                </c:pt>
                <c:pt idx="15">
                  <c:v>-8.4070796460176997E-2</c:v>
                </c:pt>
                <c:pt idx="16">
                  <c:v>-0.11061946902654868</c:v>
                </c:pt>
                <c:pt idx="17">
                  <c:v>-0.1084070796460177</c:v>
                </c:pt>
                <c:pt idx="18">
                  <c:v>-9.0707964601769914E-2</c:v>
                </c:pt>
                <c:pt idx="19">
                  <c:v>-9.2920353982300891E-2</c:v>
                </c:pt>
                <c:pt idx="20">
                  <c:v>-4.8672566371681415E-2</c:v>
                </c:pt>
              </c:numCache>
            </c:numRef>
          </c:val>
          <c:extLst>
            <c:ext xmlns:c16="http://schemas.microsoft.com/office/drawing/2014/chart" uri="{C3380CC4-5D6E-409C-BE32-E72D297353CC}">
              <c16:uniqueId val="{0000000A-0EDE-4147-A4CF-7D888638B2B4}"/>
            </c:ext>
          </c:extLst>
        </c:ser>
        <c:ser>
          <c:idx val="3"/>
          <c:order val="4"/>
          <c:tx>
            <c:strRef>
              <c:f>'Q1 (combined)'!$Q$2</c:f>
              <c:strCache>
                <c:ptCount val="1"/>
                <c:pt idx="0">
                  <c:v>Unimportant (2017)</c:v>
                </c:pt>
              </c:strCache>
            </c:strRef>
          </c:tx>
          <c:spPr>
            <a:solidFill>
              <a:srgbClr val="F8A764"/>
            </a:solidFill>
          </c:spPr>
          <c:invertIfNegative val="0"/>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EDE-4147-A4CF-7D888638B2B4}"/>
                </c:ext>
              </c:extLst>
            </c:dLbl>
            <c:dLbl>
              <c:idx val="19"/>
              <c:delete val="1"/>
              <c:extLst>
                <c:ext xmlns:c15="http://schemas.microsoft.com/office/drawing/2012/chart" uri="{CE6537A1-D6FC-4f65-9D91-7224C49458BB}"/>
                <c:ext xmlns:c16="http://schemas.microsoft.com/office/drawing/2014/chart" uri="{C3380CC4-5D6E-409C-BE32-E72D297353CC}">
                  <c16:uniqueId val="{0000000C-0EDE-4147-A4CF-7D888638B2B4}"/>
                </c:ext>
              </c:extLst>
            </c:dLbl>
            <c:dLbl>
              <c:idx val="20"/>
              <c:delete val="1"/>
              <c:extLst>
                <c:ext xmlns:c15="http://schemas.microsoft.com/office/drawing/2012/chart" uri="{CE6537A1-D6FC-4f65-9D91-7224C49458BB}"/>
                <c:ext xmlns:c16="http://schemas.microsoft.com/office/drawing/2014/chart" uri="{C3380CC4-5D6E-409C-BE32-E72D297353CC}">
                  <c16:uniqueId val="{0000000D-0EDE-4147-A4CF-7D888638B2B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 (combined)'!$L$3:$L$23</c:f>
              <c:strCache>
                <c:ptCount val="21"/>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strCache>
            </c:strRef>
          </c:cat>
          <c:val>
            <c:numRef>
              <c:f>'Q1 (combined)'!$Q$3:$Q$23</c:f>
              <c:numCache>
                <c:formatCode>0%</c:formatCode>
                <c:ptCount val="21"/>
                <c:pt idx="0">
                  <c:v>-0.19469026548672566</c:v>
                </c:pt>
                <c:pt idx="1">
                  <c:v>-0.23008849557522124</c:v>
                </c:pt>
                <c:pt idx="2">
                  <c:v>-0.19469026548672566</c:v>
                </c:pt>
                <c:pt idx="3">
                  <c:v>-0.26106194690265488</c:v>
                </c:pt>
                <c:pt idx="4">
                  <c:v>-0.24336283185840707</c:v>
                </c:pt>
                <c:pt idx="5">
                  <c:v>-0.22123893805309736</c:v>
                </c:pt>
                <c:pt idx="6">
                  <c:v>-0.19911504424778761</c:v>
                </c:pt>
                <c:pt idx="7">
                  <c:v>-0.2168141592920354</c:v>
                </c:pt>
                <c:pt idx="8">
                  <c:v>-0.19469026548672566</c:v>
                </c:pt>
                <c:pt idx="9">
                  <c:v>-0.19469026548672566</c:v>
                </c:pt>
                <c:pt idx="10">
                  <c:v>-0.22123893805309736</c:v>
                </c:pt>
                <c:pt idx="11">
                  <c:v>-0.15929203539823009</c:v>
                </c:pt>
                <c:pt idx="12">
                  <c:v>-0.16814159292035399</c:v>
                </c:pt>
                <c:pt idx="13">
                  <c:v>-0.19469026548672566</c:v>
                </c:pt>
                <c:pt idx="14">
                  <c:v>-0.10619469026548672</c:v>
                </c:pt>
                <c:pt idx="15">
                  <c:v>-9.2920353982300891E-2</c:v>
                </c:pt>
                <c:pt idx="16">
                  <c:v>-7.0796460176991149E-2</c:v>
                </c:pt>
                <c:pt idx="17">
                  <c:v>-9.7345132743362831E-2</c:v>
                </c:pt>
                <c:pt idx="18">
                  <c:v>-7.5221238938053103E-2</c:v>
                </c:pt>
                <c:pt idx="19">
                  <c:v>-7.5221238938053103E-2</c:v>
                </c:pt>
                <c:pt idx="20">
                  <c:v>-5.7522123893805309E-2</c:v>
                </c:pt>
              </c:numCache>
            </c:numRef>
          </c:val>
          <c:extLst>
            <c:ext xmlns:c16="http://schemas.microsoft.com/office/drawing/2014/chart" uri="{C3380CC4-5D6E-409C-BE32-E72D297353CC}">
              <c16:uniqueId val="{0000000E-0EDE-4147-A4CF-7D888638B2B4}"/>
            </c:ext>
          </c:extLst>
        </c:ser>
        <c:ser>
          <c:idx val="4"/>
          <c:order val="5"/>
          <c:tx>
            <c:strRef>
              <c:f>'Q1 (combined)'!$R$2</c:f>
              <c:strCache>
                <c:ptCount val="1"/>
                <c:pt idx="0">
                  <c:v>Not at all important (2017)</c:v>
                </c:pt>
              </c:strCache>
            </c:strRef>
          </c:tx>
          <c:spPr>
            <a:solidFill>
              <a:schemeClr val="accent6">
                <a:lumMod val="75000"/>
              </a:schemeClr>
            </a:solidFill>
          </c:spPr>
          <c:invertIfNegative val="0"/>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EDE-4147-A4CF-7D888638B2B4}"/>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EDE-4147-A4CF-7D888638B2B4}"/>
                </c:ext>
              </c:extLst>
            </c:dLbl>
            <c:dLbl>
              <c:idx val="20"/>
              <c:delete val="1"/>
              <c:extLst>
                <c:ext xmlns:c15="http://schemas.microsoft.com/office/drawing/2012/chart" uri="{CE6537A1-D6FC-4f65-9D91-7224C49458BB}"/>
                <c:ext xmlns:c16="http://schemas.microsoft.com/office/drawing/2014/chart" uri="{C3380CC4-5D6E-409C-BE32-E72D297353CC}">
                  <c16:uniqueId val="{00000011-0EDE-4147-A4CF-7D888638B2B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 (combined)'!$L$3:$L$23</c:f>
              <c:strCache>
                <c:ptCount val="21"/>
                <c:pt idx="0">
                  <c:v>One-to-One Device initiatives</c:v>
                </c:pt>
                <c:pt idx="1">
                  <c:v>Digital and Open Badges</c:v>
                </c:pt>
                <c:pt idx="2">
                  <c:v>Augmented and Virtual Reality</c:v>
                </c:pt>
                <c:pt idx="3">
                  <c:v>Game-based/playful learning</c:v>
                </c:pt>
                <c:pt idx="4">
                  <c:v>MOOCs, SPOCs, TOOCs etc.</c:v>
                </c:pt>
                <c:pt idx="5">
                  <c:v>Assistive technologies</c:v>
                </c:pt>
                <c:pt idx="6">
                  <c:v>Bring Your Own Device (BYOD)</c:v>
                </c:pt>
                <c:pt idx="7">
                  <c:v>Digital repositories</c:v>
                </c:pt>
                <c:pt idx="8">
                  <c:v>Learning Space Design</c:v>
                </c:pt>
                <c:pt idx="9">
                  <c:v>Blogs</c:v>
                </c:pt>
                <c:pt idx="10">
                  <c:v>Open Education (Practices, Policy &amp; Resources)</c:v>
                </c:pt>
                <c:pt idx="11">
                  <c:v>ePortfolios</c:v>
                </c:pt>
                <c:pt idx="12">
                  <c:v>Data and Analytics (incl. Learning Analytics)</c:v>
                </c:pt>
                <c:pt idx="13">
                  <c:v>Social networking (e.g. Twitter, Facebook, Google+)</c:v>
                </c:pt>
                <c:pt idx="14">
                  <c:v>Plagiarism detection</c:v>
                </c:pt>
                <c:pt idx="15">
                  <c:v>Lecture capture tools</c:v>
                </c:pt>
                <c:pt idx="16">
                  <c:v>Media production (e.g. podcasting, video interviews)</c:v>
                </c:pt>
                <c:pt idx="17">
                  <c:v>Web conferencing/virtual classroom software</c:v>
                </c:pt>
                <c:pt idx="18">
                  <c:v>Collaborative tools (e.g. Google G Suite, Office365, Padlet etc.)</c:v>
                </c:pt>
                <c:pt idx="19">
                  <c:v>Blended Learning</c:v>
                </c:pt>
                <c:pt idx="20">
                  <c:v>Electronic assessment, submission &amp; feedback tools</c:v>
                </c:pt>
              </c:strCache>
            </c:strRef>
          </c:cat>
          <c:val>
            <c:numRef>
              <c:f>'Q1 (combined)'!$R$3:$R$23</c:f>
              <c:numCache>
                <c:formatCode>0%</c:formatCode>
                <c:ptCount val="21"/>
                <c:pt idx="0">
                  <c:v>-0.37168141592920356</c:v>
                </c:pt>
                <c:pt idx="1">
                  <c:v>-0.3584070796460177</c:v>
                </c:pt>
                <c:pt idx="2">
                  <c:v>-0.38938053097345132</c:v>
                </c:pt>
                <c:pt idx="3">
                  <c:v>-0.27433628318584069</c:v>
                </c:pt>
                <c:pt idx="4">
                  <c:v>-0.25663716814159293</c:v>
                </c:pt>
                <c:pt idx="5">
                  <c:v>-0.13274336283185842</c:v>
                </c:pt>
                <c:pt idx="6">
                  <c:v>-0.23008849557522124</c:v>
                </c:pt>
                <c:pt idx="7">
                  <c:v>-0.16814159292035399</c:v>
                </c:pt>
                <c:pt idx="8">
                  <c:v>-0.19026548672566371</c:v>
                </c:pt>
                <c:pt idx="9">
                  <c:v>-0.16371681415929204</c:v>
                </c:pt>
                <c:pt idx="10">
                  <c:v>-0.19026548672566371</c:v>
                </c:pt>
                <c:pt idx="11">
                  <c:v>-0.24336283185840707</c:v>
                </c:pt>
                <c:pt idx="12">
                  <c:v>-0.11504424778761062</c:v>
                </c:pt>
                <c:pt idx="13">
                  <c:v>-8.8495575221238937E-2</c:v>
                </c:pt>
                <c:pt idx="14">
                  <c:v>-0.18584070796460178</c:v>
                </c:pt>
                <c:pt idx="15">
                  <c:v>-0.17699115044247787</c:v>
                </c:pt>
                <c:pt idx="16">
                  <c:v>-0.11946902654867257</c:v>
                </c:pt>
                <c:pt idx="17">
                  <c:v>-7.5221238938053103E-2</c:v>
                </c:pt>
                <c:pt idx="18">
                  <c:v>-8.4070796460176997E-2</c:v>
                </c:pt>
                <c:pt idx="19">
                  <c:v>-5.3097345132743362E-2</c:v>
                </c:pt>
                <c:pt idx="20">
                  <c:v>-6.1946902654867256E-2</c:v>
                </c:pt>
              </c:numCache>
            </c:numRef>
          </c:val>
          <c:extLst>
            <c:ext xmlns:c16="http://schemas.microsoft.com/office/drawing/2014/chart" uri="{C3380CC4-5D6E-409C-BE32-E72D297353CC}">
              <c16:uniqueId val="{00000012-0EDE-4147-A4CF-7D888638B2B4}"/>
            </c:ext>
          </c:extLst>
        </c:ser>
        <c:dLbls>
          <c:showLegendKey val="0"/>
          <c:showVal val="0"/>
          <c:showCatName val="0"/>
          <c:showSerName val="0"/>
          <c:showPercent val="0"/>
          <c:showBubbleSize val="0"/>
        </c:dLbls>
        <c:gapWidth val="116"/>
        <c:overlap val="100"/>
        <c:axId val="245446144"/>
        <c:axId val="245444608"/>
      </c:barChart>
      <c:catAx>
        <c:axId val="245027584"/>
        <c:scaling>
          <c:orientation val="minMax"/>
        </c:scaling>
        <c:delete val="0"/>
        <c:axPos val="l"/>
        <c:majorGridlines/>
        <c:numFmt formatCode="General" sourceLinked="0"/>
        <c:majorTickMark val="none"/>
        <c:minorTickMark val="none"/>
        <c:tickLblPos val="low"/>
        <c:crossAx val="245029120"/>
        <c:crosses val="autoZero"/>
        <c:auto val="0"/>
        <c:lblAlgn val="ctr"/>
        <c:lblOffset val="100"/>
        <c:noMultiLvlLbl val="0"/>
      </c:catAx>
      <c:valAx>
        <c:axId val="245029120"/>
        <c:scaling>
          <c:orientation val="minMax"/>
          <c:max val="1"/>
          <c:min val="-0.8"/>
        </c:scaling>
        <c:delete val="0"/>
        <c:axPos val="b"/>
        <c:numFmt formatCode="0%" sourceLinked="1"/>
        <c:majorTickMark val="out"/>
        <c:minorTickMark val="none"/>
        <c:tickLblPos val="nextTo"/>
        <c:crossAx val="245027584"/>
        <c:crosses val="autoZero"/>
        <c:crossBetween val="between"/>
      </c:valAx>
      <c:valAx>
        <c:axId val="245444608"/>
        <c:scaling>
          <c:orientation val="minMax"/>
          <c:max val="1"/>
          <c:min val="-0.8"/>
        </c:scaling>
        <c:delete val="0"/>
        <c:axPos val="t"/>
        <c:numFmt formatCode="0%" sourceLinked="1"/>
        <c:majorTickMark val="out"/>
        <c:minorTickMark val="none"/>
        <c:tickLblPos val="nextTo"/>
        <c:crossAx val="245446144"/>
        <c:crosses val="max"/>
        <c:crossBetween val="between"/>
      </c:valAx>
      <c:catAx>
        <c:axId val="245446144"/>
        <c:scaling>
          <c:orientation val="minMax"/>
        </c:scaling>
        <c:delete val="1"/>
        <c:axPos val="l"/>
        <c:numFmt formatCode="General" sourceLinked="1"/>
        <c:majorTickMark val="out"/>
        <c:minorTickMark val="none"/>
        <c:tickLblPos val="nextTo"/>
        <c:crossAx val="245444608"/>
        <c:crosses val="autoZero"/>
        <c:auto val="1"/>
        <c:lblAlgn val="ctr"/>
        <c:lblOffset val="100"/>
        <c:noMultiLvlLbl val="0"/>
      </c:catAx>
    </c:plotArea>
    <c:legend>
      <c:legendPos val="b"/>
      <c:legendEntry>
        <c:idx val="0"/>
        <c:delete val="1"/>
      </c:legendEntry>
      <c:legendEntry>
        <c:idx val="6"/>
        <c:delete val="1"/>
      </c:legendEntry>
      <c:layout>
        <c:manualLayout>
          <c:xMode val="edge"/>
          <c:yMode val="edge"/>
          <c:x val="1.6724173704470838E-2"/>
          <c:y val="0.9338216042489873"/>
          <c:w val="0.97695138007613347"/>
          <c:h val="4.017913320449689E-2"/>
        </c:manualLayout>
      </c:layout>
      <c:overlay val="0"/>
    </c:legend>
    <c:plotVisOnly val="1"/>
    <c:dispBlanksAs val="gap"/>
    <c:showDLblsOverMax val="0"/>
  </c:chart>
  <c:spPr>
    <a:ln>
      <a:noFill/>
    </a:ln>
  </c:spPr>
  <c:txPr>
    <a:bodyPr/>
    <a:lstStyle/>
    <a:p>
      <a:pPr>
        <a:defRPr sz="1000">
          <a:latin typeface="+mn-lt"/>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200"/>
            </a:pPr>
            <a:r>
              <a:rPr lang="en-US"/>
              <a:t>Enhancing professional recognition and accreditation (developments respondents are aware of and most important)</a:t>
            </a:r>
          </a:p>
        </c:rich>
      </c:tx>
      <c:layout>
        <c:manualLayout>
          <c:xMode val="edge"/>
          <c:yMode val="edge"/>
          <c:x val="0.14226687308906683"/>
          <c:y val="1.6336629921259841E-2"/>
        </c:manualLayout>
      </c:layout>
      <c:overlay val="0"/>
    </c:title>
    <c:autoTitleDeleted val="0"/>
    <c:plotArea>
      <c:layout>
        <c:manualLayout>
          <c:layoutTarget val="inner"/>
          <c:xMode val="edge"/>
          <c:yMode val="edge"/>
          <c:x val="0.49070233556957599"/>
          <c:y val="0.10525866666666668"/>
          <c:w val="0.47769439496595695"/>
          <c:h val="0.74049982152230975"/>
        </c:manualLayout>
      </c:layout>
      <c:barChart>
        <c:barDir val="bar"/>
        <c:grouping val="clustered"/>
        <c:varyColors val="0"/>
        <c:ser>
          <c:idx val="0"/>
          <c:order val="0"/>
          <c:tx>
            <c:strRef>
              <c:f>'Q5'!$U$2</c:f>
              <c:strCache>
                <c:ptCount val="1"/>
                <c:pt idx="0">
                  <c:v>Aware of</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'Q5'!$L$3:$L$10</c:f>
              <c:strCache>
                <c:ptCount val="8"/>
                <c:pt idx="0">
                  <c:v>Pilot: CMALT pathway for early career professionals and those for whom it is a smaller part of their role</c:v>
                </c:pt>
                <c:pt idx="1">
                  <c:v>Support for assessors provided through Lead Assessor Mentors and Members Groups</c:v>
                </c:pt>
                <c:pt idx="2">
                  <c:v>Enhanced support for candidate cohorts within institutions incl tailored webinars and peer-to-peer sharing</c:v>
                </c:pt>
                <c:pt idx="3">
                  <c:v>Consultation with Members on the expanded framework</c:v>
                </c:pt>
                <c:pt idx="4">
                  <c:v>Pilot: CMALT pathways for advanced professionals whose role includes management/leadership or research focus</c:v>
                </c:pt>
                <c:pt idx="5">
                  <c:v>Enhanced support for individual candidates incl. video resources and improved guidance</c:v>
                </c:pt>
                <c:pt idx="6">
                  <c:v>Mapping of CMALT to frameworks like UKPSF, Jisc' Digital Capabilities framework, Blended Learning curriculum</c:v>
                </c:pt>
                <c:pt idx="7">
                  <c:v>Open Register of CMALT portfolios, providing examples from across sectors and job roles</c:v>
                </c:pt>
              </c:strCache>
            </c:strRef>
          </c:cat>
          <c:val>
            <c:numRef>
              <c:f>'Q5'!$U$3:$U$10</c:f>
              <c:numCache>
                <c:formatCode>0%</c:formatCode>
                <c:ptCount val="8"/>
                <c:pt idx="0">
                  <c:v>0.61016949152542377</c:v>
                </c:pt>
                <c:pt idx="1">
                  <c:v>0.30508474576271188</c:v>
                </c:pt>
                <c:pt idx="2">
                  <c:v>0.3559322033898305</c:v>
                </c:pt>
                <c:pt idx="3">
                  <c:v>0.4519774011299435</c:v>
                </c:pt>
                <c:pt idx="4">
                  <c:v>0.61581920903954801</c:v>
                </c:pt>
                <c:pt idx="5">
                  <c:v>0.37853107344632769</c:v>
                </c:pt>
                <c:pt idx="6">
                  <c:v>0.53107344632768361</c:v>
                </c:pt>
                <c:pt idx="7">
                  <c:v>0.65536723163841804</c:v>
                </c:pt>
              </c:numCache>
            </c:numRef>
          </c:val>
          <c:extLst>
            <c:ext xmlns:c16="http://schemas.microsoft.com/office/drawing/2014/chart" uri="{C3380CC4-5D6E-409C-BE32-E72D297353CC}">
              <c16:uniqueId val="{00000002-7A01-422A-AC9B-0AFBA5B77D0E}"/>
            </c:ext>
          </c:extLst>
        </c:ser>
        <c:ser>
          <c:idx val="2"/>
          <c:order val="1"/>
          <c:tx>
            <c:strRef>
              <c:f>'Q5'!$T$2</c:f>
              <c:strCache>
                <c:ptCount val="1"/>
                <c:pt idx="0">
                  <c:v>Total Important/Very Important</c:v>
                </c:pt>
              </c:strCache>
            </c:strRef>
          </c:tx>
          <c:spPr>
            <a:solidFill>
              <a:srgbClr val="00B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'Q5'!$L$3:$L$10</c:f>
              <c:strCache>
                <c:ptCount val="8"/>
                <c:pt idx="0">
                  <c:v>Pilot: CMALT pathway for early career professionals and those for whom it is a smaller part of their role</c:v>
                </c:pt>
                <c:pt idx="1">
                  <c:v>Support for assessors provided through Lead Assessor Mentors and Members Groups</c:v>
                </c:pt>
                <c:pt idx="2">
                  <c:v>Enhanced support for candidate cohorts within institutions incl tailored webinars and peer-to-peer sharing</c:v>
                </c:pt>
                <c:pt idx="3">
                  <c:v>Consultation with Members on the expanded framework</c:v>
                </c:pt>
                <c:pt idx="4">
                  <c:v>Pilot: CMALT pathways for advanced professionals whose role includes management/leadership or research focus</c:v>
                </c:pt>
                <c:pt idx="5">
                  <c:v>Enhanced support for individual candidates incl. video resources and improved guidance</c:v>
                </c:pt>
                <c:pt idx="6">
                  <c:v>Mapping of CMALT to frameworks like UKPSF, Jisc' Digital Capabilities framework, Blended Learning curriculum</c:v>
                </c:pt>
                <c:pt idx="7">
                  <c:v>Open Register of CMALT portfolios, providing examples from across sectors and job roles</c:v>
                </c:pt>
              </c:strCache>
            </c:strRef>
          </c:cat>
          <c:val>
            <c:numRef>
              <c:f>'Q5'!$T$3:$T$10</c:f>
              <c:numCache>
                <c:formatCode>0%</c:formatCode>
                <c:ptCount val="8"/>
                <c:pt idx="0">
                  <c:v>0.33333333333333337</c:v>
                </c:pt>
                <c:pt idx="1">
                  <c:v>0.35944700460829493</c:v>
                </c:pt>
                <c:pt idx="2">
                  <c:v>0.45412844036697253</c:v>
                </c:pt>
                <c:pt idx="3">
                  <c:v>0.47222222222222221</c:v>
                </c:pt>
                <c:pt idx="4">
                  <c:v>0.50230414746543783</c:v>
                </c:pt>
                <c:pt idx="5">
                  <c:v>0.52093023255813953</c:v>
                </c:pt>
                <c:pt idx="6">
                  <c:v>0.55251141552511407</c:v>
                </c:pt>
                <c:pt idx="7">
                  <c:v>0.58796296296296302</c:v>
                </c:pt>
              </c:numCache>
            </c:numRef>
          </c:val>
          <c:extLst>
            <c:ext xmlns:c16="http://schemas.microsoft.com/office/drawing/2014/chart" uri="{C3380CC4-5D6E-409C-BE32-E72D297353CC}">
              <c16:uniqueId val="{00000001-7A01-422A-AC9B-0AFBA5B77D0E}"/>
            </c:ext>
          </c:extLst>
        </c:ser>
        <c:dLbls>
          <c:showLegendKey val="0"/>
          <c:showVal val="0"/>
          <c:showCatName val="0"/>
          <c:showSerName val="0"/>
          <c:showPercent val="0"/>
          <c:showBubbleSize val="0"/>
        </c:dLbls>
        <c:gapWidth val="150"/>
        <c:axId val="226101888"/>
        <c:axId val="226128256"/>
      </c:barChart>
      <c:catAx>
        <c:axId val="226101888"/>
        <c:scaling>
          <c:orientation val="minMax"/>
        </c:scaling>
        <c:delete val="0"/>
        <c:axPos val="l"/>
        <c:numFmt formatCode="General" sourceLinked="0"/>
        <c:majorTickMark val="none"/>
        <c:minorTickMark val="none"/>
        <c:tickLblPos val="nextTo"/>
        <c:txPr>
          <a:bodyPr/>
          <a:lstStyle/>
          <a:p>
            <a:pPr>
              <a:defRPr sz="1000"/>
            </a:pPr>
            <a:endParaRPr lang="en-US"/>
          </a:p>
        </c:txPr>
        <c:crossAx val="226128256"/>
        <c:crosses val="autoZero"/>
        <c:auto val="1"/>
        <c:lblAlgn val="ctr"/>
        <c:lblOffset val="100"/>
        <c:noMultiLvlLbl val="0"/>
      </c:catAx>
      <c:valAx>
        <c:axId val="226128256"/>
        <c:scaling>
          <c:orientation val="minMax"/>
          <c:max val="1"/>
        </c:scaling>
        <c:delete val="0"/>
        <c:axPos val="b"/>
        <c:majorGridlines>
          <c:spPr>
            <a:ln>
              <a:solidFill>
                <a:schemeClr val="bg1">
                  <a:lumMod val="85000"/>
                </a:schemeClr>
              </a:solidFill>
            </a:ln>
          </c:spPr>
        </c:majorGridlines>
        <c:numFmt formatCode="0%" sourceLinked="0"/>
        <c:majorTickMark val="none"/>
        <c:minorTickMark val="none"/>
        <c:tickLblPos val="nextTo"/>
        <c:crossAx val="226101888"/>
        <c:crosses val="autoZero"/>
        <c:crossBetween val="between"/>
        <c:majorUnit val="0.2"/>
        <c:minorUnit val="0.1"/>
      </c:valAx>
      <c:spPr>
        <a:ln>
          <a:solidFill>
            <a:schemeClr val="tx1">
              <a:lumMod val="50000"/>
              <a:lumOff val="50000"/>
            </a:schemeClr>
          </a:solidFill>
        </a:ln>
      </c:spPr>
    </c:plotArea>
    <c:legend>
      <c:legendPos val="b"/>
      <c:layout>
        <c:manualLayout>
          <c:xMode val="edge"/>
          <c:yMode val="edge"/>
          <c:x val="0.34787867689900287"/>
          <c:y val="0.90798412598425216"/>
          <c:w val="0.32397474100092666"/>
          <c:h val="3.8682540682414696E-2"/>
        </c:manualLayout>
      </c:layout>
      <c:overlay val="0"/>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'Q6'!$B$1</c:f>
          <c:strCache>
            <c:ptCount val="1"/>
            <c:pt idx="0">
              <c:v>6. Other activities in 2018</c:v>
            </c:pt>
          </c:strCache>
        </c:strRef>
      </c:tx>
      <c:layout>
        <c:manualLayout>
          <c:xMode val="edge"/>
          <c:yMode val="edge"/>
          <c:x val="0.4036747102651807"/>
          <c:y val="4.9738230147633705E-2"/>
        </c:manualLayout>
      </c:layout>
      <c:overlay val="0"/>
      <c:txPr>
        <a:bodyPr/>
        <a:lstStyle/>
        <a:p>
          <a:pPr>
            <a:defRPr>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48931721716113391"/>
          <c:y val="0.15366901899643048"/>
          <c:w val="0.48302914749910519"/>
          <c:h val="0.63271473556804658"/>
        </c:manualLayout>
      </c:layout>
      <c:barChart>
        <c:barDir val="bar"/>
        <c:grouping val="stacked"/>
        <c:varyColors val="0"/>
        <c:ser>
          <c:idx val="2"/>
          <c:order val="0"/>
          <c:tx>
            <c:strRef>
              <c:f>'Q6'!$O$2</c:f>
              <c:strCache>
                <c:ptCount val="1"/>
                <c:pt idx="0">
                  <c:v>Neutral</c:v>
                </c:pt>
              </c:strCache>
            </c:strRef>
          </c:tx>
          <c:spPr>
            <a:solidFill>
              <a:schemeClr val="bg1">
                <a:lumMod val="85000"/>
              </a:schemeClr>
            </a:solidFill>
          </c:spPr>
          <c:invertIfNegative val="0"/>
          <c:dLbls>
            <c:delete val="1"/>
          </c:dLbls>
          <c:cat>
            <c:strRef>
              <c:f>'Q6'!$L$3:$L$8</c:f>
              <c:strCache>
                <c:ptCount val="6"/>
                <c:pt idx="0">
                  <c:v>Members Group for East England (which is the final Members Group to be established)</c:v>
                </c:pt>
                <c:pt idx="1">
                  <c:v>Expansion of ALT Open Badges for activities Members undertake</c:v>
                </c:pt>
                <c:pt idx="2">
                  <c:v>ALT Learning Technology Research Award</c:v>
                </c:pt>
                <c:pt idx="3">
                  <c:v>Mentoring scheme for Members by Members</c:v>
                </c:pt>
                <c:pt idx="4">
                  <c:v>Expand use of ALT's Open Access Repository</c:v>
                </c:pt>
                <c:pt idx="5">
                  <c:v>Research in Learning Technology to apply for impact factor</c:v>
                </c:pt>
              </c:strCache>
            </c:strRef>
          </c:cat>
          <c:val>
            <c:numRef>
              <c:f>'Q6'!$O$3:$O$8</c:f>
              <c:numCache>
                <c:formatCode>0%</c:formatCode>
                <c:ptCount val="6"/>
                <c:pt idx="0">
                  <c:v>6.8571428571428575E-2</c:v>
                </c:pt>
                <c:pt idx="1">
                  <c:v>0.13250000000000001</c:v>
                </c:pt>
                <c:pt idx="2">
                  <c:v>0.13414634146341464</c:v>
                </c:pt>
                <c:pt idx="3">
                  <c:v>0.14320388349514562</c:v>
                </c:pt>
                <c:pt idx="4">
                  <c:v>0.11519607843137254</c:v>
                </c:pt>
                <c:pt idx="5">
                  <c:v>0.10294117647058823</c:v>
                </c:pt>
              </c:numCache>
            </c:numRef>
          </c:val>
          <c:extLst>
            <c:ext xmlns:c16="http://schemas.microsoft.com/office/drawing/2014/chart" uri="{C3380CC4-5D6E-409C-BE32-E72D297353CC}">
              <c16:uniqueId val="{00000000-F884-4DD9-B46A-C78E904019F5}"/>
            </c:ext>
          </c:extLst>
        </c:ser>
        <c:ser>
          <c:idx val="1"/>
          <c:order val="1"/>
          <c:tx>
            <c:strRef>
              <c:f>'Q6'!$N$2</c:f>
              <c:strCache>
                <c:ptCount val="1"/>
                <c:pt idx="0">
                  <c:v>Important</c:v>
                </c:pt>
              </c:strCache>
            </c:strRef>
          </c:tx>
          <c:spPr>
            <a:solidFill>
              <a:srgbClr val="079948">
                <a:alpha val="56000"/>
              </a:srgbClr>
            </a:solidFill>
          </c:spPr>
          <c:invertIfNegative val="0"/>
          <c:dLbls>
            <c:spPr>
              <a:noFill/>
              <a:ln>
                <a:noFill/>
              </a:ln>
              <a:effectLst/>
            </c:spPr>
            <c:txPr>
              <a:bodyPr wrap="square" lIns="38100" tIns="19050" rIns="38100" bIns="19050" anchor="ctr">
                <a:spAutoFit/>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'Q6'!$L$3:$L$8</c:f>
              <c:strCache>
                <c:ptCount val="6"/>
                <c:pt idx="0">
                  <c:v>Members Group for East England (which is the final Members Group to be established)</c:v>
                </c:pt>
                <c:pt idx="1">
                  <c:v>Expansion of ALT Open Badges for activities Members undertake</c:v>
                </c:pt>
                <c:pt idx="2">
                  <c:v>ALT Learning Technology Research Award</c:v>
                </c:pt>
                <c:pt idx="3">
                  <c:v>Mentoring scheme for Members by Members</c:v>
                </c:pt>
                <c:pt idx="4">
                  <c:v>Expand use of ALT's Open Access Repository</c:v>
                </c:pt>
                <c:pt idx="5">
                  <c:v>Research in Learning Technology to apply for impact factor</c:v>
                </c:pt>
              </c:strCache>
            </c:strRef>
          </c:cat>
          <c:val>
            <c:numRef>
              <c:f>'Q6'!$N$3:$N$8</c:f>
              <c:numCache>
                <c:formatCode>0%</c:formatCode>
                <c:ptCount val="6"/>
                <c:pt idx="0">
                  <c:v>0.10285714285714286</c:v>
                </c:pt>
                <c:pt idx="1">
                  <c:v>0.215</c:v>
                </c:pt>
                <c:pt idx="2">
                  <c:v>0.28292682926829266</c:v>
                </c:pt>
                <c:pt idx="3">
                  <c:v>0.27669902912621358</c:v>
                </c:pt>
                <c:pt idx="4">
                  <c:v>0.34803921568627449</c:v>
                </c:pt>
                <c:pt idx="5">
                  <c:v>0.29901960784313725</c:v>
                </c:pt>
              </c:numCache>
            </c:numRef>
          </c:val>
          <c:extLst>
            <c:ext xmlns:c16="http://schemas.microsoft.com/office/drawing/2014/chart" uri="{C3380CC4-5D6E-409C-BE32-E72D297353CC}">
              <c16:uniqueId val="{00000001-F884-4DD9-B46A-C78E904019F5}"/>
            </c:ext>
          </c:extLst>
        </c:ser>
        <c:ser>
          <c:idx val="0"/>
          <c:order val="2"/>
          <c:tx>
            <c:strRef>
              <c:f>'Q6'!$M$2</c:f>
              <c:strCache>
                <c:ptCount val="1"/>
                <c:pt idx="0">
                  <c:v>Very important</c:v>
                </c:pt>
              </c:strCache>
            </c:strRef>
          </c:tx>
          <c:invertIfNegative val="0"/>
          <c:dLbls>
            <c:spPr>
              <a:noFill/>
              <a:ln>
                <a:noFill/>
              </a:ln>
              <a:effectLst/>
            </c:spPr>
            <c:txPr>
              <a:bodyPr/>
              <a:lstStyle/>
              <a:p>
                <a:pPr>
                  <a:defRPr sz="90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'Q6'!$L$3:$L$8</c:f>
              <c:strCache>
                <c:ptCount val="6"/>
                <c:pt idx="0">
                  <c:v>Members Group for East England (which is the final Members Group to be established)</c:v>
                </c:pt>
                <c:pt idx="1">
                  <c:v>Expansion of ALT Open Badges for activities Members undertake</c:v>
                </c:pt>
                <c:pt idx="2">
                  <c:v>ALT Learning Technology Research Award</c:v>
                </c:pt>
                <c:pt idx="3">
                  <c:v>Mentoring scheme for Members by Members</c:v>
                </c:pt>
                <c:pt idx="4">
                  <c:v>Expand use of ALT's Open Access Repository</c:v>
                </c:pt>
                <c:pt idx="5">
                  <c:v>Research in Learning Technology to apply for impact factor</c:v>
                </c:pt>
              </c:strCache>
            </c:strRef>
          </c:cat>
          <c:val>
            <c:numRef>
              <c:f>'Q6'!$M$3:$M$8</c:f>
              <c:numCache>
                <c:formatCode>0%</c:formatCode>
                <c:ptCount val="6"/>
                <c:pt idx="0">
                  <c:v>9.7142857142857142E-2</c:v>
                </c:pt>
                <c:pt idx="1">
                  <c:v>0.15</c:v>
                </c:pt>
                <c:pt idx="2">
                  <c:v>0.2</c:v>
                </c:pt>
                <c:pt idx="3">
                  <c:v>0.22815533980582525</c:v>
                </c:pt>
                <c:pt idx="4">
                  <c:v>0.19607843137254902</c:v>
                </c:pt>
                <c:pt idx="5">
                  <c:v>0.31862745098039214</c:v>
                </c:pt>
              </c:numCache>
            </c:numRef>
          </c:val>
          <c:extLst>
            <c:ext xmlns:c16="http://schemas.microsoft.com/office/drawing/2014/chart" uri="{C3380CC4-5D6E-409C-BE32-E72D297353CC}">
              <c16:uniqueId val="{00000002-F884-4DD9-B46A-C78E904019F5}"/>
            </c:ext>
          </c:extLst>
        </c:ser>
        <c:ser>
          <c:idx val="5"/>
          <c:order val="3"/>
          <c:tx>
            <c:strRef>
              <c:f>'Q6'!$P$2</c:f>
              <c:strCache>
                <c:ptCount val="1"/>
                <c:pt idx="0">
                  <c:v>Neutral</c:v>
                </c:pt>
              </c:strCache>
            </c:strRef>
          </c:tx>
          <c:spPr>
            <a:solidFill>
              <a:schemeClr val="bg1">
                <a:lumMod val="85000"/>
              </a:schemeClr>
            </a:solidFill>
          </c:spPr>
          <c:invertIfNegative val="0"/>
          <c:dLbls>
            <c:delete val="1"/>
          </c:dLbls>
          <c:val>
            <c:numRef>
              <c:f>'Q6'!$P$3:$P$8</c:f>
              <c:numCache>
                <c:formatCode>0%</c:formatCode>
                <c:ptCount val="6"/>
                <c:pt idx="0">
                  <c:v>-6.8571428571428575E-2</c:v>
                </c:pt>
                <c:pt idx="1">
                  <c:v>-0.13250000000000001</c:v>
                </c:pt>
                <c:pt idx="2">
                  <c:v>-0.13414634146341464</c:v>
                </c:pt>
                <c:pt idx="3">
                  <c:v>-0.14320388349514562</c:v>
                </c:pt>
                <c:pt idx="4">
                  <c:v>-0.11519607843137254</c:v>
                </c:pt>
                <c:pt idx="5">
                  <c:v>-0.10294117647058823</c:v>
                </c:pt>
              </c:numCache>
            </c:numRef>
          </c:val>
          <c:extLst>
            <c:ext xmlns:c16="http://schemas.microsoft.com/office/drawing/2014/chart" uri="{C3380CC4-5D6E-409C-BE32-E72D297353CC}">
              <c16:uniqueId val="{00000003-F884-4DD9-B46A-C78E904019F5}"/>
            </c:ext>
          </c:extLst>
        </c:ser>
        <c:ser>
          <c:idx val="3"/>
          <c:order val="4"/>
          <c:tx>
            <c:strRef>
              <c:f>'Q6'!$Q$2</c:f>
              <c:strCache>
                <c:ptCount val="1"/>
                <c:pt idx="0">
                  <c:v>Unimportant</c:v>
                </c:pt>
              </c:strCache>
            </c:strRef>
          </c:tx>
          <c:spPr>
            <a:solidFill>
              <a:schemeClr val="accent6">
                <a:lumMod val="75000"/>
                <a:alpha val="57000"/>
              </a:schemeClr>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41AE-4DE1-AB1D-839001A846E1}"/>
                </c:ext>
              </c:extLst>
            </c:dLbl>
            <c:spPr>
              <a:noFill/>
              <a:ln>
                <a:noFill/>
              </a:ln>
              <a:effectLst/>
            </c:spPr>
            <c:txPr>
              <a:bodyPr wrap="square" lIns="38100" tIns="19050" rIns="38100" bIns="19050" anchor="ctr">
                <a:spAutoFit/>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'Q6'!$L$3:$L$8</c:f>
              <c:strCache>
                <c:ptCount val="6"/>
                <c:pt idx="0">
                  <c:v>Members Group for East England (which is the final Members Group to be established)</c:v>
                </c:pt>
                <c:pt idx="1">
                  <c:v>Expansion of ALT Open Badges for activities Members undertake</c:v>
                </c:pt>
                <c:pt idx="2">
                  <c:v>ALT Learning Technology Research Award</c:v>
                </c:pt>
                <c:pt idx="3">
                  <c:v>Mentoring scheme for Members by Members</c:v>
                </c:pt>
                <c:pt idx="4">
                  <c:v>Expand use of ALT's Open Access Repository</c:v>
                </c:pt>
                <c:pt idx="5">
                  <c:v>Research in Learning Technology to apply for impact factor</c:v>
                </c:pt>
              </c:strCache>
            </c:strRef>
          </c:cat>
          <c:val>
            <c:numRef>
              <c:f>'Q6'!$Q$3:$Q$8</c:f>
              <c:numCache>
                <c:formatCode>0%</c:formatCode>
                <c:ptCount val="6"/>
                <c:pt idx="0">
                  <c:v>-0.13142857142857142</c:v>
                </c:pt>
                <c:pt idx="1">
                  <c:v>-0.16</c:v>
                </c:pt>
                <c:pt idx="2">
                  <c:v>-0.12682926829268293</c:v>
                </c:pt>
                <c:pt idx="3">
                  <c:v>-0.12135922330097088</c:v>
                </c:pt>
                <c:pt idx="4">
                  <c:v>-0.14705882352941177</c:v>
                </c:pt>
                <c:pt idx="5">
                  <c:v>-8.3333333333333329E-2</c:v>
                </c:pt>
              </c:numCache>
            </c:numRef>
          </c:val>
          <c:extLst>
            <c:ext xmlns:c16="http://schemas.microsoft.com/office/drawing/2014/chart" uri="{C3380CC4-5D6E-409C-BE32-E72D297353CC}">
              <c16:uniqueId val="{00000004-F884-4DD9-B46A-C78E904019F5}"/>
            </c:ext>
          </c:extLst>
        </c:ser>
        <c:ser>
          <c:idx val="4"/>
          <c:order val="5"/>
          <c:tx>
            <c:strRef>
              <c:f>'Q6'!$R$2</c:f>
              <c:strCache>
                <c:ptCount val="1"/>
                <c:pt idx="0">
                  <c:v>Not at all important</c:v>
                </c:pt>
              </c:strCache>
            </c:strRef>
          </c:tx>
          <c:spPr>
            <a:solidFill>
              <a:schemeClr val="accent6">
                <a:lumMod val="75000"/>
              </a:schemeClr>
            </a:solidFill>
          </c:spPr>
          <c:invertIfNegative val="0"/>
          <c:dLbls>
            <c:spPr>
              <a:noFill/>
              <a:ln>
                <a:noFill/>
              </a:ln>
              <a:effectLst/>
            </c:spPr>
            <c:txPr>
              <a:bodyPr wrap="square" lIns="38100" tIns="19050" rIns="38100" bIns="19050" anchor="ctr">
                <a:spAutoFit/>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'Q6'!$L$3:$L$8</c:f>
              <c:strCache>
                <c:ptCount val="6"/>
                <c:pt idx="0">
                  <c:v>Members Group for East England (which is the final Members Group to be established)</c:v>
                </c:pt>
                <c:pt idx="1">
                  <c:v>Expansion of ALT Open Badges for activities Members undertake</c:v>
                </c:pt>
                <c:pt idx="2">
                  <c:v>ALT Learning Technology Research Award</c:v>
                </c:pt>
                <c:pt idx="3">
                  <c:v>Mentoring scheme for Members by Members</c:v>
                </c:pt>
                <c:pt idx="4">
                  <c:v>Expand use of ALT's Open Access Repository</c:v>
                </c:pt>
                <c:pt idx="5">
                  <c:v>Research in Learning Technology to apply for impact factor</c:v>
                </c:pt>
              </c:strCache>
            </c:strRef>
          </c:cat>
          <c:val>
            <c:numRef>
              <c:f>'Q6'!$R$3:$R$8</c:f>
              <c:numCache>
                <c:formatCode>0%</c:formatCode>
                <c:ptCount val="6"/>
                <c:pt idx="0">
                  <c:v>-0.53142857142857147</c:v>
                </c:pt>
                <c:pt idx="1">
                  <c:v>-0.21</c:v>
                </c:pt>
                <c:pt idx="2">
                  <c:v>-0.12195121951219512</c:v>
                </c:pt>
                <c:pt idx="3">
                  <c:v>-8.7378640776699032E-2</c:v>
                </c:pt>
                <c:pt idx="4">
                  <c:v>-7.8431372549019607E-2</c:v>
                </c:pt>
                <c:pt idx="5">
                  <c:v>-9.3137254901960786E-2</c:v>
                </c:pt>
              </c:numCache>
            </c:numRef>
          </c:val>
          <c:extLst>
            <c:ext xmlns:c16="http://schemas.microsoft.com/office/drawing/2014/chart" uri="{C3380CC4-5D6E-409C-BE32-E72D297353CC}">
              <c16:uniqueId val="{00000005-F884-4DD9-B46A-C78E904019F5}"/>
            </c:ext>
          </c:extLst>
        </c:ser>
        <c:dLbls>
          <c:dLblPos val="ctr"/>
          <c:showLegendKey val="0"/>
          <c:showVal val="1"/>
          <c:showCatName val="0"/>
          <c:showSerName val="0"/>
          <c:showPercent val="0"/>
          <c:showBubbleSize val="0"/>
        </c:dLbls>
        <c:gapWidth val="75"/>
        <c:overlap val="100"/>
        <c:axId val="248787328"/>
        <c:axId val="248788864"/>
      </c:barChart>
      <c:catAx>
        <c:axId val="248787328"/>
        <c:scaling>
          <c:orientation val="minMax"/>
        </c:scaling>
        <c:delete val="0"/>
        <c:axPos val="l"/>
        <c:majorGridlines/>
        <c:numFmt formatCode="General" sourceLinked="0"/>
        <c:majorTickMark val="none"/>
        <c:minorTickMark val="none"/>
        <c:tickLblPos val="low"/>
        <c:txPr>
          <a:bodyPr/>
          <a:lstStyle/>
          <a:p>
            <a:pPr>
              <a:defRPr>
                <a:latin typeface="Open Sans" panose="020B0606030504020204" pitchFamily="34" charset="0"/>
                <a:ea typeface="Open Sans" panose="020B0606030504020204" pitchFamily="34" charset="0"/>
                <a:cs typeface="Open Sans" panose="020B0606030504020204" pitchFamily="34" charset="0"/>
              </a:defRPr>
            </a:pPr>
            <a:endParaRPr lang="en-US"/>
          </a:p>
        </c:txPr>
        <c:crossAx val="248788864"/>
        <c:crosses val="autoZero"/>
        <c:auto val="0"/>
        <c:lblAlgn val="ctr"/>
        <c:lblOffset val="100"/>
        <c:noMultiLvlLbl val="0"/>
      </c:catAx>
      <c:valAx>
        <c:axId val="248788864"/>
        <c:scaling>
          <c:orientation val="minMax"/>
        </c:scaling>
        <c:delete val="0"/>
        <c:axPos val="b"/>
        <c:numFmt formatCode="0%" sourceLinked="1"/>
        <c:majorTickMark val="out"/>
        <c:minorTickMark val="none"/>
        <c:tickLblPos val="nextTo"/>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crossAx val="248787328"/>
        <c:crosses val="autoZero"/>
        <c:crossBetween val="between"/>
      </c:valAx>
    </c:plotArea>
    <c:legend>
      <c:legendPos val="b"/>
      <c:legendEntry>
        <c:idx val="0"/>
        <c:delete val="1"/>
      </c:legendEntry>
      <c:layout>
        <c:manualLayout>
          <c:xMode val="edge"/>
          <c:yMode val="edge"/>
          <c:x val="0.3443044202477073"/>
          <c:y val="0.8908879079973373"/>
          <c:w val="0.65452054394709791"/>
          <c:h val="3.0990395240954056E-2"/>
        </c:manualLayout>
      </c:layout>
      <c:overlay val="0"/>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'Q7'!$B$1</c:f>
          <c:strCache>
            <c:ptCount val="1"/>
            <c:pt idx="0">
              <c:v>7. Are you a member?</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manualLayout>
          <c:layoutTarget val="inner"/>
          <c:xMode val="edge"/>
          <c:yMode val="edge"/>
          <c:x val="0.38355241698251002"/>
          <c:y val="0.17757743013922123"/>
          <c:w val="0.5268703907171377"/>
          <c:h val="0.78154743826743278"/>
        </c:manualLayout>
      </c:layout>
      <c:barChart>
        <c:barDir val="bar"/>
        <c:grouping val="clustered"/>
        <c:varyColors val="0"/>
        <c:ser>
          <c:idx val="0"/>
          <c:order val="0"/>
          <c:tx>
            <c:strRef>
              <c:f>'Q7'!$E$2</c:f>
              <c:strCache>
                <c:ptCount val="1"/>
                <c:pt idx="0">
                  <c:v>%</c:v>
                </c:pt>
              </c:strCache>
            </c:strRef>
          </c:tx>
          <c:invertIfNegative val="0"/>
          <c:dLbls>
            <c:dLbl>
              <c:idx val="0"/>
              <c:tx>
                <c:rich>
                  <a:bodyPr/>
                  <a:lstStyle/>
                  <a:p>
                    <a:pPr>
                      <a:defRPr>
                        <a:solidFill>
                          <a:sysClr val="windowText" lastClr="000000"/>
                        </a:solidFill>
                      </a:defRPr>
                    </a:pPr>
                    <a:fld id="{DDACEE47-2081-4102-B40E-4DBF93D01C9A}" type="CELLRANGE">
                      <a:rPr lang="en-GB"/>
                      <a:pPr>
                        <a:defRPr>
                          <a:solidFill>
                            <a:sysClr val="windowText" lastClr="000000"/>
                          </a:solidFill>
                        </a:defRPr>
                      </a:pPr>
                      <a:t>[CELLRANGE]</a:t>
                    </a:fld>
                    <a:r>
                      <a:rPr lang="en-GB" baseline="0"/>
                      <a:t>, </a:t>
                    </a:r>
                    <a:fld id="{AAB8E8F0-ACC4-484D-BF1B-57288003559A}" type="VALUE">
                      <a:rPr lang="en-GB" baseline="0"/>
                      <a:pPr>
                        <a:defRPr>
                          <a:solidFill>
                            <a:sysClr val="windowText" lastClr="000000"/>
                          </a:solidFill>
                        </a:defRPr>
                      </a:pPr>
                      <a:t>[VALUE]</a:t>
                    </a:fld>
                    <a:endParaRPr lang="en-GB" baseline="0"/>
                  </a:p>
                </c:rich>
              </c:tx>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25D-46C1-9E2F-32B7F3DFF33A}"/>
                </c:ext>
              </c:extLst>
            </c:dLbl>
            <c:dLbl>
              <c:idx val="1"/>
              <c:tx>
                <c:rich>
                  <a:bodyPr/>
                  <a:lstStyle/>
                  <a:p>
                    <a:fld id="{E3942C54-570B-44D9-8675-C49DE03ADB30}" type="CELLRANGE">
                      <a:rPr lang="en-GB"/>
                      <a:pPr/>
                      <a:t>[CELLRANGE]</a:t>
                    </a:fld>
                    <a:r>
                      <a:rPr lang="en-GB" baseline="0"/>
                      <a:t>, </a:t>
                    </a:r>
                    <a:fld id="{B6E113E6-1B16-4DAC-BA7B-C33DD82BB9AA}" type="VALUE">
                      <a:rPr lang="en-GB" baseline="0"/>
                      <a:pPr/>
                      <a:t>[VALUE]</a:t>
                    </a:fld>
                    <a:endParaRPr lang="en-GB"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26E-4923-9D0F-C5D17266C32B}"/>
                </c:ext>
              </c:extLst>
            </c:dLbl>
            <c:dLbl>
              <c:idx val="2"/>
              <c:tx>
                <c:rich>
                  <a:bodyPr/>
                  <a:lstStyle/>
                  <a:p>
                    <a:fld id="{DA18EBA0-46B7-49E6-AC91-691B28591377}" type="CELLRANGE">
                      <a:rPr lang="en-GB"/>
                      <a:pPr/>
                      <a:t>[CELLRANGE]</a:t>
                    </a:fld>
                    <a:r>
                      <a:rPr lang="en-GB" baseline="0"/>
                      <a:t>, </a:t>
                    </a:r>
                    <a:fld id="{0A9B64C0-44D0-46CE-90D8-CA850EB496D7}" type="VALUE">
                      <a:rPr lang="en-GB" baseline="0"/>
                      <a:pPr/>
                      <a:t>[VALUE]</a:t>
                    </a:fld>
                    <a:endParaRPr lang="en-GB"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26E-4923-9D0F-C5D17266C32B}"/>
                </c:ext>
              </c:extLst>
            </c:dLbl>
            <c:dLbl>
              <c:idx val="3"/>
              <c:tx>
                <c:rich>
                  <a:bodyPr/>
                  <a:lstStyle/>
                  <a:p>
                    <a:fld id="{07C2C348-CDEE-452E-8F72-EC24CAA643FF}" type="CELLRANGE">
                      <a:rPr lang="en-GB"/>
                      <a:pPr/>
                      <a:t>[CELLRANGE]</a:t>
                    </a:fld>
                    <a:r>
                      <a:rPr lang="en-GB" baseline="0"/>
                      <a:t>, </a:t>
                    </a:r>
                    <a:fld id="{74E25E63-2EAF-41B9-A2DB-3663795E5D08}" type="VALUE">
                      <a:rPr lang="en-GB" baseline="0"/>
                      <a:pPr/>
                      <a:t>[VALUE]</a:t>
                    </a:fld>
                    <a:endParaRPr lang="en-GB"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26E-4923-9D0F-C5D17266C32B}"/>
                </c:ext>
              </c:extLst>
            </c:dLbl>
            <c:dLbl>
              <c:idx val="4"/>
              <c:tx>
                <c:rich>
                  <a:bodyPr/>
                  <a:lstStyle/>
                  <a:p>
                    <a:fld id="{484E73C9-F8FA-42E3-AE3B-0EF632805C2D}" type="CELLRANGE">
                      <a:rPr lang="en-GB"/>
                      <a:pPr/>
                      <a:t>[CELLRANGE]</a:t>
                    </a:fld>
                    <a:r>
                      <a:rPr lang="en-GB" baseline="0"/>
                      <a:t>, </a:t>
                    </a:r>
                    <a:fld id="{10FB930B-9647-4CC5-9614-39315F7F55C8}" type="VALUE">
                      <a:rPr lang="en-GB" baseline="0"/>
                      <a:pPr/>
                      <a:t>[VALUE]</a:t>
                    </a:fld>
                    <a:endParaRPr lang="en-GB"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26E-4923-9D0F-C5D17266C32B}"/>
                </c:ext>
              </c:extLst>
            </c:dLbl>
            <c:dLbl>
              <c:idx val="5"/>
              <c:tx>
                <c:rich>
                  <a:bodyPr/>
                  <a:lstStyle/>
                  <a:p>
                    <a:fld id="{F6DFABBD-FA7F-450F-89F8-6AC4ADF8AEAE}" type="CELLRANGE">
                      <a:rPr lang="en-GB"/>
                      <a:pPr/>
                      <a:t>[CELLRANGE]</a:t>
                    </a:fld>
                    <a:r>
                      <a:rPr lang="en-GB" baseline="0"/>
                      <a:t>, </a:t>
                    </a:r>
                    <a:fld id="{28E173E2-947A-424B-AC2A-42AC6C060D56}" type="VALUE">
                      <a:rPr lang="en-GB" baseline="0"/>
                      <a:pPr/>
                      <a:t>[VALUE]</a:t>
                    </a:fld>
                    <a:endParaRPr lang="en-GB"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26E-4923-9D0F-C5D17266C32B}"/>
                </c:ext>
              </c:extLst>
            </c:dLbl>
            <c:spPr>
              <a:no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'Q7'!$B$3:$B$8</c:f>
              <c:strCache>
                <c:ptCount val="6"/>
                <c:pt idx="0">
                  <c:v>Honorary Life Member</c:v>
                </c:pt>
                <c:pt idx="1">
                  <c:v>Registered for CMALT (CMALT candidate)</c:v>
                </c:pt>
                <c:pt idx="2">
                  <c:v>Not sure</c:v>
                </c:pt>
                <c:pt idx="3">
                  <c:v>Certified Member (CMALT Holder)</c:v>
                </c:pt>
                <c:pt idx="4">
                  <c:v>Associate Member</c:v>
                </c:pt>
                <c:pt idx="5">
                  <c:v>Individual Member</c:v>
                </c:pt>
              </c:strCache>
            </c:strRef>
          </c:cat>
          <c:val>
            <c:numRef>
              <c:f>'Q7'!$E$3:$E$8</c:f>
              <c:numCache>
                <c:formatCode>0%</c:formatCode>
                <c:ptCount val="6"/>
                <c:pt idx="0">
                  <c:v>0</c:v>
                </c:pt>
                <c:pt idx="1">
                  <c:v>7.9646017699115043E-2</c:v>
                </c:pt>
                <c:pt idx="2">
                  <c:v>0.14601769911504425</c:v>
                </c:pt>
                <c:pt idx="3">
                  <c:v>0.23008849557522124</c:v>
                </c:pt>
                <c:pt idx="4">
                  <c:v>0.30973451327433627</c:v>
                </c:pt>
                <c:pt idx="5">
                  <c:v>0.38053097345132741</c:v>
                </c:pt>
              </c:numCache>
            </c:numRef>
          </c:val>
          <c:extLst>
            <c:ext xmlns:c15="http://schemas.microsoft.com/office/drawing/2012/chart" uri="{02D57815-91ED-43cb-92C2-25804820EDAC}">
              <c15:datalabelsRange>
                <c15:f>'Q7'!$F$3:$F$8</c15:f>
                <c15:dlblRangeCache>
                  <c:ptCount val="6"/>
                  <c:pt idx="0">
                    <c:v>n.0</c:v>
                  </c:pt>
                  <c:pt idx="1">
                    <c:v>n.18</c:v>
                  </c:pt>
                  <c:pt idx="2">
                    <c:v>n.33</c:v>
                  </c:pt>
                  <c:pt idx="3">
                    <c:v>n.52</c:v>
                  </c:pt>
                  <c:pt idx="4">
                    <c:v>n.70</c:v>
                  </c:pt>
                  <c:pt idx="5">
                    <c:v>n.86</c:v>
                  </c:pt>
                </c15:dlblRangeCache>
              </c15:datalabelsRange>
            </c:ext>
            <c:ext xmlns:c16="http://schemas.microsoft.com/office/drawing/2014/chart" uri="{C3380CC4-5D6E-409C-BE32-E72D297353CC}">
              <c16:uniqueId val="{00000002-EC81-426E-9F11-9D43D541732F}"/>
            </c:ext>
          </c:extLst>
        </c:ser>
        <c:dLbls>
          <c:showLegendKey val="0"/>
          <c:showVal val="0"/>
          <c:showCatName val="0"/>
          <c:showSerName val="0"/>
          <c:showPercent val="0"/>
          <c:showBubbleSize val="0"/>
        </c:dLbls>
        <c:gapWidth val="100"/>
        <c:overlap val="73"/>
        <c:axId val="249064832"/>
        <c:axId val="249063296"/>
      </c:barChart>
      <c:valAx>
        <c:axId val="249063296"/>
        <c:scaling>
          <c:orientation val="minMax"/>
        </c:scaling>
        <c:delete val="0"/>
        <c:axPos val="t"/>
        <c:numFmt formatCode="0%" sourceLinked="1"/>
        <c:majorTickMark val="out"/>
        <c:minorTickMark val="none"/>
        <c:tickLblPos val="nextTo"/>
        <c:crossAx val="249064832"/>
        <c:crosses val="max"/>
        <c:crossBetween val="between"/>
      </c:valAx>
      <c:catAx>
        <c:axId val="249064832"/>
        <c:scaling>
          <c:orientation val="minMax"/>
        </c:scaling>
        <c:delete val="0"/>
        <c:axPos val="l"/>
        <c:numFmt formatCode="General" sourceLinked="1"/>
        <c:majorTickMark val="out"/>
        <c:minorTickMark val="none"/>
        <c:tickLblPos val="nextTo"/>
        <c:crossAx val="249063296"/>
        <c:crosses val="autoZero"/>
        <c:auto val="1"/>
        <c:lblAlgn val="ctr"/>
        <c:lblOffset val="100"/>
        <c:noMultiLvlLbl val="0"/>
      </c:catAx>
      <c:spPr>
        <a:ln>
          <a:no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'Q7'!$B$1</c:f>
          <c:strCache>
            <c:ptCount val="1"/>
            <c:pt idx="0">
              <c:v>7. Are you a member?</c:v>
            </c:pt>
          </c:strCache>
        </c:strRef>
      </c:tx>
      <c:layout>
        <c:manualLayout>
          <c:xMode val="edge"/>
          <c:yMode val="edge"/>
          <c:x val="5.5508665033734746E-3"/>
          <c:y val="2.4869906238495221E-2"/>
        </c:manualLayout>
      </c:layout>
      <c:overlay val="0"/>
      <c:txPr>
        <a:bodyPr/>
        <a:lstStyle/>
        <a:p>
          <a:pPr algn="l">
            <a:defRPr/>
          </a:pPr>
          <a:endParaRPr lang="en-US"/>
        </a:p>
      </c:txPr>
    </c:title>
    <c:autoTitleDeleted val="0"/>
    <c:plotArea>
      <c:layout>
        <c:manualLayout>
          <c:layoutTarget val="inner"/>
          <c:xMode val="edge"/>
          <c:yMode val="edge"/>
          <c:x val="0.34454118526770028"/>
          <c:y val="8.6842122400908259E-2"/>
          <c:w val="0.6186187627320564"/>
          <c:h val="0.72234438899303155"/>
        </c:manualLayout>
      </c:layout>
      <c:barChart>
        <c:barDir val="bar"/>
        <c:grouping val="clustered"/>
        <c:varyColors val="0"/>
        <c:ser>
          <c:idx val="3"/>
          <c:order val="1"/>
          <c:tx>
            <c:strRef>
              <c:f>'Q7'!$E$15</c:f>
              <c:strCache>
                <c:ptCount val="1"/>
                <c:pt idx="0">
                  <c:v>2016 (%)</c:v>
                </c:pt>
              </c:strCache>
            </c:strRef>
          </c:tx>
          <c:spPr>
            <a:solidFill>
              <a:schemeClr val="bg1">
                <a:lumMod val="85000"/>
              </a:schemeClr>
            </a:solidFill>
          </c:spPr>
          <c:invertIfNegative val="0"/>
          <c:dLbls>
            <c:dLbl>
              <c:idx val="0"/>
              <c:tx>
                <c:rich>
                  <a:bodyPr/>
                  <a:lstStyle/>
                  <a:p>
                    <a:fld id="{31961F46-C78F-46B6-AD6C-3C889C6D32A8}" type="CELLRANGE">
                      <a:rPr lang="en-GB"/>
                      <a:pPr/>
                      <a:t>[CELLRANGE]</a:t>
                    </a:fld>
                    <a:r>
                      <a:rPr lang="en-GB" baseline="0"/>
                      <a:t>, </a:t>
                    </a:r>
                    <a:fld id="{3AD5D730-A619-4D9D-91C2-D79BD1DD7932}"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BF0-4594-AC38-75CBB494DA43}"/>
                </c:ext>
              </c:extLst>
            </c:dLbl>
            <c:dLbl>
              <c:idx val="1"/>
              <c:tx>
                <c:rich>
                  <a:bodyPr/>
                  <a:lstStyle/>
                  <a:p>
                    <a:fld id="{6A80D008-DC14-4D3A-8FDF-5FD81C4B425F}" type="CELLRANGE">
                      <a:rPr lang="en-GB"/>
                      <a:pPr/>
                      <a:t>[CELLRANGE]</a:t>
                    </a:fld>
                    <a:r>
                      <a:rPr lang="en-GB" baseline="0"/>
                      <a:t>, </a:t>
                    </a:r>
                    <a:fld id="{C68260F0-D63B-4021-91C8-F46A711C4604}"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BF0-4594-AC38-75CBB494DA43}"/>
                </c:ext>
              </c:extLst>
            </c:dLbl>
            <c:dLbl>
              <c:idx val="2"/>
              <c:tx>
                <c:rich>
                  <a:bodyPr/>
                  <a:lstStyle/>
                  <a:p>
                    <a:fld id="{096A4FCA-3C9C-4729-A941-55654323AAA6}" type="CELLRANGE">
                      <a:rPr lang="en-GB"/>
                      <a:pPr/>
                      <a:t>[CELLRANGE]</a:t>
                    </a:fld>
                    <a:r>
                      <a:rPr lang="en-GB" baseline="0"/>
                      <a:t>, </a:t>
                    </a:r>
                    <a:fld id="{88FE1784-7317-40C2-BE34-5139BBC79BAF}"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BF0-4594-AC38-75CBB494DA43}"/>
                </c:ext>
              </c:extLst>
            </c:dLbl>
            <c:dLbl>
              <c:idx val="3"/>
              <c:tx>
                <c:rich>
                  <a:bodyPr/>
                  <a:lstStyle/>
                  <a:p>
                    <a:fld id="{D0CAAE2E-D314-410B-BF9C-572C5A53CA36}" type="CELLRANGE">
                      <a:rPr lang="en-GB"/>
                      <a:pPr/>
                      <a:t>[CELLRANGE]</a:t>
                    </a:fld>
                    <a:r>
                      <a:rPr lang="en-GB" baseline="0"/>
                      <a:t>, </a:t>
                    </a:r>
                    <a:fld id="{9B3CC8A7-60BE-4FD5-8056-70DDB8F70C88}"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BF0-4594-AC38-75CBB494DA43}"/>
                </c:ext>
              </c:extLst>
            </c:dLbl>
            <c:dLbl>
              <c:idx val="4"/>
              <c:tx>
                <c:rich>
                  <a:bodyPr/>
                  <a:lstStyle/>
                  <a:p>
                    <a:fld id="{182A4573-240F-476C-8978-26A2C2138443}" type="CELLRANGE">
                      <a:rPr lang="en-GB"/>
                      <a:pPr/>
                      <a:t>[CELLRANGE]</a:t>
                    </a:fld>
                    <a:r>
                      <a:rPr lang="en-GB" baseline="0"/>
                      <a:t>, </a:t>
                    </a:r>
                    <a:fld id="{A57F77D2-809A-4DE9-A307-FC5383B4CA8F}"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BF0-4594-AC38-75CBB494DA43}"/>
                </c:ext>
              </c:extLst>
            </c:dLbl>
            <c:dLbl>
              <c:idx val="5"/>
              <c:tx>
                <c:rich>
                  <a:bodyPr/>
                  <a:lstStyle/>
                  <a:p>
                    <a:fld id="{AC9C1A20-C619-4811-90D5-00A9F4CFD0F0}" type="CELLRANGE">
                      <a:rPr lang="en-GB"/>
                      <a:pPr/>
                      <a:t>[CELLRANGE]</a:t>
                    </a:fld>
                    <a:r>
                      <a:rPr lang="en-GB" baseline="0"/>
                      <a:t>, </a:t>
                    </a:r>
                    <a:fld id="{B152C53C-B82B-4CD0-9EE2-192DA63EC16E}"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BF0-4594-AC38-75CBB494DA43}"/>
                </c:ext>
              </c:extLst>
            </c:dLbl>
            <c:spPr>
              <a:no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'Q7'!$B$16:$B$21</c:f>
              <c:strCache>
                <c:ptCount val="6"/>
                <c:pt idx="0">
                  <c:v>Honorary Life Member</c:v>
                </c:pt>
                <c:pt idx="1">
                  <c:v>Registered for CMALT (CMALT candidate)</c:v>
                </c:pt>
                <c:pt idx="2">
                  <c:v>Not sure</c:v>
                </c:pt>
                <c:pt idx="3">
                  <c:v>Certified Member (CMALT Holder)</c:v>
                </c:pt>
                <c:pt idx="4">
                  <c:v>Associate Member</c:v>
                </c:pt>
                <c:pt idx="5">
                  <c:v>Individual Member (formerly known as Ordinary Member)</c:v>
                </c:pt>
              </c:strCache>
            </c:strRef>
          </c:cat>
          <c:val>
            <c:numRef>
              <c:f>'Q7'!$E$16:$E$21</c:f>
              <c:numCache>
                <c:formatCode>0%</c:formatCode>
                <c:ptCount val="6"/>
                <c:pt idx="0">
                  <c:v>0</c:v>
                </c:pt>
                <c:pt idx="1">
                  <c:v>0.10648148148148148</c:v>
                </c:pt>
                <c:pt idx="2">
                  <c:v>0.12962962962962962</c:v>
                </c:pt>
                <c:pt idx="3">
                  <c:v>0.17129629629629631</c:v>
                </c:pt>
                <c:pt idx="4">
                  <c:v>0.33333333333333331</c:v>
                </c:pt>
                <c:pt idx="5">
                  <c:v>0.39351851851851855</c:v>
                </c:pt>
              </c:numCache>
            </c:numRef>
          </c:val>
          <c:extLst>
            <c:ext xmlns:c15="http://schemas.microsoft.com/office/drawing/2012/chart" uri="{02D57815-91ED-43cb-92C2-25804820EDAC}">
              <c15:datalabelsRange>
                <c15:f>'Q7'!$F$16:$F$21</c15:f>
                <c15:dlblRangeCache>
                  <c:ptCount val="6"/>
                  <c:pt idx="0">
                    <c:v>n.0</c:v>
                  </c:pt>
                  <c:pt idx="1">
                    <c:v>n.23</c:v>
                  </c:pt>
                  <c:pt idx="2">
                    <c:v>n.28</c:v>
                  </c:pt>
                  <c:pt idx="3">
                    <c:v>n.37</c:v>
                  </c:pt>
                  <c:pt idx="4">
                    <c:v>n.72</c:v>
                  </c:pt>
                  <c:pt idx="5">
                    <c:v>n.85</c:v>
                  </c:pt>
                </c15:dlblRangeCache>
              </c15:datalabelsRange>
            </c:ext>
            <c:ext xmlns:c16="http://schemas.microsoft.com/office/drawing/2014/chart" uri="{C3380CC4-5D6E-409C-BE32-E72D297353CC}">
              <c16:uniqueId val="{00000000-B103-4B61-B9F7-653857350383}"/>
            </c:ext>
          </c:extLst>
        </c:ser>
        <c:ser>
          <c:idx val="1"/>
          <c:order val="2"/>
          <c:tx>
            <c:strRef>
              <c:f>'Q7'!$H$15</c:f>
              <c:strCache>
                <c:ptCount val="1"/>
                <c:pt idx="0">
                  <c:v>2017 (%)</c:v>
                </c:pt>
              </c:strCache>
            </c:strRef>
          </c:tx>
          <c:spPr>
            <a:solidFill>
              <a:srgbClr val="079948"/>
            </a:solidFill>
          </c:spPr>
          <c:invertIfNegative val="0"/>
          <c:dLbls>
            <c:dLbl>
              <c:idx val="0"/>
              <c:tx>
                <c:rich>
                  <a:bodyPr/>
                  <a:lstStyle/>
                  <a:p>
                    <a:fld id="{80F48E68-5899-4621-83FC-12C274E0655E}" type="CELLRANGE">
                      <a:rPr lang="en-GB"/>
                      <a:pPr/>
                      <a:t>[CELLRANGE]</a:t>
                    </a:fld>
                    <a:r>
                      <a:rPr lang="en-GB" baseline="0"/>
                      <a:t>, </a:t>
                    </a:r>
                    <a:fld id="{05211E00-1E53-41E5-BFE7-220FF23A830F}"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BF0-4594-AC38-75CBB494DA43}"/>
                </c:ext>
              </c:extLst>
            </c:dLbl>
            <c:dLbl>
              <c:idx val="1"/>
              <c:tx>
                <c:rich>
                  <a:bodyPr/>
                  <a:lstStyle/>
                  <a:p>
                    <a:fld id="{EC84E6BF-9EAA-4540-BA89-2A26C677D57A}" type="CELLRANGE">
                      <a:rPr lang="en-GB"/>
                      <a:pPr/>
                      <a:t>[CELLRANGE]</a:t>
                    </a:fld>
                    <a:r>
                      <a:rPr lang="en-GB" baseline="0"/>
                      <a:t>, </a:t>
                    </a:r>
                    <a:fld id="{4ECDF8CA-EE2D-41F1-966C-7B2F89A235D3}"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BF0-4594-AC38-75CBB494DA43}"/>
                </c:ext>
              </c:extLst>
            </c:dLbl>
            <c:dLbl>
              <c:idx val="2"/>
              <c:tx>
                <c:rich>
                  <a:bodyPr/>
                  <a:lstStyle/>
                  <a:p>
                    <a:fld id="{780B3E6A-DFC3-4A33-8C55-5A25111C4CEC}" type="CELLRANGE">
                      <a:rPr lang="en-GB"/>
                      <a:pPr/>
                      <a:t>[CELLRANGE]</a:t>
                    </a:fld>
                    <a:r>
                      <a:rPr lang="en-GB" baseline="0"/>
                      <a:t>, </a:t>
                    </a:r>
                    <a:fld id="{96408301-B4B6-4C70-9D9E-F9AB083A14EC}"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BF0-4594-AC38-75CBB494DA43}"/>
                </c:ext>
              </c:extLst>
            </c:dLbl>
            <c:dLbl>
              <c:idx val="3"/>
              <c:tx>
                <c:rich>
                  <a:bodyPr/>
                  <a:lstStyle/>
                  <a:p>
                    <a:fld id="{F6121C38-9675-40DF-AB51-DC33440E4AB8}" type="CELLRANGE">
                      <a:rPr lang="en-GB"/>
                      <a:pPr/>
                      <a:t>[CELLRANGE]</a:t>
                    </a:fld>
                    <a:r>
                      <a:rPr lang="en-GB" baseline="0"/>
                      <a:t>, </a:t>
                    </a:r>
                    <a:fld id="{36015651-15FC-4247-89FC-DE4D0FEE1595}"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BF0-4594-AC38-75CBB494DA43}"/>
                </c:ext>
              </c:extLst>
            </c:dLbl>
            <c:dLbl>
              <c:idx val="4"/>
              <c:tx>
                <c:rich>
                  <a:bodyPr/>
                  <a:lstStyle/>
                  <a:p>
                    <a:fld id="{365FD54B-3337-46C4-983D-71156EF1848F}" type="CELLRANGE">
                      <a:rPr lang="en-GB"/>
                      <a:pPr/>
                      <a:t>[CELLRANGE]</a:t>
                    </a:fld>
                    <a:r>
                      <a:rPr lang="en-GB" baseline="0"/>
                      <a:t>, </a:t>
                    </a:r>
                    <a:fld id="{E7A088A5-73A8-4A69-8541-90BE0DACDD13}"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BF0-4594-AC38-75CBB494DA43}"/>
                </c:ext>
              </c:extLst>
            </c:dLbl>
            <c:dLbl>
              <c:idx val="5"/>
              <c:tx>
                <c:rich>
                  <a:bodyPr/>
                  <a:lstStyle/>
                  <a:p>
                    <a:fld id="{FA374AEC-B023-466A-BACD-9FA9BAB2DC5F}" type="CELLRANGE">
                      <a:rPr lang="en-GB"/>
                      <a:pPr/>
                      <a:t>[CELLRANGE]</a:t>
                    </a:fld>
                    <a:r>
                      <a:rPr lang="en-GB" baseline="0"/>
                      <a:t>, </a:t>
                    </a:r>
                    <a:fld id="{3463A3D9-8D8F-4A2E-91F3-DE8838EF96F9}"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BF0-4594-AC38-75CBB494DA43}"/>
                </c:ext>
              </c:extLst>
            </c:dLbl>
            <c:spPr>
              <a:noFill/>
            </c:spPr>
            <c:txPr>
              <a:bodyPr rot="0"/>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'Q7'!$B$16:$B$21</c:f>
              <c:strCache>
                <c:ptCount val="6"/>
                <c:pt idx="0">
                  <c:v>Honorary Life Member</c:v>
                </c:pt>
                <c:pt idx="1">
                  <c:v>Registered for CMALT (CMALT candidate)</c:v>
                </c:pt>
                <c:pt idx="2">
                  <c:v>Not sure</c:v>
                </c:pt>
                <c:pt idx="3">
                  <c:v>Certified Member (CMALT Holder)</c:v>
                </c:pt>
                <c:pt idx="4">
                  <c:v>Associate Member</c:v>
                </c:pt>
                <c:pt idx="5">
                  <c:v>Individual Member (formerly known as Ordinary Member)</c:v>
                </c:pt>
              </c:strCache>
            </c:strRef>
          </c:cat>
          <c:val>
            <c:numRef>
              <c:f>'Q7'!$H$16:$H$21</c:f>
              <c:numCache>
                <c:formatCode>0%</c:formatCode>
                <c:ptCount val="6"/>
                <c:pt idx="0">
                  <c:v>0</c:v>
                </c:pt>
                <c:pt idx="1">
                  <c:v>7.9646017699115043E-2</c:v>
                </c:pt>
                <c:pt idx="2">
                  <c:v>0.14601769911504425</c:v>
                </c:pt>
                <c:pt idx="3">
                  <c:v>0.23008849557522124</c:v>
                </c:pt>
                <c:pt idx="4">
                  <c:v>0.30973451327433627</c:v>
                </c:pt>
                <c:pt idx="5">
                  <c:v>0.38053097345132741</c:v>
                </c:pt>
              </c:numCache>
            </c:numRef>
          </c:val>
          <c:extLst>
            <c:ext xmlns:c15="http://schemas.microsoft.com/office/drawing/2012/chart" uri="{02D57815-91ED-43cb-92C2-25804820EDAC}">
              <c15:datalabelsRange>
                <c15:f>'Q7'!$I$16:$I$21</c15:f>
                <c15:dlblRangeCache>
                  <c:ptCount val="6"/>
                  <c:pt idx="0">
                    <c:v>n.0</c:v>
                  </c:pt>
                  <c:pt idx="1">
                    <c:v>n.18</c:v>
                  </c:pt>
                  <c:pt idx="2">
                    <c:v>n.33</c:v>
                  </c:pt>
                  <c:pt idx="3">
                    <c:v>n.52</c:v>
                  </c:pt>
                  <c:pt idx="4">
                    <c:v>n.70</c:v>
                  </c:pt>
                  <c:pt idx="5">
                    <c:v>n.86</c:v>
                  </c:pt>
                </c15:dlblRangeCache>
              </c15:datalabelsRange>
            </c:ext>
            <c:ext xmlns:c16="http://schemas.microsoft.com/office/drawing/2014/chart" uri="{C3380CC4-5D6E-409C-BE32-E72D297353CC}">
              <c16:uniqueId val="{00000001-B103-4B61-B9F7-653857350383}"/>
            </c:ext>
          </c:extLst>
        </c:ser>
        <c:dLbls>
          <c:showLegendKey val="0"/>
          <c:showVal val="0"/>
          <c:showCatName val="0"/>
          <c:showSerName val="0"/>
          <c:showPercent val="0"/>
          <c:showBubbleSize val="0"/>
        </c:dLbls>
        <c:gapWidth val="84"/>
        <c:overlap val="-11"/>
        <c:axId val="249119872"/>
        <c:axId val="249121408"/>
      </c:barChart>
      <c:barChart>
        <c:barDir val="bar"/>
        <c:grouping val="clustered"/>
        <c:varyColors val="0"/>
        <c:ser>
          <c:idx val="2"/>
          <c:order val="0"/>
          <c:tx>
            <c:strRef>
              <c:f>'Q7'!$D$15</c:f>
              <c:strCache>
                <c:ptCount val="1"/>
                <c:pt idx="0">
                  <c:v>2016 (n.)</c:v>
                </c:pt>
              </c:strCache>
            </c:strRef>
          </c:tx>
          <c:spPr>
            <a:noFill/>
          </c:spPr>
          <c:invertIfNegative val="0"/>
          <c:cat>
            <c:strRef>
              <c:f>'Q7'!$B$16:$B$21</c:f>
              <c:strCache>
                <c:ptCount val="6"/>
                <c:pt idx="0">
                  <c:v>Honorary Life Member</c:v>
                </c:pt>
                <c:pt idx="1">
                  <c:v>Registered for CMALT (CMALT candidate)</c:v>
                </c:pt>
                <c:pt idx="2">
                  <c:v>Not sure</c:v>
                </c:pt>
                <c:pt idx="3">
                  <c:v>Certified Member (CMALT Holder)</c:v>
                </c:pt>
                <c:pt idx="4">
                  <c:v>Associate Member</c:v>
                </c:pt>
                <c:pt idx="5">
                  <c:v>Individual Member (formerly known as Ordinary Member)</c:v>
                </c:pt>
              </c:strCache>
            </c:strRef>
          </c:cat>
          <c:val>
            <c:numRef>
              <c:f>'Q7'!$D$16:$D$21</c:f>
              <c:numCache>
                <c:formatCode>General</c:formatCode>
                <c:ptCount val="6"/>
                <c:pt idx="0">
                  <c:v>0</c:v>
                </c:pt>
                <c:pt idx="1">
                  <c:v>23</c:v>
                </c:pt>
                <c:pt idx="2">
                  <c:v>28</c:v>
                </c:pt>
                <c:pt idx="3">
                  <c:v>37</c:v>
                </c:pt>
                <c:pt idx="4">
                  <c:v>72</c:v>
                </c:pt>
                <c:pt idx="5">
                  <c:v>85</c:v>
                </c:pt>
              </c:numCache>
            </c:numRef>
          </c:val>
          <c:extLst>
            <c:ext xmlns:c16="http://schemas.microsoft.com/office/drawing/2014/chart" uri="{C3380CC4-5D6E-409C-BE32-E72D297353CC}">
              <c16:uniqueId val="{00000002-B103-4B61-B9F7-653857350383}"/>
            </c:ext>
          </c:extLst>
        </c:ser>
        <c:ser>
          <c:idx val="0"/>
          <c:order val="3"/>
          <c:tx>
            <c:strRef>
              <c:f>'Q7'!$G$15</c:f>
              <c:strCache>
                <c:ptCount val="1"/>
                <c:pt idx="0">
                  <c:v>2017 (n.)</c:v>
                </c:pt>
              </c:strCache>
            </c:strRef>
          </c:tx>
          <c:spPr>
            <a:noFill/>
          </c:spPr>
          <c:invertIfNegative val="0"/>
          <c:cat>
            <c:strRef>
              <c:f>'Q7'!$B$16:$B$21</c:f>
              <c:strCache>
                <c:ptCount val="6"/>
                <c:pt idx="0">
                  <c:v>Honorary Life Member</c:v>
                </c:pt>
                <c:pt idx="1">
                  <c:v>Registered for CMALT (CMALT candidate)</c:v>
                </c:pt>
                <c:pt idx="2">
                  <c:v>Not sure</c:v>
                </c:pt>
                <c:pt idx="3">
                  <c:v>Certified Member (CMALT Holder)</c:v>
                </c:pt>
                <c:pt idx="4">
                  <c:v>Associate Member</c:v>
                </c:pt>
                <c:pt idx="5">
                  <c:v>Individual Member (formerly known as Ordinary Member)</c:v>
                </c:pt>
              </c:strCache>
            </c:strRef>
          </c:cat>
          <c:val>
            <c:numRef>
              <c:f>'Q7'!$G$16:$G$21</c:f>
              <c:numCache>
                <c:formatCode>General</c:formatCode>
                <c:ptCount val="6"/>
                <c:pt idx="0">
                  <c:v>0</c:v>
                </c:pt>
                <c:pt idx="1">
                  <c:v>18</c:v>
                </c:pt>
                <c:pt idx="2">
                  <c:v>33</c:v>
                </c:pt>
                <c:pt idx="3">
                  <c:v>52</c:v>
                </c:pt>
                <c:pt idx="4">
                  <c:v>70</c:v>
                </c:pt>
                <c:pt idx="5">
                  <c:v>86</c:v>
                </c:pt>
              </c:numCache>
            </c:numRef>
          </c:val>
          <c:extLst>
            <c:ext xmlns:c16="http://schemas.microsoft.com/office/drawing/2014/chart" uri="{C3380CC4-5D6E-409C-BE32-E72D297353CC}">
              <c16:uniqueId val="{00000003-B103-4B61-B9F7-653857350383}"/>
            </c:ext>
          </c:extLst>
        </c:ser>
        <c:dLbls>
          <c:showLegendKey val="0"/>
          <c:showVal val="0"/>
          <c:showCatName val="0"/>
          <c:showSerName val="0"/>
          <c:showPercent val="0"/>
          <c:showBubbleSize val="0"/>
        </c:dLbls>
        <c:gapWidth val="150"/>
        <c:axId val="249137024"/>
        <c:axId val="249135488"/>
      </c:barChart>
      <c:catAx>
        <c:axId val="249119872"/>
        <c:scaling>
          <c:orientation val="minMax"/>
        </c:scaling>
        <c:delete val="0"/>
        <c:axPos val="l"/>
        <c:numFmt formatCode="General" sourceLinked="0"/>
        <c:majorTickMark val="out"/>
        <c:minorTickMark val="none"/>
        <c:tickLblPos val="nextTo"/>
        <c:crossAx val="249121408"/>
        <c:crosses val="autoZero"/>
        <c:auto val="1"/>
        <c:lblAlgn val="ctr"/>
        <c:lblOffset val="100"/>
        <c:noMultiLvlLbl val="0"/>
      </c:catAx>
      <c:valAx>
        <c:axId val="249121408"/>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crossAx val="249119872"/>
        <c:crosses val="autoZero"/>
        <c:crossBetween val="between"/>
      </c:valAx>
      <c:valAx>
        <c:axId val="249135488"/>
        <c:scaling>
          <c:orientation val="minMax"/>
          <c:max val="100000"/>
        </c:scaling>
        <c:delete val="0"/>
        <c:axPos val="t"/>
        <c:numFmt formatCode="General" sourceLinked="1"/>
        <c:majorTickMark val="none"/>
        <c:minorTickMark val="none"/>
        <c:tickLblPos val="none"/>
        <c:crossAx val="249137024"/>
        <c:crosses val="max"/>
        <c:crossBetween val="between"/>
      </c:valAx>
      <c:catAx>
        <c:axId val="249137024"/>
        <c:scaling>
          <c:orientation val="minMax"/>
        </c:scaling>
        <c:delete val="1"/>
        <c:axPos val="l"/>
        <c:numFmt formatCode="General" sourceLinked="1"/>
        <c:majorTickMark val="out"/>
        <c:minorTickMark val="none"/>
        <c:tickLblPos val="nextTo"/>
        <c:crossAx val="249135488"/>
        <c:crosses val="autoZero"/>
        <c:auto val="1"/>
        <c:lblAlgn val="ctr"/>
        <c:lblOffset val="100"/>
        <c:noMultiLvlLbl val="0"/>
      </c:catAx>
      <c:spPr>
        <a:ln>
          <a:noFill/>
        </a:ln>
      </c:spPr>
    </c:plotArea>
    <c:legend>
      <c:legendPos val="b"/>
      <c:legendEntry>
        <c:idx val="2"/>
        <c:delete val="1"/>
      </c:legendEntry>
      <c:legendEntry>
        <c:idx val="3"/>
        <c:delete val="1"/>
      </c:legendEntry>
      <c:layout>
        <c:manualLayout>
          <c:xMode val="edge"/>
          <c:yMode val="edge"/>
          <c:x val="0.51870095075865197"/>
          <c:y val="0.87287547073894789"/>
          <c:w val="0.23353212420757807"/>
          <c:h val="4.6556035334292888E-2"/>
        </c:manualLayout>
      </c:layout>
      <c:overlay val="0"/>
      <c:spPr>
        <a:solidFill>
          <a:schemeClr val="bg1"/>
        </a:solidFill>
      </c:spPr>
    </c:legend>
    <c:plotVisOnly val="1"/>
    <c:dispBlanksAs val="gap"/>
    <c:showDLblsOverMax val="0"/>
  </c:chart>
  <c:spPr>
    <a:ln>
      <a:noFill/>
    </a:ln>
  </c:spPr>
  <c:txPr>
    <a:bodyPr/>
    <a:lstStyle/>
    <a:p>
      <a:pPr>
        <a:defRPr sz="1000">
          <a:latin typeface="+mn-lt"/>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00"/>
            </a:pPr>
            <a:r>
              <a:rPr lang="en-US"/>
              <a:t> </a:t>
            </a:r>
          </a:p>
        </c:rich>
      </c:tx>
      <c:layout>
        <c:manualLayout>
          <c:xMode val="edge"/>
          <c:yMode val="edge"/>
          <c:x val="9.7154280835668339E-3"/>
          <c:y val="2.5078361652354667E-2"/>
        </c:manualLayout>
      </c:layout>
      <c:overlay val="0"/>
    </c:title>
    <c:autoTitleDeleted val="0"/>
    <c:plotArea>
      <c:layout/>
      <c:pieChart>
        <c:varyColors val="1"/>
        <c:ser>
          <c:idx val="0"/>
          <c:order val="0"/>
          <c:tx>
            <c:strRef>
              <c:f>'Q11'!$C$2</c:f>
              <c:strCache>
                <c:ptCount val="1"/>
                <c:pt idx="0">
                  <c:v>Count</c:v>
                </c:pt>
              </c:strCache>
            </c:strRef>
          </c:tx>
          <c:dLbls>
            <c:dLbl>
              <c:idx val="0"/>
              <c:layout>
                <c:manualLayout>
                  <c:x val="-0.23897190908690372"/>
                  <c:y val="2.2529729576041352E-2"/>
                </c:manualLayout>
              </c:layout>
              <c:spPr/>
              <c:txPr>
                <a:bodyPr/>
                <a:lstStyle/>
                <a:p>
                  <a:pPr>
                    <a:defRPr sz="1000" b="0">
                      <a:solidFill>
                        <a:schemeClr val="bg1"/>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343-407E-A75A-F26362CC484C}"/>
                </c:ext>
              </c:extLst>
            </c:dLbl>
            <c:dLbl>
              <c:idx val="1"/>
              <c:layout>
                <c:manualLayout>
                  <c:x val="0.25725775285283586"/>
                  <c:y val="-8.9080491336856783E-3"/>
                </c:manualLayout>
              </c:layout>
              <c:spPr/>
              <c:txPr>
                <a:bodyPr/>
                <a:lstStyle/>
                <a:p>
                  <a:pPr>
                    <a:defRPr sz="1000" b="0">
                      <a:solidFill>
                        <a:schemeClr val="bg1"/>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343-407E-A75A-F26362CC484C}"/>
                </c:ext>
              </c:extLst>
            </c:dLbl>
            <c:dLbl>
              <c:idx val="2"/>
              <c:layout>
                <c:manualLayout>
                  <c:x val="0.27535251827536905"/>
                  <c:y val="5.06328459554658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343-407E-A75A-F26362CC484C}"/>
                </c:ext>
              </c:extLst>
            </c:dLbl>
            <c:spPr>
              <a:noFill/>
              <a:ln>
                <a:noFill/>
              </a:ln>
              <a:effectLst/>
            </c:spPr>
            <c:txPr>
              <a:bodyPr/>
              <a:lstStyle/>
              <a:p>
                <a:pPr>
                  <a:defRPr sz="1000" b="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'Q11'!$E$3:$E$5</c:f>
              <c:strCache>
                <c:ptCount val="3"/>
                <c:pt idx="0">
                  <c:v>n.109</c:v>
                </c:pt>
                <c:pt idx="1">
                  <c:v>n.112</c:v>
                </c:pt>
                <c:pt idx="2">
                  <c:v>n.0</c:v>
                </c:pt>
              </c:strCache>
            </c:strRef>
          </c:cat>
          <c:val>
            <c:numRef>
              <c:f>'Q11'!$C$3:$C$5</c:f>
              <c:numCache>
                <c:formatCode>General</c:formatCode>
                <c:ptCount val="3"/>
                <c:pt idx="0">
                  <c:v>109</c:v>
                </c:pt>
                <c:pt idx="1">
                  <c:v>112</c:v>
                </c:pt>
                <c:pt idx="2" formatCode="0">
                  <c:v>0</c:v>
                </c:pt>
              </c:numCache>
            </c:numRef>
          </c:val>
          <c:extLst>
            <c:ext xmlns:c16="http://schemas.microsoft.com/office/drawing/2014/chart" uri="{C3380CC4-5D6E-409C-BE32-E72D297353CC}">
              <c16:uniqueId val="{00000003-0343-407E-A75A-F26362CC484C}"/>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'Q11'!$B$1</c:f>
          <c:strCache>
            <c:ptCount val="1"/>
            <c:pt idx="0">
              <c:v>11. Gender</c:v>
            </c:pt>
          </c:strCache>
        </c:strRef>
      </c:tx>
      <c:layout>
        <c:manualLayout>
          <c:xMode val="edge"/>
          <c:yMode val="edge"/>
          <c:x val="1.2010726920004563E-2"/>
          <c:y val="1.2232415902140673E-2"/>
        </c:manualLayout>
      </c:layout>
      <c:overlay val="0"/>
      <c:txPr>
        <a:bodyPr/>
        <a:lstStyle/>
        <a:p>
          <a:pPr>
            <a:defRPr sz="1000"/>
          </a:pPr>
          <a:endParaRPr lang="en-US"/>
        </a:p>
      </c:txPr>
    </c:title>
    <c:autoTitleDeleted val="0"/>
    <c:plotArea>
      <c:layout/>
      <c:pieChart>
        <c:varyColors val="1"/>
        <c:ser>
          <c:idx val="0"/>
          <c:order val="0"/>
          <c:tx>
            <c:strRef>
              <c:f>'Q11'!$C$16</c:f>
              <c:strCache>
                <c:ptCount val="1"/>
                <c:pt idx="0">
                  <c:v>Count</c:v>
                </c:pt>
              </c:strCache>
            </c:strRef>
          </c:tx>
          <c:dLbls>
            <c:dLbl>
              <c:idx val="0"/>
              <c:layout>
                <c:manualLayout>
                  <c:x val="-0.22677844253302054"/>
                  <c:y val="2.0367133007456635E-2"/>
                </c:manualLayout>
              </c:layout>
              <c:spPr/>
              <c:txPr>
                <a:bodyPr/>
                <a:lstStyle/>
                <a:p>
                  <a:pPr>
                    <a:defRPr>
                      <a:solidFill>
                        <a:schemeClr val="bg1"/>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DF3-4AF5-A272-537E661EF432}"/>
                </c:ext>
              </c:extLst>
            </c:dLbl>
            <c:dLbl>
              <c:idx val="1"/>
              <c:layout>
                <c:manualLayout>
                  <c:x val="0.21018615167330412"/>
                  <c:y val="4.3529421207670138E-3"/>
                </c:manualLayout>
              </c:layout>
              <c:spPr/>
              <c:txPr>
                <a:bodyPr/>
                <a:lstStyle/>
                <a:p>
                  <a:pPr>
                    <a:defRPr>
                      <a:solidFill>
                        <a:schemeClr val="bg1"/>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F3-4AF5-A272-537E661EF432}"/>
                </c:ext>
              </c:extLst>
            </c:dLbl>
            <c:dLbl>
              <c:idx val="2"/>
              <c:layout>
                <c:manualLayout>
                  <c:x val="0.32459189204610295"/>
                  <c:y val="6.94162312279772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F3-4AF5-A272-537E661EF432}"/>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'Q11'!$E$17:$E$19</c:f>
              <c:strCache>
                <c:ptCount val="3"/>
                <c:pt idx="0">
                  <c:v>n.124</c:v>
                </c:pt>
                <c:pt idx="1">
                  <c:v>n.116</c:v>
                </c:pt>
                <c:pt idx="2">
                  <c:v>n.1</c:v>
                </c:pt>
              </c:strCache>
            </c:strRef>
          </c:cat>
          <c:val>
            <c:numRef>
              <c:f>'Q11'!$C$17:$C$19</c:f>
              <c:numCache>
                <c:formatCode>General</c:formatCode>
                <c:ptCount val="3"/>
                <c:pt idx="0">
                  <c:v>124</c:v>
                </c:pt>
                <c:pt idx="1">
                  <c:v>116</c:v>
                </c:pt>
                <c:pt idx="2" formatCode="0">
                  <c:v>1</c:v>
                </c:pt>
              </c:numCache>
            </c:numRef>
          </c:val>
          <c:extLst>
            <c:ext xmlns:c16="http://schemas.microsoft.com/office/drawing/2014/chart" uri="{C3380CC4-5D6E-409C-BE32-E72D297353CC}">
              <c16:uniqueId val="{00000003-0DF3-4AF5-A272-537E661EF432}"/>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'Q11'!$B$1</c:f>
          <c:strCache>
            <c:ptCount val="1"/>
            <c:pt idx="0">
              <c:v>11. Gender</c:v>
            </c:pt>
          </c:strCache>
        </c:strRef>
      </c:tx>
      <c:layout>
        <c:manualLayout>
          <c:xMode val="edge"/>
          <c:yMode val="edge"/>
          <c:x val="5.5508665033734746E-3"/>
          <c:y val="2.4869906238495221E-2"/>
        </c:manualLayout>
      </c:layout>
      <c:overlay val="0"/>
      <c:txPr>
        <a:bodyPr/>
        <a:lstStyle/>
        <a:p>
          <a:pPr algn="l">
            <a:defRPr sz="1200"/>
          </a:pPr>
          <a:endParaRPr lang="en-US"/>
        </a:p>
      </c:txPr>
    </c:title>
    <c:autoTitleDeleted val="0"/>
    <c:plotArea>
      <c:layout>
        <c:manualLayout>
          <c:layoutTarget val="inner"/>
          <c:xMode val="edge"/>
          <c:yMode val="edge"/>
          <c:x val="0.10272720721955218"/>
          <c:y val="8.033452807646356E-2"/>
          <c:w val="0.86004823193856839"/>
          <c:h val="0.71022229748163213"/>
        </c:manualLayout>
      </c:layout>
      <c:barChart>
        <c:barDir val="bar"/>
        <c:grouping val="clustered"/>
        <c:varyColors val="0"/>
        <c:ser>
          <c:idx val="3"/>
          <c:order val="0"/>
          <c:tx>
            <c:strRef>
              <c:f>'Q11'!$D$16</c:f>
              <c:strCache>
                <c:ptCount val="1"/>
                <c:pt idx="0">
                  <c:v>2016 (%)</c:v>
                </c:pt>
              </c:strCache>
            </c:strRef>
          </c:tx>
          <c:spPr>
            <a:solidFill>
              <a:schemeClr val="bg1">
                <a:lumMod val="85000"/>
              </a:schemeClr>
            </a:solidFill>
          </c:spPr>
          <c:invertIfNegative val="0"/>
          <c:dLbls>
            <c:dLbl>
              <c:idx val="0"/>
              <c:tx>
                <c:rich>
                  <a:bodyPr/>
                  <a:lstStyle/>
                  <a:p>
                    <a:fld id="{C3379A12-6C6A-4F80-92B7-B3B4D41DCF81}" type="CELLRANGE">
                      <a:rPr lang="en-GB"/>
                      <a:pPr/>
                      <a:t>[CELLRANGE]</a:t>
                    </a:fld>
                    <a:r>
                      <a:rPr lang="en-GB" baseline="0"/>
                      <a:t>, </a:t>
                    </a:r>
                    <a:fld id="{6B2813ED-7015-4044-BDB0-FA306D5B8247}"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EA5-415C-8C4D-6A483EAF84EA}"/>
                </c:ext>
              </c:extLst>
            </c:dLbl>
            <c:dLbl>
              <c:idx val="1"/>
              <c:tx>
                <c:rich>
                  <a:bodyPr/>
                  <a:lstStyle/>
                  <a:p>
                    <a:fld id="{DA08A159-394D-4EFC-91AF-9C8FEF8091EE}" type="CELLRANGE">
                      <a:rPr lang="en-GB"/>
                      <a:pPr/>
                      <a:t>[CELLRANGE]</a:t>
                    </a:fld>
                    <a:r>
                      <a:rPr lang="en-GB" baseline="0"/>
                      <a:t>, </a:t>
                    </a:r>
                    <a:fld id="{AAC21A17-2ACB-4DDA-9BFF-CB9382C10C5E}"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A5-415C-8C4D-6A483EAF84EA}"/>
                </c:ext>
              </c:extLst>
            </c:dLbl>
            <c:dLbl>
              <c:idx val="2"/>
              <c:tx>
                <c:rich>
                  <a:bodyPr/>
                  <a:lstStyle/>
                  <a:p>
                    <a:fld id="{83D988D6-F313-4DEA-91E3-7ABAF653F316}" type="CELLRANGE">
                      <a:rPr lang="en-GB"/>
                      <a:pPr/>
                      <a:t>[CELLRANGE]</a:t>
                    </a:fld>
                    <a:r>
                      <a:rPr lang="en-GB" baseline="0"/>
                      <a:t>, </a:t>
                    </a:r>
                    <a:fld id="{3299A28D-DD5F-47DA-AA8A-E2FDC15292C0}"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A5-415C-8C4D-6A483EAF84EA}"/>
                </c:ext>
              </c:extLst>
            </c:dLbl>
            <c:spPr>
              <a:no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'Q11'!$B$17:$B$19</c:f>
              <c:strCache>
                <c:ptCount val="3"/>
                <c:pt idx="0">
                  <c:v>Female</c:v>
                </c:pt>
                <c:pt idx="1">
                  <c:v>Male</c:v>
                </c:pt>
                <c:pt idx="2">
                  <c:v>Other</c:v>
                </c:pt>
              </c:strCache>
            </c:strRef>
          </c:cat>
          <c:val>
            <c:numRef>
              <c:f>'Q11'!$D$17:$D$19</c:f>
              <c:numCache>
                <c:formatCode>0.0%</c:formatCode>
                <c:ptCount val="3"/>
                <c:pt idx="0">
                  <c:v>0.51452282157676343</c:v>
                </c:pt>
                <c:pt idx="1">
                  <c:v>0.48132780082987553</c:v>
                </c:pt>
                <c:pt idx="2">
                  <c:v>4.1493775933609959E-3</c:v>
                </c:pt>
              </c:numCache>
            </c:numRef>
          </c:val>
          <c:extLst>
            <c:ext xmlns:c15="http://schemas.microsoft.com/office/drawing/2012/chart" uri="{02D57815-91ED-43cb-92C2-25804820EDAC}">
              <c15:datalabelsRange>
                <c15:f>'Q11'!$E$17:$E$19</c15:f>
                <c15:dlblRangeCache>
                  <c:ptCount val="3"/>
                  <c:pt idx="0">
                    <c:v>n.124</c:v>
                  </c:pt>
                  <c:pt idx="1">
                    <c:v>n.116</c:v>
                  </c:pt>
                  <c:pt idx="2">
                    <c:v>n.1</c:v>
                  </c:pt>
                </c15:dlblRangeCache>
              </c15:datalabelsRange>
            </c:ext>
            <c:ext xmlns:c16="http://schemas.microsoft.com/office/drawing/2014/chart" uri="{C3380CC4-5D6E-409C-BE32-E72D297353CC}">
              <c16:uniqueId val="{00000000-EB0A-416C-8834-C30B37C077DA}"/>
            </c:ext>
          </c:extLst>
        </c:ser>
        <c:ser>
          <c:idx val="1"/>
          <c:order val="1"/>
          <c:tx>
            <c:strRef>
              <c:f>'Q11'!$D$2</c:f>
              <c:strCache>
                <c:ptCount val="1"/>
                <c:pt idx="0">
                  <c:v>2017 (%)</c:v>
                </c:pt>
              </c:strCache>
            </c:strRef>
          </c:tx>
          <c:spPr>
            <a:solidFill>
              <a:srgbClr val="079948"/>
            </a:solidFill>
          </c:spPr>
          <c:invertIfNegative val="0"/>
          <c:dLbls>
            <c:dLbl>
              <c:idx val="0"/>
              <c:tx>
                <c:rich>
                  <a:bodyPr/>
                  <a:lstStyle/>
                  <a:p>
                    <a:fld id="{ED2144AC-818A-404D-AA4E-7BA129CA885E}" type="CELLRANGE">
                      <a:rPr lang="en-GB"/>
                      <a:pPr/>
                      <a:t>[CELLRANGE]</a:t>
                    </a:fld>
                    <a:r>
                      <a:rPr lang="en-GB" baseline="0"/>
                      <a:t>, </a:t>
                    </a:r>
                    <a:fld id="{1D003BE0-5D65-4402-9A69-F76E732E3037}"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EA5-415C-8C4D-6A483EAF84EA}"/>
                </c:ext>
              </c:extLst>
            </c:dLbl>
            <c:dLbl>
              <c:idx val="1"/>
              <c:tx>
                <c:rich>
                  <a:bodyPr/>
                  <a:lstStyle/>
                  <a:p>
                    <a:fld id="{2B586216-B38B-472E-9FB7-A83AEB45DB4A}" type="CELLRANGE">
                      <a:rPr lang="en-GB"/>
                      <a:pPr/>
                      <a:t>[CELLRANGE]</a:t>
                    </a:fld>
                    <a:r>
                      <a:rPr lang="en-GB" baseline="0"/>
                      <a:t>, </a:t>
                    </a:r>
                    <a:fld id="{2D9E3A6F-1C47-477A-9C98-703221B6EDD1}"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A5-415C-8C4D-6A483EAF84EA}"/>
                </c:ext>
              </c:extLst>
            </c:dLbl>
            <c:dLbl>
              <c:idx val="2"/>
              <c:tx>
                <c:rich>
                  <a:bodyPr/>
                  <a:lstStyle/>
                  <a:p>
                    <a:fld id="{ACFB019B-AFB3-4777-B6DD-A35E065A52E7}" type="CELLRANGE">
                      <a:rPr lang="en-GB"/>
                      <a:pPr/>
                      <a:t>[CELLRANGE]</a:t>
                    </a:fld>
                    <a:r>
                      <a:rPr lang="en-GB" baseline="0"/>
                      <a:t>, </a:t>
                    </a:r>
                    <a:fld id="{107EA793-E2DD-4862-95D3-FA21C7F87BE7}"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A5-415C-8C4D-6A483EAF84EA}"/>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'Q11'!$B$17:$B$19</c:f>
              <c:strCache>
                <c:ptCount val="3"/>
                <c:pt idx="0">
                  <c:v>Female</c:v>
                </c:pt>
                <c:pt idx="1">
                  <c:v>Male</c:v>
                </c:pt>
                <c:pt idx="2">
                  <c:v>Other</c:v>
                </c:pt>
              </c:strCache>
            </c:strRef>
          </c:cat>
          <c:val>
            <c:numRef>
              <c:f>'Q11'!$D$3:$D$5</c:f>
              <c:numCache>
                <c:formatCode>0.0%</c:formatCode>
                <c:ptCount val="3"/>
                <c:pt idx="0">
                  <c:v>0.49321266968325794</c:v>
                </c:pt>
                <c:pt idx="1">
                  <c:v>0.50678733031674206</c:v>
                </c:pt>
                <c:pt idx="2">
                  <c:v>0</c:v>
                </c:pt>
              </c:numCache>
            </c:numRef>
          </c:val>
          <c:extLst>
            <c:ext xmlns:c15="http://schemas.microsoft.com/office/drawing/2012/chart" uri="{02D57815-91ED-43cb-92C2-25804820EDAC}">
              <c15:datalabelsRange>
                <c15:f>'Q11'!$E$3:$E$5</c15:f>
                <c15:dlblRangeCache>
                  <c:ptCount val="3"/>
                  <c:pt idx="0">
                    <c:v>n.109</c:v>
                  </c:pt>
                  <c:pt idx="1">
                    <c:v>n.112</c:v>
                  </c:pt>
                  <c:pt idx="2">
                    <c:v>n.0</c:v>
                  </c:pt>
                </c15:dlblRangeCache>
              </c15:datalabelsRange>
            </c:ext>
            <c:ext xmlns:c16="http://schemas.microsoft.com/office/drawing/2014/chart" uri="{C3380CC4-5D6E-409C-BE32-E72D297353CC}">
              <c16:uniqueId val="{00000001-EB0A-416C-8834-C30B37C077DA}"/>
            </c:ext>
          </c:extLst>
        </c:ser>
        <c:dLbls>
          <c:showLegendKey val="0"/>
          <c:showVal val="0"/>
          <c:showCatName val="0"/>
          <c:showSerName val="0"/>
          <c:showPercent val="0"/>
          <c:showBubbleSize val="0"/>
        </c:dLbls>
        <c:gapWidth val="84"/>
        <c:overlap val="-11"/>
        <c:axId val="249862784"/>
        <c:axId val="249876864"/>
      </c:barChart>
      <c:catAx>
        <c:axId val="249862784"/>
        <c:scaling>
          <c:orientation val="minMax"/>
        </c:scaling>
        <c:delete val="0"/>
        <c:axPos val="l"/>
        <c:numFmt formatCode="General" sourceLinked="0"/>
        <c:majorTickMark val="out"/>
        <c:minorTickMark val="none"/>
        <c:tickLblPos val="nextTo"/>
        <c:txPr>
          <a:bodyPr/>
          <a:lstStyle/>
          <a:p>
            <a:pPr>
              <a:defRPr sz="1000"/>
            </a:pPr>
            <a:endParaRPr lang="en-US"/>
          </a:p>
        </c:txPr>
        <c:crossAx val="249876864"/>
        <c:crosses val="autoZero"/>
        <c:auto val="1"/>
        <c:lblAlgn val="ctr"/>
        <c:lblOffset val="100"/>
        <c:noMultiLvlLbl val="0"/>
      </c:catAx>
      <c:valAx>
        <c:axId val="249876864"/>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txPr>
          <a:bodyPr/>
          <a:lstStyle/>
          <a:p>
            <a:pPr>
              <a:defRPr sz="1000"/>
            </a:pPr>
            <a:endParaRPr lang="en-US"/>
          </a:p>
        </c:txPr>
        <c:crossAx val="249862784"/>
        <c:crosses val="autoZero"/>
        <c:crossBetween val="between"/>
      </c:valAx>
      <c:spPr>
        <a:ln>
          <a:noFill/>
        </a:ln>
      </c:spPr>
    </c:plotArea>
    <c:legend>
      <c:legendPos val="b"/>
      <c:layout>
        <c:manualLayout>
          <c:xMode val="edge"/>
          <c:yMode val="edge"/>
          <c:x val="0.38885981610908948"/>
          <c:y val="0.85786451424754706"/>
          <c:w val="0.2335321242075780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'Q12'!$B$1</c:f>
          <c:strCache>
            <c:ptCount val="1"/>
            <c:pt idx="0">
              <c:v>12. Age</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'Q12'!$C$2</c:f>
              <c:strCache>
                <c:ptCount val="1"/>
                <c:pt idx="0">
                  <c:v>Count</c:v>
                </c:pt>
              </c:strCache>
            </c:strRef>
          </c:tx>
          <c:invertIfNegative val="0"/>
          <c:cat>
            <c:strRef>
              <c:f>'Q12'!$B$3:$B$8</c:f>
              <c:strCache>
                <c:ptCount val="6"/>
                <c:pt idx="0">
                  <c:v>Under 25</c:v>
                </c:pt>
                <c:pt idx="1">
                  <c:v>25-35</c:v>
                </c:pt>
                <c:pt idx="2">
                  <c:v>36-45</c:v>
                </c:pt>
                <c:pt idx="3">
                  <c:v>46-55</c:v>
                </c:pt>
                <c:pt idx="4">
                  <c:v>56-65</c:v>
                </c:pt>
                <c:pt idx="5">
                  <c:v>66+</c:v>
                </c:pt>
              </c:strCache>
            </c:strRef>
          </c:cat>
          <c:val>
            <c:numRef>
              <c:f>'Q12'!$C$3:$C$8</c:f>
              <c:numCache>
                <c:formatCode>General</c:formatCode>
                <c:ptCount val="6"/>
                <c:pt idx="0">
                  <c:v>2</c:v>
                </c:pt>
                <c:pt idx="1">
                  <c:v>38</c:v>
                </c:pt>
                <c:pt idx="2">
                  <c:v>87</c:v>
                </c:pt>
                <c:pt idx="3">
                  <c:v>60</c:v>
                </c:pt>
                <c:pt idx="4">
                  <c:v>34</c:v>
                </c:pt>
                <c:pt idx="5">
                  <c:v>3</c:v>
                </c:pt>
              </c:numCache>
            </c:numRef>
          </c:val>
          <c:extLst>
            <c:ext xmlns:c16="http://schemas.microsoft.com/office/drawing/2014/chart" uri="{C3380CC4-5D6E-409C-BE32-E72D297353CC}">
              <c16:uniqueId val="{00000000-5791-44F6-B242-E33B01BAD1C9}"/>
            </c:ext>
          </c:extLst>
        </c:ser>
        <c:ser>
          <c:idx val="1"/>
          <c:order val="1"/>
          <c:tx>
            <c:strRef>
              <c:f>'Q12'!$D$2</c:f>
              <c:strCache>
                <c:ptCount val="1"/>
                <c:pt idx="0">
                  <c:v>2017 (%)</c:v>
                </c:pt>
              </c:strCache>
            </c:strRef>
          </c:tx>
          <c:spPr>
            <a:noFill/>
            <a:ln>
              <a:noFill/>
            </a:ln>
          </c:spPr>
          <c:invertIfNegative val="0"/>
          <c:cat>
            <c:strRef>
              <c:f>'Q12'!$B$3:$B$8</c:f>
              <c:strCache>
                <c:ptCount val="6"/>
                <c:pt idx="0">
                  <c:v>Under 25</c:v>
                </c:pt>
                <c:pt idx="1">
                  <c:v>25-35</c:v>
                </c:pt>
                <c:pt idx="2">
                  <c:v>36-45</c:v>
                </c:pt>
                <c:pt idx="3">
                  <c:v>46-55</c:v>
                </c:pt>
                <c:pt idx="4">
                  <c:v>56-65</c:v>
                </c:pt>
                <c:pt idx="5">
                  <c:v>66+</c:v>
                </c:pt>
              </c:strCache>
            </c:strRef>
          </c:cat>
          <c:val>
            <c:numRef>
              <c:f>'Q12'!$D$3:$D$8</c:f>
              <c:numCache>
                <c:formatCode>0.0%</c:formatCode>
                <c:ptCount val="6"/>
                <c:pt idx="0">
                  <c:v>8.9285714285714281E-3</c:v>
                </c:pt>
                <c:pt idx="1">
                  <c:v>0.16964285714285715</c:v>
                </c:pt>
                <c:pt idx="2">
                  <c:v>0.38839285714285715</c:v>
                </c:pt>
                <c:pt idx="3">
                  <c:v>0.26785714285714285</c:v>
                </c:pt>
                <c:pt idx="4">
                  <c:v>0.15178571428571427</c:v>
                </c:pt>
                <c:pt idx="5">
                  <c:v>1.3392857142857142E-2</c:v>
                </c:pt>
              </c:numCache>
            </c:numRef>
          </c:val>
          <c:extLst>
            <c:ext xmlns:c16="http://schemas.microsoft.com/office/drawing/2014/chart" uri="{C3380CC4-5D6E-409C-BE32-E72D297353CC}">
              <c16:uniqueId val="{00000001-5791-44F6-B242-E33B01BAD1C9}"/>
            </c:ext>
          </c:extLst>
        </c:ser>
        <c:dLbls>
          <c:showLegendKey val="0"/>
          <c:showVal val="0"/>
          <c:showCatName val="0"/>
          <c:showSerName val="0"/>
          <c:showPercent val="0"/>
          <c:showBubbleSize val="0"/>
        </c:dLbls>
        <c:gapWidth val="92"/>
        <c:overlap val="93"/>
        <c:axId val="250384384"/>
        <c:axId val="250385920"/>
      </c:barChart>
      <c:catAx>
        <c:axId val="250384384"/>
        <c:scaling>
          <c:orientation val="minMax"/>
        </c:scaling>
        <c:delete val="0"/>
        <c:axPos val="l"/>
        <c:numFmt formatCode="General" sourceLinked="0"/>
        <c:majorTickMark val="none"/>
        <c:minorTickMark val="none"/>
        <c:tickLblPos val="nextTo"/>
        <c:crossAx val="250385920"/>
        <c:crosses val="autoZero"/>
        <c:auto val="1"/>
        <c:lblAlgn val="ctr"/>
        <c:lblOffset val="100"/>
        <c:noMultiLvlLbl val="0"/>
      </c:catAx>
      <c:valAx>
        <c:axId val="250385920"/>
        <c:scaling>
          <c:orientation val="minMax"/>
        </c:scaling>
        <c:delete val="0"/>
        <c:axPos val="b"/>
        <c:majorGridlines/>
        <c:numFmt formatCode="General" sourceLinked="1"/>
        <c:majorTickMark val="none"/>
        <c:minorTickMark val="none"/>
        <c:tickLblPos val="nextTo"/>
        <c:crossAx val="250384384"/>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'Q12'!$B$1</c:f>
          <c:strCache>
            <c:ptCount val="1"/>
            <c:pt idx="0">
              <c:v>12. Age</c:v>
            </c:pt>
          </c:strCache>
        </c:strRef>
      </c:tx>
      <c:layout>
        <c:manualLayout>
          <c:xMode val="edge"/>
          <c:yMode val="edge"/>
          <c:x val="5.5508665033734746E-3"/>
          <c:y val="2.4869906238495221E-2"/>
        </c:manualLayout>
      </c:layout>
      <c:overlay val="0"/>
      <c:txPr>
        <a:bodyPr/>
        <a:lstStyle/>
        <a:p>
          <a:pPr algn="l">
            <a:defRPr sz="1200"/>
          </a:pPr>
          <a:endParaRPr lang="en-US"/>
        </a:p>
      </c:txPr>
    </c:title>
    <c:autoTitleDeleted val="0"/>
    <c:plotArea>
      <c:layout>
        <c:manualLayout>
          <c:layoutTarget val="inner"/>
          <c:xMode val="edge"/>
          <c:yMode val="edge"/>
          <c:x val="0.10272720721955218"/>
          <c:y val="8.033452807646356E-2"/>
          <c:w val="0.86004823193856839"/>
          <c:h val="0.71022229748163213"/>
        </c:manualLayout>
      </c:layout>
      <c:barChart>
        <c:barDir val="bar"/>
        <c:grouping val="clustered"/>
        <c:varyColors val="0"/>
        <c:ser>
          <c:idx val="3"/>
          <c:order val="0"/>
          <c:tx>
            <c:strRef>
              <c:f>'Q12'!$D$16</c:f>
              <c:strCache>
                <c:ptCount val="1"/>
                <c:pt idx="0">
                  <c:v>2016 (%)</c:v>
                </c:pt>
              </c:strCache>
            </c:strRef>
          </c:tx>
          <c:spPr>
            <a:solidFill>
              <a:schemeClr val="bg1">
                <a:lumMod val="85000"/>
              </a:schemeClr>
            </a:solidFill>
          </c:spPr>
          <c:invertIfNegative val="0"/>
          <c:dLbls>
            <c:dLbl>
              <c:idx val="0"/>
              <c:tx>
                <c:rich>
                  <a:bodyPr/>
                  <a:lstStyle/>
                  <a:p>
                    <a:fld id="{DEA1DCA5-9F85-4E8A-929B-62F54B1FE87E}" type="CELLRANGE">
                      <a:rPr lang="en-GB"/>
                      <a:pPr/>
                      <a:t>[CELLRANGE]</a:t>
                    </a:fld>
                    <a:r>
                      <a:rPr lang="en-GB" baseline="0"/>
                      <a:t>, </a:t>
                    </a:r>
                    <a:fld id="{ED7EEA8A-6A44-4596-9A1D-DA1519A53ED3}"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57C-4724-85F4-3D5A14CD6B47}"/>
                </c:ext>
              </c:extLst>
            </c:dLbl>
            <c:dLbl>
              <c:idx val="1"/>
              <c:tx>
                <c:rich>
                  <a:bodyPr/>
                  <a:lstStyle/>
                  <a:p>
                    <a:fld id="{C2F6EC31-2267-45C8-BB12-750BC59B3734}" type="CELLRANGE">
                      <a:rPr lang="en-GB"/>
                      <a:pPr/>
                      <a:t>[CELLRANGE]</a:t>
                    </a:fld>
                    <a:r>
                      <a:rPr lang="en-GB" baseline="0"/>
                      <a:t>, </a:t>
                    </a:r>
                    <a:fld id="{8D5D2B8B-0582-406B-B386-1A57133707AA}"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57C-4724-85F4-3D5A14CD6B47}"/>
                </c:ext>
              </c:extLst>
            </c:dLbl>
            <c:dLbl>
              <c:idx val="2"/>
              <c:tx>
                <c:rich>
                  <a:bodyPr/>
                  <a:lstStyle/>
                  <a:p>
                    <a:fld id="{D6290929-627C-4A1A-9437-4CA7B2023053}" type="CELLRANGE">
                      <a:rPr lang="en-GB"/>
                      <a:pPr/>
                      <a:t>[CELLRANGE]</a:t>
                    </a:fld>
                    <a:r>
                      <a:rPr lang="en-GB" baseline="0"/>
                      <a:t>, </a:t>
                    </a:r>
                    <a:fld id="{167E5437-70E4-4AF0-A562-A0BA5925B387}"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57C-4724-85F4-3D5A14CD6B47}"/>
                </c:ext>
              </c:extLst>
            </c:dLbl>
            <c:dLbl>
              <c:idx val="3"/>
              <c:tx>
                <c:rich>
                  <a:bodyPr/>
                  <a:lstStyle/>
                  <a:p>
                    <a:fld id="{73E43121-C3F0-469C-B5BA-12F8EE043C1B}" type="CELLRANGE">
                      <a:rPr lang="en-GB"/>
                      <a:pPr/>
                      <a:t>[CELLRANGE]</a:t>
                    </a:fld>
                    <a:r>
                      <a:rPr lang="en-GB" baseline="0"/>
                      <a:t>, </a:t>
                    </a:r>
                    <a:fld id="{EA64BEB8-5032-41F2-8442-3A156EDD06CE}"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57C-4724-85F4-3D5A14CD6B47}"/>
                </c:ext>
              </c:extLst>
            </c:dLbl>
            <c:dLbl>
              <c:idx val="4"/>
              <c:tx>
                <c:rich>
                  <a:bodyPr/>
                  <a:lstStyle/>
                  <a:p>
                    <a:fld id="{EDFED4D9-EF0C-401C-9A17-5EAA4B5C51DE}" type="CELLRANGE">
                      <a:rPr lang="en-GB"/>
                      <a:pPr/>
                      <a:t>[CELLRANGE]</a:t>
                    </a:fld>
                    <a:r>
                      <a:rPr lang="en-GB" baseline="0"/>
                      <a:t>, </a:t>
                    </a:r>
                    <a:fld id="{DF2DC2B2-A31B-474C-89E1-599C03016BB5}"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57C-4724-85F4-3D5A14CD6B47}"/>
                </c:ext>
              </c:extLst>
            </c:dLbl>
            <c:dLbl>
              <c:idx val="5"/>
              <c:tx>
                <c:rich>
                  <a:bodyPr/>
                  <a:lstStyle/>
                  <a:p>
                    <a:fld id="{0CE1167C-49B9-4CED-87D0-158D366861EC}" type="CELLRANGE">
                      <a:rPr lang="en-GB"/>
                      <a:pPr/>
                      <a:t>[CELLRANGE]</a:t>
                    </a:fld>
                    <a:r>
                      <a:rPr lang="en-GB" baseline="0"/>
                      <a:t>, </a:t>
                    </a:r>
                    <a:fld id="{63109410-4FB6-466F-B537-5751A8036987}"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57C-4724-85F4-3D5A14CD6B47}"/>
                </c:ext>
              </c:extLst>
            </c:dLbl>
            <c:spPr>
              <a:no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'Q12'!$B$17:$B$22</c:f>
              <c:strCache>
                <c:ptCount val="6"/>
                <c:pt idx="0">
                  <c:v>Under 25</c:v>
                </c:pt>
                <c:pt idx="1">
                  <c:v>25-35</c:v>
                </c:pt>
                <c:pt idx="2">
                  <c:v>36-45</c:v>
                </c:pt>
                <c:pt idx="3">
                  <c:v>46-55</c:v>
                </c:pt>
                <c:pt idx="4">
                  <c:v>56-65</c:v>
                </c:pt>
                <c:pt idx="5">
                  <c:v>66+</c:v>
                </c:pt>
              </c:strCache>
            </c:strRef>
          </c:cat>
          <c:val>
            <c:numRef>
              <c:f>'Q12'!$D$17:$D$22</c:f>
              <c:numCache>
                <c:formatCode>0.0%</c:formatCode>
                <c:ptCount val="6"/>
                <c:pt idx="0">
                  <c:v>1.2448132780082987E-2</c:v>
                </c:pt>
                <c:pt idx="1">
                  <c:v>0.19502074688796681</c:v>
                </c:pt>
                <c:pt idx="2">
                  <c:v>0.32365145228215769</c:v>
                </c:pt>
                <c:pt idx="3">
                  <c:v>0.34024896265560167</c:v>
                </c:pt>
                <c:pt idx="4">
                  <c:v>0.11618257261410789</c:v>
                </c:pt>
                <c:pt idx="5">
                  <c:v>1.2448132780082987E-2</c:v>
                </c:pt>
              </c:numCache>
            </c:numRef>
          </c:val>
          <c:extLst>
            <c:ext xmlns:c15="http://schemas.microsoft.com/office/drawing/2012/chart" uri="{02D57815-91ED-43cb-92C2-25804820EDAC}">
              <c15:datalabelsRange>
                <c15:f>'Q12'!$E$17:$E$22</c15:f>
                <c15:dlblRangeCache>
                  <c:ptCount val="6"/>
                  <c:pt idx="0">
                    <c:v>n.3</c:v>
                  </c:pt>
                  <c:pt idx="1">
                    <c:v>n.47</c:v>
                  </c:pt>
                  <c:pt idx="2">
                    <c:v>n.78</c:v>
                  </c:pt>
                  <c:pt idx="3">
                    <c:v>n.82</c:v>
                  </c:pt>
                  <c:pt idx="4">
                    <c:v>n.28</c:v>
                  </c:pt>
                  <c:pt idx="5">
                    <c:v>n.3</c:v>
                  </c:pt>
                </c15:dlblRangeCache>
              </c15:datalabelsRange>
            </c:ext>
            <c:ext xmlns:c16="http://schemas.microsoft.com/office/drawing/2014/chart" uri="{C3380CC4-5D6E-409C-BE32-E72D297353CC}">
              <c16:uniqueId val="{00000000-9C3F-4B68-8450-6127003B13AC}"/>
            </c:ext>
          </c:extLst>
        </c:ser>
        <c:ser>
          <c:idx val="1"/>
          <c:order val="1"/>
          <c:tx>
            <c:strRef>
              <c:f>'Q12'!$D$2</c:f>
              <c:strCache>
                <c:ptCount val="1"/>
                <c:pt idx="0">
                  <c:v>2017 (%)</c:v>
                </c:pt>
              </c:strCache>
            </c:strRef>
          </c:tx>
          <c:spPr>
            <a:solidFill>
              <a:srgbClr val="079948"/>
            </a:solidFill>
          </c:spPr>
          <c:invertIfNegative val="0"/>
          <c:dLbls>
            <c:dLbl>
              <c:idx val="0"/>
              <c:tx>
                <c:rich>
                  <a:bodyPr/>
                  <a:lstStyle/>
                  <a:p>
                    <a:fld id="{785160FB-9386-4830-B470-37979BB2951E}" type="CELLRANGE">
                      <a:rPr lang="en-GB"/>
                      <a:pPr/>
                      <a:t>[CELLRANGE]</a:t>
                    </a:fld>
                    <a:r>
                      <a:rPr lang="en-GB" baseline="0"/>
                      <a:t>, </a:t>
                    </a:r>
                    <a:fld id="{12ADFCD5-68AF-409D-BCF2-165C1E68F766}"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57C-4724-85F4-3D5A14CD6B47}"/>
                </c:ext>
              </c:extLst>
            </c:dLbl>
            <c:dLbl>
              <c:idx val="1"/>
              <c:tx>
                <c:rich>
                  <a:bodyPr/>
                  <a:lstStyle/>
                  <a:p>
                    <a:fld id="{16C6C1A8-427C-4CA3-8C34-3987BEDB9458}" type="CELLRANGE">
                      <a:rPr lang="en-GB"/>
                      <a:pPr/>
                      <a:t>[CELLRANGE]</a:t>
                    </a:fld>
                    <a:r>
                      <a:rPr lang="en-GB" baseline="0"/>
                      <a:t>, </a:t>
                    </a:r>
                    <a:fld id="{59C84BBB-1CA5-4901-927D-692CA8877753}"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57C-4724-85F4-3D5A14CD6B47}"/>
                </c:ext>
              </c:extLst>
            </c:dLbl>
            <c:dLbl>
              <c:idx val="2"/>
              <c:tx>
                <c:rich>
                  <a:bodyPr/>
                  <a:lstStyle/>
                  <a:p>
                    <a:fld id="{F3961F4B-C1C6-44D7-91D1-DD0831497A5E}" type="CELLRANGE">
                      <a:rPr lang="en-GB"/>
                      <a:pPr/>
                      <a:t>[CELLRANGE]</a:t>
                    </a:fld>
                    <a:r>
                      <a:rPr lang="en-GB" baseline="0"/>
                      <a:t>, </a:t>
                    </a:r>
                    <a:fld id="{CD15B374-1F55-4B3D-AF04-79F320B5D708}"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57C-4724-85F4-3D5A14CD6B47}"/>
                </c:ext>
              </c:extLst>
            </c:dLbl>
            <c:dLbl>
              <c:idx val="3"/>
              <c:tx>
                <c:rich>
                  <a:bodyPr/>
                  <a:lstStyle/>
                  <a:p>
                    <a:fld id="{B6FF6DA1-01F2-462A-B99F-582CF9091B81}" type="CELLRANGE">
                      <a:rPr lang="en-GB"/>
                      <a:pPr/>
                      <a:t>[CELLRANGE]</a:t>
                    </a:fld>
                    <a:r>
                      <a:rPr lang="en-GB" baseline="0"/>
                      <a:t>, </a:t>
                    </a:r>
                    <a:fld id="{BA94AAA1-DBB9-4918-8CDD-695C504D5223}"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57C-4724-85F4-3D5A14CD6B47}"/>
                </c:ext>
              </c:extLst>
            </c:dLbl>
            <c:dLbl>
              <c:idx val="4"/>
              <c:tx>
                <c:rich>
                  <a:bodyPr/>
                  <a:lstStyle/>
                  <a:p>
                    <a:fld id="{D47CF361-24FD-4D6C-B0E5-25602249C4D0}" type="CELLRANGE">
                      <a:rPr lang="en-GB"/>
                      <a:pPr/>
                      <a:t>[CELLRANGE]</a:t>
                    </a:fld>
                    <a:r>
                      <a:rPr lang="en-GB" baseline="0"/>
                      <a:t>, </a:t>
                    </a:r>
                    <a:fld id="{D6A88F04-D9BC-465E-B31C-861CED5FA330}"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57C-4724-85F4-3D5A14CD6B47}"/>
                </c:ext>
              </c:extLst>
            </c:dLbl>
            <c:dLbl>
              <c:idx val="5"/>
              <c:tx>
                <c:rich>
                  <a:bodyPr/>
                  <a:lstStyle/>
                  <a:p>
                    <a:fld id="{8676E8F2-1910-46F7-B688-3601A7FB7C6F}" type="CELLRANGE">
                      <a:rPr lang="en-GB"/>
                      <a:pPr/>
                      <a:t>[CELLRANGE]</a:t>
                    </a:fld>
                    <a:r>
                      <a:rPr lang="en-GB" baseline="0"/>
                      <a:t>, </a:t>
                    </a:r>
                    <a:fld id="{D36DEF25-2F7F-4763-9E4F-92F3185BF850}"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57C-4724-85F4-3D5A14CD6B47}"/>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'Q12'!$D$3:$D$8</c:f>
              <c:numCache>
                <c:formatCode>0.0%</c:formatCode>
                <c:ptCount val="6"/>
                <c:pt idx="0">
                  <c:v>8.9285714285714281E-3</c:v>
                </c:pt>
                <c:pt idx="1">
                  <c:v>0.16964285714285715</c:v>
                </c:pt>
                <c:pt idx="2">
                  <c:v>0.38839285714285715</c:v>
                </c:pt>
                <c:pt idx="3">
                  <c:v>0.26785714285714285</c:v>
                </c:pt>
                <c:pt idx="4">
                  <c:v>0.15178571428571427</c:v>
                </c:pt>
                <c:pt idx="5">
                  <c:v>1.3392857142857142E-2</c:v>
                </c:pt>
              </c:numCache>
            </c:numRef>
          </c:val>
          <c:extLst>
            <c:ext xmlns:c15="http://schemas.microsoft.com/office/drawing/2012/chart" uri="{02D57815-91ED-43cb-92C2-25804820EDAC}">
              <c15:datalabelsRange>
                <c15:f>'Q12'!$E$3:$E$8</c15:f>
                <c15:dlblRangeCache>
                  <c:ptCount val="6"/>
                  <c:pt idx="0">
                    <c:v>n.2</c:v>
                  </c:pt>
                  <c:pt idx="1">
                    <c:v>n.38</c:v>
                  </c:pt>
                  <c:pt idx="2">
                    <c:v>n.87</c:v>
                  </c:pt>
                  <c:pt idx="3">
                    <c:v>n.60</c:v>
                  </c:pt>
                  <c:pt idx="4">
                    <c:v>n.34</c:v>
                  </c:pt>
                  <c:pt idx="5">
                    <c:v>n.3</c:v>
                  </c:pt>
                </c15:dlblRangeCache>
              </c15:datalabelsRange>
            </c:ext>
            <c:ext xmlns:c16="http://schemas.microsoft.com/office/drawing/2014/chart" uri="{C3380CC4-5D6E-409C-BE32-E72D297353CC}">
              <c16:uniqueId val="{00000001-9C3F-4B68-8450-6127003B13AC}"/>
            </c:ext>
          </c:extLst>
        </c:ser>
        <c:dLbls>
          <c:showLegendKey val="0"/>
          <c:showVal val="0"/>
          <c:showCatName val="0"/>
          <c:showSerName val="0"/>
          <c:showPercent val="0"/>
          <c:showBubbleSize val="0"/>
        </c:dLbls>
        <c:gapWidth val="84"/>
        <c:overlap val="-11"/>
        <c:axId val="250757888"/>
        <c:axId val="250759424"/>
      </c:barChart>
      <c:catAx>
        <c:axId val="250757888"/>
        <c:scaling>
          <c:orientation val="minMax"/>
        </c:scaling>
        <c:delete val="0"/>
        <c:axPos val="l"/>
        <c:numFmt formatCode="General" sourceLinked="0"/>
        <c:majorTickMark val="out"/>
        <c:minorTickMark val="none"/>
        <c:tickLblPos val="nextTo"/>
        <c:txPr>
          <a:bodyPr/>
          <a:lstStyle/>
          <a:p>
            <a:pPr>
              <a:defRPr sz="1000"/>
            </a:pPr>
            <a:endParaRPr lang="en-US"/>
          </a:p>
        </c:txPr>
        <c:crossAx val="250759424"/>
        <c:crosses val="autoZero"/>
        <c:auto val="1"/>
        <c:lblAlgn val="ctr"/>
        <c:lblOffset val="100"/>
        <c:noMultiLvlLbl val="0"/>
      </c:catAx>
      <c:valAx>
        <c:axId val="250759424"/>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txPr>
          <a:bodyPr/>
          <a:lstStyle/>
          <a:p>
            <a:pPr>
              <a:defRPr sz="1000"/>
            </a:pPr>
            <a:endParaRPr lang="en-US"/>
          </a:p>
        </c:txPr>
        <c:crossAx val="250757888"/>
        <c:crosses val="autoZero"/>
        <c:crossBetween val="between"/>
      </c:valAx>
      <c:spPr>
        <a:ln>
          <a:noFill/>
        </a:ln>
      </c:spPr>
    </c:plotArea>
    <c:legend>
      <c:legendPos val="b"/>
      <c:layout>
        <c:manualLayout>
          <c:xMode val="edge"/>
          <c:yMode val="edge"/>
          <c:x val="0.38885981610908948"/>
          <c:y val="0.85786451424754706"/>
          <c:w val="0.2335321242075780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'Q13'!$B$1</c:f>
          <c:strCache>
            <c:ptCount val="1"/>
            <c:pt idx="0">
              <c:v>13. Where is your place of residence?</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'Q13'!$C$2</c:f>
              <c:strCache>
                <c:ptCount val="1"/>
                <c:pt idx="0">
                  <c:v>Count</c:v>
                </c:pt>
              </c:strCache>
            </c:strRef>
          </c:tx>
          <c:invertIfNegative val="0"/>
          <c:cat>
            <c:strRef>
              <c:f>'Q13'!$B$3:$B$9</c:f>
              <c:strCache>
                <c:ptCount val="7"/>
                <c:pt idx="0">
                  <c:v>England</c:v>
                </c:pt>
                <c:pt idx="1">
                  <c:v>Scotland</c:v>
                </c:pt>
                <c:pt idx="2">
                  <c:v>Outside of Europe</c:v>
                </c:pt>
                <c:pt idx="3">
                  <c:v>Wales</c:v>
                </c:pt>
                <c:pt idx="4">
                  <c:v>Other</c:v>
                </c:pt>
                <c:pt idx="5">
                  <c:v>Other European country</c:v>
                </c:pt>
                <c:pt idx="6">
                  <c:v>Northern Ireland</c:v>
                </c:pt>
              </c:strCache>
            </c:strRef>
          </c:cat>
          <c:val>
            <c:numRef>
              <c:f>'Q13'!$C$3:$C$9</c:f>
              <c:numCache>
                <c:formatCode>General</c:formatCode>
                <c:ptCount val="7"/>
                <c:pt idx="0">
                  <c:v>168</c:v>
                </c:pt>
                <c:pt idx="1">
                  <c:v>26</c:v>
                </c:pt>
                <c:pt idx="2">
                  <c:v>9</c:v>
                </c:pt>
                <c:pt idx="3">
                  <c:v>8</c:v>
                </c:pt>
                <c:pt idx="4">
                  <c:v>7</c:v>
                </c:pt>
                <c:pt idx="5">
                  <c:v>7</c:v>
                </c:pt>
                <c:pt idx="6">
                  <c:v>4</c:v>
                </c:pt>
              </c:numCache>
            </c:numRef>
          </c:val>
          <c:extLst>
            <c:ext xmlns:c16="http://schemas.microsoft.com/office/drawing/2014/chart" uri="{C3380CC4-5D6E-409C-BE32-E72D297353CC}">
              <c16:uniqueId val="{00000000-EE30-4838-AE78-972612ADD117}"/>
            </c:ext>
          </c:extLst>
        </c:ser>
        <c:ser>
          <c:idx val="1"/>
          <c:order val="1"/>
          <c:tx>
            <c:strRef>
              <c:f>'Q13'!$D$2</c:f>
              <c:strCache>
                <c:ptCount val="1"/>
                <c:pt idx="0">
                  <c:v>2017 (%)</c:v>
                </c:pt>
              </c:strCache>
            </c:strRef>
          </c:tx>
          <c:spPr>
            <a:noFill/>
            <a:ln>
              <a:noFill/>
            </a:ln>
          </c:spPr>
          <c:invertIfNegative val="0"/>
          <c:cat>
            <c:strRef>
              <c:f>'Q13'!$B$3:$B$9</c:f>
              <c:strCache>
                <c:ptCount val="7"/>
                <c:pt idx="0">
                  <c:v>England</c:v>
                </c:pt>
                <c:pt idx="1">
                  <c:v>Scotland</c:v>
                </c:pt>
                <c:pt idx="2">
                  <c:v>Outside of Europe</c:v>
                </c:pt>
                <c:pt idx="3">
                  <c:v>Wales</c:v>
                </c:pt>
                <c:pt idx="4">
                  <c:v>Other</c:v>
                </c:pt>
                <c:pt idx="5">
                  <c:v>Other European country</c:v>
                </c:pt>
                <c:pt idx="6">
                  <c:v>Northern Ireland</c:v>
                </c:pt>
              </c:strCache>
            </c:strRef>
          </c:cat>
          <c:val>
            <c:numRef>
              <c:f>'Q13'!$D$3:$D$9</c:f>
              <c:numCache>
                <c:formatCode>0.0%</c:formatCode>
                <c:ptCount val="7"/>
                <c:pt idx="0">
                  <c:v>0.7466666666666667</c:v>
                </c:pt>
                <c:pt idx="1">
                  <c:v>0.11555555555555555</c:v>
                </c:pt>
                <c:pt idx="2">
                  <c:v>0.04</c:v>
                </c:pt>
                <c:pt idx="3">
                  <c:v>3.5555555555555556E-2</c:v>
                </c:pt>
                <c:pt idx="4">
                  <c:v>3.111111111111111E-2</c:v>
                </c:pt>
                <c:pt idx="5">
                  <c:v>3.111111111111111E-2</c:v>
                </c:pt>
                <c:pt idx="6">
                  <c:v>1.7777777777777778E-2</c:v>
                </c:pt>
              </c:numCache>
            </c:numRef>
          </c:val>
          <c:extLst>
            <c:ext xmlns:c16="http://schemas.microsoft.com/office/drawing/2014/chart" uri="{C3380CC4-5D6E-409C-BE32-E72D297353CC}">
              <c16:uniqueId val="{00000001-EE30-4838-AE78-972612ADD117}"/>
            </c:ext>
          </c:extLst>
        </c:ser>
        <c:dLbls>
          <c:showLegendKey val="0"/>
          <c:showVal val="0"/>
          <c:showCatName val="0"/>
          <c:showSerName val="0"/>
          <c:showPercent val="0"/>
          <c:showBubbleSize val="0"/>
        </c:dLbls>
        <c:gapWidth val="92"/>
        <c:overlap val="93"/>
        <c:axId val="250438784"/>
        <c:axId val="250440320"/>
      </c:barChart>
      <c:catAx>
        <c:axId val="250438784"/>
        <c:scaling>
          <c:orientation val="minMax"/>
        </c:scaling>
        <c:delete val="0"/>
        <c:axPos val="l"/>
        <c:numFmt formatCode="General" sourceLinked="0"/>
        <c:majorTickMark val="none"/>
        <c:minorTickMark val="none"/>
        <c:tickLblPos val="nextTo"/>
        <c:crossAx val="250440320"/>
        <c:crosses val="autoZero"/>
        <c:auto val="1"/>
        <c:lblAlgn val="ctr"/>
        <c:lblOffset val="100"/>
        <c:noMultiLvlLbl val="0"/>
      </c:catAx>
      <c:valAx>
        <c:axId val="250440320"/>
        <c:scaling>
          <c:orientation val="minMax"/>
        </c:scaling>
        <c:delete val="0"/>
        <c:axPos val="b"/>
        <c:majorGridlines/>
        <c:numFmt formatCode="General" sourceLinked="1"/>
        <c:majorTickMark val="none"/>
        <c:minorTickMark val="none"/>
        <c:tickLblPos val="nextTo"/>
        <c:crossAx val="250438784"/>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Changes in important/very important areas currently (2014-2017)</a:t>
            </a:r>
          </a:p>
        </c:rich>
      </c:tx>
      <c:overlay val="0"/>
    </c:title>
    <c:autoTitleDeleted val="0"/>
    <c:plotArea>
      <c:layout>
        <c:manualLayout>
          <c:layoutTarget val="inner"/>
          <c:xMode val="edge"/>
          <c:yMode val="edge"/>
          <c:x val="0.2943234235798346"/>
          <c:y val="4.5442414636918345E-2"/>
          <c:w val="0.65446885287199019"/>
          <c:h val="0.88236391646696333"/>
        </c:manualLayout>
      </c:layout>
      <c:barChart>
        <c:barDir val="bar"/>
        <c:grouping val="clustered"/>
        <c:varyColors val="0"/>
        <c:ser>
          <c:idx val="3"/>
          <c:order val="0"/>
          <c:tx>
            <c:strRef>
              <c:f>'Q1 (combined)'!$AD$28</c:f>
              <c:strCache>
                <c:ptCount val="1"/>
                <c:pt idx="0">
                  <c:v>2017</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 (combined)'!$Z$29:$Z$47</c:f>
              <c:strCache>
                <c:ptCount val="19"/>
                <c:pt idx="0">
                  <c:v>Content Management Systems and VLEs</c:v>
                </c:pt>
                <c:pt idx="1">
                  <c:v>Electronic assessment, submission &amp; feedback tools</c:v>
                </c:pt>
                <c:pt idx="2">
                  <c:v>Collaborative tools (e.g. Google G Suite, Office365, Padlet etc.)</c:v>
                </c:pt>
                <c:pt idx="3">
                  <c:v>Web conferencing/virtual classroom software</c:v>
                </c:pt>
                <c:pt idx="4">
                  <c:v>Media production (e.g. podcasting, video interviews)</c:v>
                </c:pt>
                <c:pt idx="5">
                  <c:v>Plagiarism detection </c:v>
                </c:pt>
                <c:pt idx="6">
                  <c:v>Data and Analytics (incl. Learning analytics)</c:v>
                </c:pt>
                <c:pt idx="7">
                  <c:v>Social networking (e.g. Twitter, Facebook, Google+)</c:v>
                </c:pt>
                <c:pt idx="8">
                  <c:v>ePortfolios</c:v>
                </c:pt>
                <c:pt idx="9">
                  <c:v>Open Education (Practices, Policy &amp; Resources)</c:v>
                </c:pt>
                <c:pt idx="10">
                  <c:v>Blogs</c:v>
                </c:pt>
                <c:pt idx="11">
                  <c:v>Lecture capture tools</c:v>
                </c:pt>
                <c:pt idx="12">
                  <c:v>Digital repositories</c:v>
                </c:pt>
                <c:pt idx="13">
                  <c:v>Bring Your Own Device (BYOD) initiatives</c:v>
                </c:pt>
                <c:pt idx="14">
                  <c:v>Assistive technologies</c:v>
                </c:pt>
                <c:pt idx="15">
                  <c:v>MOOCs, SPOCs, TOOCs etc.</c:v>
                </c:pt>
                <c:pt idx="16">
                  <c:v>Game-based/playful learning</c:v>
                </c:pt>
                <c:pt idx="17">
                  <c:v>Digital and Open Badges</c:v>
                </c:pt>
                <c:pt idx="18">
                  <c:v>One-to-One Device initiatives</c:v>
                </c:pt>
              </c:strCache>
            </c:strRef>
          </c:cat>
          <c:val>
            <c:numRef>
              <c:f>'Q1 (combined)'!$AD$29:$AD$47</c:f>
              <c:numCache>
                <c:formatCode>0%</c:formatCode>
                <c:ptCount val="19"/>
                <c:pt idx="0">
                  <c:v>0.79735682819383258</c:v>
                </c:pt>
                <c:pt idx="1">
                  <c:v>0.75330396475770922</c:v>
                </c:pt>
                <c:pt idx="2">
                  <c:v>0.63876651982378863</c:v>
                </c:pt>
                <c:pt idx="3">
                  <c:v>0.59911894273127753</c:v>
                </c:pt>
                <c:pt idx="4">
                  <c:v>0.56828193832599116</c:v>
                </c:pt>
                <c:pt idx="5">
                  <c:v>0.51541850220264318</c:v>
                </c:pt>
                <c:pt idx="6">
                  <c:v>0.47136563876651982</c:v>
                </c:pt>
                <c:pt idx="7">
                  <c:v>0.47136563876651982</c:v>
                </c:pt>
                <c:pt idx="8">
                  <c:v>0.37004405286343611</c:v>
                </c:pt>
                <c:pt idx="9">
                  <c:v>0.36123348017621149</c:v>
                </c:pt>
                <c:pt idx="10">
                  <c:v>0.3524229074889868</c:v>
                </c:pt>
                <c:pt idx="11">
                  <c:v>0.34801762114537449</c:v>
                </c:pt>
                <c:pt idx="12">
                  <c:v>0.33480176211453744</c:v>
                </c:pt>
                <c:pt idx="13">
                  <c:v>0.33039647577092512</c:v>
                </c:pt>
                <c:pt idx="14">
                  <c:v>0.32599118942731276</c:v>
                </c:pt>
                <c:pt idx="15">
                  <c:v>0.30837004405286345</c:v>
                </c:pt>
                <c:pt idx="16">
                  <c:v>0.23348017621145373</c:v>
                </c:pt>
                <c:pt idx="17">
                  <c:v>0.19823788546255508</c:v>
                </c:pt>
                <c:pt idx="18">
                  <c:v>0.1409691629955947</c:v>
                </c:pt>
              </c:numCache>
            </c:numRef>
          </c:val>
          <c:extLst>
            <c:ext xmlns:c16="http://schemas.microsoft.com/office/drawing/2014/chart" uri="{C3380CC4-5D6E-409C-BE32-E72D297353CC}">
              <c16:uniqueId val="{00000000-312E-444C-8A32-47A4F3B3243C}"/>
            </c:ext>
          </c:extLst>
        </c:ser>
        <c:ser>
          <c:idx val="2"/>
          <c:order val="1"/>
          <c:tx>
            <c:strRef>
              <c:f>'Q1 (combined)'!$AC$28</c:f>
              <c:strCache>
                <c:ptCount val="1"/>
                <c:pt idx="0">
                  <c:v>2016</c:v>
                </c:pt>
              </c:strCache>
            </c:strRef>
          </c:tx>
          <c:spPr>
            <a:solidFill>
              <a:srgbClr val="07994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 (combined)'!$Z$29:$Z$47</c:f>
              <c:strCache>
                <c:ptCount val="19"/>
                <c:pt idx="0">
                  <c:v>Content Management Systems and VLEs</c:v>
                </c:pt>
                <c:pt idx="1">
                  <c:v>Electronic assessment, submission &amp; feedback tools</c:v>
                </c:pt>
                <c:pt idx="2">
                  <c:v>Collaborative tools (e.g. Google G Suite, Office365, Padlet etc.)</c:v>
                </c:pt>
                <c:pt idx="3">
                  <c:v>Web conferencing/virtual classroom software</c:v>
                </c:pt>
                <c:pt idx="4">
                  <c:v>Media production (e.g. podcasting, video interviews)</c:v>
                </c:pt>
                <c:pt idx="5">
                  <c:v>Plagiarism detection </c:v>
                </c:pt>
                <c:pt idx="6">
                  <c:v>Data and Analytics (incl. Learning analytics)</c:v>
                </c:pt>
                <c:pt idx="7">
                  <c:v>Social networking (e.g. Twitter, Facebook, Google+)</c:v>
                </c:pt>
                <c:pt idx="8">
                  <c:v>ePortfolios</c:v>
                </c:pt>
                <c:pt idx="9">
                  <c:v>Open Education (Practices, Policy &amp; Resources)</c:v>
                </c:pt>
                <c:pt idx="10">
                  <c:v>Blogs</c:v>
                </c:pt>
                <c:pt idx="11">
                  <c:v>Lecture capture tools</c:v>
                </c:pt>
                <c:pt idx="12">
                  <c:v>Digital repositories</c:v>
                </c:pt>
                <c:pt idx="13">
                  <c:v>Bring Your Own Device (BYOD) initiatives</c:v>
                </c:pt>
                <c:pt idx="14">
                  <c:v>Assistive technologies</c:v>
                </c:pt>
                <c:pt idx="15">
                  <c:v>MOOCs, SPOCs, TOOCs etc.</c:v>
                </c:pt>
                <c:pt idx="16">
                  <c:v>Game-based/playful learning</c:v>
                </c:pt>
                <c:pt idx="17">
                  <c:v>Digital and Open Badges</c:v>
                </c:pt>
                <c:pt idx="18">
                  <c:v>One-to-One Device initiatives</c:v>
                </c:pt>
              </c:strCache>
            </c:strRef>
          </c:cat>
          <c:val>
            <c:numRef>
              <c:f>'Q1 (combined)'!$AC$29:$AC$47</c:f>
              <c:numCache>
                <c:formatCode>0%</c:formatCode>
                <c:ptCount val="19"/>
                <c:pt idx="0">
                  <c:v>0.7918367346938775</c:v>
                </c:pt>
                <c:pt idx="1">
                  <c:v>0.69387755102040816</c:v>
                </c:pt>
                <c:pt idx="2">
                  <c:v>0.6</c:v>
                </c:pt>
                <c:pt idx="3">
                  <c:v>0.53061224489795911</c:v>
                </c:pt>
                <c:pt idx="4">
                  <c:v>0.56326530612244896</c:v>
                </c:pt>
                <c:pt idx="5">
                  <c:v>0.48571428571428577</c:v>
                </c:pt>
                <c:pt idx="6">
                  <c:v>0.43265306122448977</c:v>
                </c:pt>
                <c:pt idx="7">
                  <c:v>0.51428571428571423</c:v>
                </c:pt>
                <c:pt idx="8">
                  <c:v>0.39183673469387759</c:v>
                </c:pt>
                <c:pt idx="9">
                  <c:v>0.4</c:v>
                </c:pt>
                <c:pt idx="10">
                  <c:v>0.39183673469387753</c:v>
                </c:pt>
                <c:pt idx="11">
                  <c:v>0.44897959183673469</c:v>
                </c:pt>
                <c:pt idx="12">
                  <c:v>0.3510204081632653</c:v>
                </c:pt>
                <c:pt idx="13">
                  <c:v>0.35918367346938773</c:v>
                </c:pt>
                <c:pt idx="14">
                  <c:v>0.24897959183673471</c:v>
                </c:pt>
                <c:pt idx="15">
                  <c:v>0.28979591836734692</c:v>
                </c:pt>
                <c:pt idx="16">
                  <c:v>0.2</c:v>
                </c:pt>
                <c:pt idx="17">
                  <c:v>0.2</c:v>
                </c:pt>
                <c:pt idx="18">
                  <c:v>7.7551020408163265E-2</c:v>
                </c:pt>
              </c:numCache>
            </c:numRef>
          </c:val>
          <c:extLst>
            <c:ext xmlns:c16="http://schemas.microsoft.com/office/drawing/2014/chart" uri="{C3380CC4-5D6E-409C-BE32-E72D297353CC}">
              <c16:uniqueId val="{00000002-8CD9-4FEA-950C-8C252D18DACC}"/>
            </c:ext>
          </c:extLst>
        </c:ser>
        <c:ser>
          <c:idx val="1"/>
          <c:order val="2"/>
          <c:tx>
            <c:strRef>
              <c:f>'Q1 (combined)'!$AB$28</c:f>
              <c:strCache>
                <c:ptCount val="1"/>
                <c:pt idx="0">
                  <c:v>2015</c:v>
                </c:pt>
              </c:strCache>
            </c:strRef>
          </c:tx>
          <c:spPr>
            <a:solidFill>
              <a:srgbClr val="079948">
                <a:alpha val="6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 (combined)'!$Z$29:$Z$47</c:f>
              <c:strCache>
                <c:ptCount val="19"/>
                <c:pt idx="0">
                  <c:v>Content Management Systems and VLEs</c:v>
                </c:pt>
                <c:pt idx="1">
                  <c:v>Electronic assessment, submission &amp; feedback tools</c:v>
                </c:pt>
                <c:pt idx="2">
                  <c:v>Collaborative tools (e.g. Google G Suite, Office365, Padlet etc.)</c:v>
                </c:pt>
                <c:pt idx="3">
                  <c:v>Web conferencing/virtual classroom software</c:v>
                </c:pt>
                <c:pt idx="4">
                  <c:v>Media production (e.g. podcasting, video interviews)</c:v>
                </c:pt>
                <c:pt idx="5">
                  <c:v>Plagiarism detection </c:v>
                </c:pt>
                <c:pt idx="6">
                  <c:v>Data and Analytics (incl. Learning analytics)</c:v>
                </c:pt>
                <c:pt idx="7">
                  <c:v>Social networking (e.g. Twitter, Facebook, Google+)</c:v>
                </c:pt>
                <c:pt idx="8">
                  <c:v>ePortfolios</c:v>
                </c:pt>
                <c:pt idx="9">
                  <c:v>Open Education (Practices, Policy &amp; Resources)</c:v>
                </c:pt>
                <c:pt idx="10">
                  <c:v>Blogs</c:v>
                </c:pt>
                <c:pt idx="11">
                  <c:v>Lecture capture tools</c:v>
                </c:pt>
                <c:pt idx="12">
                  <c:v>Digital repositories</c:v>
                </c:pt>
                <c:pt idx="13">
                  <c:v>Bring Your Own Device (BYOD) initiatives</c:v>
                </c:pt>
                <c:pt idx="14">
                  <c:v>Assistive technologies</c:v>
                </c:pt>
                <c:pt idx="15">
                  <c:v>MOOCs, SPOCs, TOOCs etc.</c:v>
                </c:pt>
                <c:pt idx="16">
                  <c:v>Game-based/playful learning</c:v>
                </c:pt>
                <c:pt idx="17">
                  <c:v>Digital and Open Badges</c:v>
                </c:pt>
                <c:pt idx="18">
                  <c:v>One-to-One Device initiatives</c:v>
                </c:pt>
              </c:strCache>
            </c:strRef>
          </c:cat>
          <c:val>
            <c:numRef>
              <c:f>'Q1 (combined)'!$AB$29:$AB$47</c:f>
              <c:numCache>
                <c:formatCode>0%</c:formatCode>
                <c:ptCount val="19"/>
                <c:pt idx="0">
                  <c:v>0.81122448979591832</c:v>
                </c:pt>
                <c:pt idx="1">
                  <c:v>0.69387755102040816</c:v>
                </c:pt>
                <c:pt idx="2">
                  <c:v>0.52040816326530615</c:v>
                </c:pt>
                <c:pt idx="3">
                  <c:v>0.56122448979591832</c:v>
                </c:pt>
                <c:pt idx="4">
                  <c:v>0.52551020408163263</c:v>
                </c:pt>
                <c:pt idx="5">
                  <c:v>0.53061224489795922</c:v>
                </c:pt>
                <c:pt idx="6">
                  <c:v>0.40306122448979592</c:v>
                </c:pt>
                <c:pt idx="7">
                  <c:v>0.53061224489795922</c:v>
                </c:pt>
                <c:pt idx="8">
                  <c:v>0.35204081632653061</c:v>
                </c:pt>
                <c:pt idx="9">
                  <c:v>0.35714285714285715</c:v>
                </c:pt>
                <c:pt idx="10">
                  <c:v>0.43367346938775508</c:v>
                </c:pt>
                <c:pt idx="11">
                  <c:v>0.39795918367346939</c:v>
                </c:pt>
                <c:pt idx="12">
                  <c:v>0.33163265306122447</c:v>
                </c:pt>
                <c:pt idx="13">
                  <c:v>0.37755102040816324</c:v>
                </c:pt>
                <c:pt idx="14">
                  <c:v>0.17857142857142858</c:v>
                </c:pt>
                <c:pt idx="15">
                  <c:v>0.29591836734693877</c:v>
                </c:pt>
                <c:pt idx="16">
                  <c:v>0.14285714285714285</c:v>
                </c:pt>
                <c:pt idx="17">
                  <c:v>0.14795918367346939</c:v>
                </c:pt>
                <c:pt idx="18">
                  <c:v>9.1836734693877542E-2</c:v>
                </c:pt>
              </c:numCache>
            </c:numRef>
          </c:val>
          <c:extLst>
            <c:ext xmlns:c16="http://schemas.microsoft.com/office/drawing/2014/chart" uri="{C3380CC4-5D6E-409C-BE32-E72D297353CC}">
              <c16:uniqueId val="{00000001-8CD9-4FEA-950C-8C252D18DACC}"/>
            </c:ext>
          </c:extLst>
        </c:ser>
        <c:ser>
          <c:idx val="0"/>
          <c:order val="3"/>
          <c:tx>
            <c:strRef>
              <c:f>'Q1 (combined)'!$AA$28</c:f>
              <c:strCache>
                <c:ptCount val="1"/>
                <c:pt idx="0">
                  <c:v>2014</c:v>
                </c:pt>
              </c:strCache>
            </c:strRef>
          </c:tx>
          <c:spPr>
            <a:solidFill>
              <a:srgbClr val="079948">
                <a:alpha val="35000"/>
              </a:srgbClr>
            </a:solidFill>
          </c:spPr>
          <c:invertIfNegative val="0"/>
          <c:dLbls>
            <c:spPr>
              <a:no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'Q1 (combined)'!$Z$29:$Z$47</c:f>
              <c:strCache>
                <c:ptCount val="19"/>
                <c:pt idx="0">
                  <c:v>Content Management Systems and VLEs</c:v>
                </c:pt>
                <c:pt idx="1">
                  <c:v>Electronic assessment, submission &amp; feedback tools</c:v>
                </c:pt>
                <c:pt idx="2">
                  <c:v>Collaborative tools (e.g. Google G Suite, Office365, Padlet etc.)</c:v>
                </c:pt>
                <c:pt idx="3">
                  <c:v>Web conferencing/virtual classroom software</c:v>
                </c:pt>
                <c:pt idx="4">
                  <c:v>Media production (e.g. podcasting, video interviews)</c:v>
                </c:pt>
                <c:pt idx="5">
                  <c:v>Plagiarism detection </c:v>
                </c:pt>
                <c:pt idx="6">
                  <c:v>Data and Analytics (incl. Learning analytics)</c:v>
                </c:pt>
                <c:pt idx="7">
                  <c:v>Social networking (e.g. Twitter, Facebook, Google+)</c:v>
                </c:pt>
                <c:pt idx="8">
                  <c:v>ePortfolios</c:v>
                </c:pt>
                <c:pt idx="9">
                  <c:v>Open Education (Practices, Policy &amp; Resources)</c:v>
                </c:pt>
                <c:pt idx="10">
                  <c:v>Blogs</c:v>
                </c:pt>
                <c:pt idx="11">
                  <c:v>Lecture capture tools</c:v>
                </c:pt>
                <c:pt idx="12">
                  <c:v>Digital repositories</c:v>
                </c:pt>
                <c:pt idx="13">
                  <c:v>Bring Your Own Device (BYOD) initiatives</c:v>
                </c:pt>
                <c:pt idx="14">
                  <c:v>Assistive technologies</c:v>
                </c:pt>
                <c:pt idx="15">
                  <c:v>MOOCs, SPOCs, TOOCs etc.</c:v>
                </c:pt>
                <c:pt idx="16">
                  <c:v>Game-based/playful learning</c:v>
                </c:pt>
                <c:pt idx="17">
                  <c:v>Digital and Open Badges</c:v>
                </c:pt>
                <c:pt idx="18">
                  <c:v>One-to-One Device initiatives</c:v>
                </c:pt>
              </c:strCache>
            </c:strRef>
          </c:cat>
          <c:val>
            <c:numRef>
              <c:f>'Q1 (combined)'!$AA$29:$AA$47</c:f>
              <c:numCache>
                <c:formatCode>0%</c:formatCode>
                <c:ptCount val="19"/>
                <c:pt idx="0">
                  <c:v>0.80722891566265065</c:v>
                </c:pt>
                <c:pt idx="1">
                  <c:v>0.68273092369477906</c:v>
                </c:pt>
                <c:pt idx="2">
                  <c:v>0.50200803212851408</c:v>
                </c:pt>
                <c:pt idx="3">
                  <c:v>0.59839357429718876</c:v>
                </c:pt>
                <c:pt idx="4">
                  <c:v>0.56626506024096379</c:v>
                </c:pt>
                <c:pt idx="6">
                  <c:v>0.36546184738955823</c:v>
                </c:pt>
                <c:pt idx="7">
                  <c:v>0.59036144578313254</c:v>
                </c:pt>
                <c:pt idx="8">
                  <c:v>0.38955823293172687</c:v>
                </c:pt>
                <c:pt idx="9">
                  <c:v>0.39759036144578314</c:v>
                </c:pt>
                <c:pt idx="10">
                  <c:v>0.43775100401606426</c:v>
                </c:pt>
                <c:pt idx="11">
                  <c:v>0.40963855421686746</c:v>
                </c:pt>
                <c:pt idx="12">
                  <c:v>0.40562248995983935</c:v>
                </c:pt>
                <c:pt idx="14">
                  <c:v>0.28915662650602408</c:v>
                </c:pt>
                <c:pt idx="15">
                  <c:v>0.38554216867469882</c:v>
                </c:pt>
                <c:pt idx="16">
                  <c:v>0.14859437751004018</c:v>
                </c:pt>
                <c:pt idx="17">
                  <c:v>0.21285140562248997</c:v>
                </c:pt>
              </c:numCache>
            </c:numRef>
          </c:val>
          <c:extLst>
            <c:ext xmlns:c16="http://schemas.microsoft.com/office/drawing/2014/chart" uri="{C3380CC4-5D6E-409C-BE32-E72D297353CC}">
              <c16:uniqueId val="{00000000-8CD9-4FEA-950C-8C252D18DACC}"/>
            </c:ext>
          </c:extLst>
        </c:ser>
        <c:dLbls>
          <c:showLegendKey val="0"/>
          <c:showVal val="0"/>
          <c:showCatName val="0"/>
          <c:showSerName val="0"/>
          <c:showPercent val="0"/>
          <c:showBubbleSize val="0"/>
        </c:dLbls>
        <c:gapWidth val="93"/>
        <c:overlap val="-12"/>
        <c:axId val="245492352"/>
        <c:axId val="245895552"/>
      </c:barChart>
      <c:catAx>
        <c:axId val="245492352"/>
        <c:scaling>
          <c:orientation val="maxMin"/>
        </c:scaling>
        <c:delete val="0"/>
        <c:axPos val="l"/>
        <c:majorGridlines/>
        <c:numFmt formatCode="General" sourceLinked="1"/>
        <c:majorTickMark val="out"/>
        <c:minorTickMark val="none"/>
        <c:tickLblPos val="low"/>
        <c:txPr>
          <a:bodyPr/>
          <a:lstStyle/>
          <a:p>
            <a:pPr>
              <a:defRPr sz="1050" baseline="0"/>
            </a:pPr>
            <a:endParaRPr lang="en-US"/>
          </a:p>
        </c:txPr>
        <c:crossAx val="245895552"/>
        <c:crosses val="autoZero"/>
        <c:auto val="1"/>
        <c:lblAlgn val="ctr"/>
        <c:lblOffset val="100"/>
        <c:noMultiLvlLbl val="0"/>
      </c:catAx>
      <c:valAx>
        <c:axId val="245895552"/>
        <c:scaling>
          <c:orientation val="minMax"/>
        </c:scaling>
        <c:delete val="0"/>
        <c:axPos val="t"/>
        <c:numFmt formatCode="0%" sourceLinked="0"/>
        <c:majorTickMark val="out"/>
        <c:minorTickMark val="none"/>
        <c:tickLblPos val="nextTo"/>
        <c:txPr>
          <a:bodyPr/>
          <a:lstStyle/>
          <a:p>
            <a:pPr>
              <a:defRPr sz="1000"/>
            </a:pPr>
            <a:endParaRPr lang="en-US"/>
          </a:p>
        </c:txPr>
        <c:crossAx val="245492352"/>
        <c:crosses val="autoZero"/>
        <c:crossBetween val="between"/>
      </c:valAx>
    </c:plotArea>
    <c:legend>
      <c:legendPos val="b"/>
      <c:layout>
        <c:manualLayout>
          <c:xMode val="edge"/>
          <c:yMode val="edge"/>
          <c:x val="0.42688957654612242"/>
          <c:y val="0.95400614325383237"/>
          <c:w val="0.31118621474734409"/>
          <c:h val="1.626892792247123E-2"/>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'Q13'!$B$1</c:f>
          <c:strCache>
            <c:ptCount val="1"/>
            <c:pt idx="0">
              <c:v>13. Where is your place of residence?</c:v>
            </c:pt>
          </c:strCache>
        </c:strRef>
      </c:tx>
      <c:layout>
        <c:manualLayout>
          <c:xMode val="edge"/>
          <c:yMode val="edge"/>
          <c:x val="5.5508665033734746E-3"/>
          <c:y val="2.4869906238495221E-2"/>
        </c:manualLayout>
      </c:layout>
      <c:overlay val="0"/>
      <c:txPr>
        <a:bodyPr/>
        <a:lstStyle/>
        <a:p>
          <a:pPr algn="l">
            <a:defRPr sz="1200"/>
          </a:pPr>
          <a:endParaRPr lang="en-US"/>
        </a:p>
      </c:txPr>
    </c:title>
    <c:autoTitleDeleted val="0"/>
    <c:plotArea>
      <c:layout>
        <c:manualLayout>
          <c:layoutTarget val="inner"/>
          <c:xMode val="edge"/>
          <c:yMode val="edge"/>
          <c:x val="0.24418806912181371"/>
          <c:y val="8.2553713934929399E-2"/>
          <c:w val="0.71858737003630679"/>
          <c:h val="0.75623826027271457"/>
        </c:manualLayout>
      </c:layout>
      <c:barChart>
        <c:barDir val="bar"/>
        <c:grouping val="clustered"/>
        <c:varyColors val="0"/>
        <c:ser>
          <c:idx val="3"/>
          <c:order val="0"/>
          <c:tx>
            <c:strRef>
              <c:f>'Q13'!$D$16</c:f>
              <c:strCache>
                <c:ptCount val="1"/>
                <c:pt idx="0">
                  <c:v>2016 (%)</c:v>
                </c:pt>
              </c:strCache>
            </c:strRef>
          </c:tx>
          <c:spPr>
            <a:solidFill>
              <a:schemeClr val="bg1">
                <a:lumMod val="85000"/>
              </a:schemeClr>
            </a:solidFill>
          </c:spPr>
          <c:invertIfNegative val="0"/>
          <c:dLbls>
            <c:dLbl>
              <c:idx val="0"/>
              <c:tx>
                <c:rich>
                  <a:bodyPr/>
                  <a:lstStyle/>
                  <a:p>
                    <a:fld id="{6BE1E830-8616-43B1-BF20-D2A7DADBCCF6}" type="CELLRANGE">
                      <a:rPr lang="en-GB"/>
                      <a:pPr/>
                      <a:t>[CELLRANGE]</a:t>
                    </a:fld>
                    <a:r>
                      <a:rPr lang="en-GB" baseline="0"/>
                      <a:t>, </a:t>
                    </a:r>
                    <a:fld id="{7410D302-C3AF-4D66-A2B6-AA10CA2ECC6D}"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781-475C-8D75-63F8F099BEDC}"/>
                </c:ext>
              </c:extLst>
            </c:dLbl>
            <c:dLbl>
              <c:idx val="1"/>
              <c:tx>
                <c:rich>
                  <a:bodyPr/>
                  <a:lstStyle/>
                  <a:p>
                    <a:fld id="{46CB566B-3785-45CA-9972-D5CCA4C2742A}" type="CELLRANGE">
                      <a:rPr lang="en-GB"/>
                      <a:pPr/>
                      <a:t>[CELLRANGE]</a:t>
                    </a:fld>
                    <a:r>
                      <a:rPr lang="en-GB" baseline="0"/>
                      <a:t>, </a:t>
                    </a:r>
                    <a:fld id="{7EB1FAB4-56E0-418C-8475-4C12E0CFCF49}"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781-475C-8D75-63F8F099BEDC}"/>
                </c:ext>
              </c:extLst>
            </c:dLbl>
            <c:dLbl>
              <c:idx val="2"/>
              <c:tx>
                <c:rich>
                  <a:bodyPr/>
                  <a:lstStyle/>
                  <a:p>
                    <a:fld id="{A7B03C78-2B9B-4DBD-8498-50903BF03CE2}" type="CELLRANGE">
                      <a:rPr lang="en-GB"/>
                      <a:pPr/>
                      <a:t>[CELLRANGE]</a:t>
                    </a:fld>
                    <a:r>
                      <a:rPr lang="en-GB" baseline="0"/>
                      <a:t>, </a:t>
                    </a:r>
                    <a:fld id="{29FFDF85-72A1-4060-B130-3FE95794EE1A}"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781-475C-8D75-63F8F099BEDC}"/>
                </c:ext>
              </c:extLst>
            </c:dLbl>
            <c:dLbl>
              <c:idx val="3"/>
              <c:tx>
                <c:rich>
                  <a:bodyPr/>
                  <a:lstStyle/>
                  <a:p>
                    <a:fld id="{70A90681-354B-417D-8867-E5D1F1A54793}" type="CELLRANGE">
                      <a:rPr lang="en-GB"/>
                      <a:pPr/>
                      <a:t>[CELLRANGE]</a:t>
                    </a:fld>
                    <a:r>
                      <a:rPr lang="en-GB" baseline="0"/>
                      <a:t>, </a:t>
                    </a:r>
                    <a:fld id="{650AE07D-2AB0-4625-A390-A0C50C261174}"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781-475C-8D75-63F8F099BEDC}"/>
                </c:ext>
              </c:extLst>
            </c:dLbl>
            <c:dLbl>
              <c:idx val="4"/>
              <c:tx>
                <c:rich>
                  <a:bodyPr/>
                  <a:lstStyle/>
                  <a:p>
                    <a:fld id="{218BB12A-22EE-4D97-AE1A-4AFBDBF33787}" type="CELLRANGE">
                      <a:rPr lang="en-GB"/>
                      <a:pPr/>
                      <a:t>[CELLRANGE]</a:t>
                    </a:fld>
                    <a:r>
                      <a:rPr lang="en-GB" baseline="0"/>
                      <a:t>, </a:t>
                    </a:r>
                    <a:fld id="{195C81AF-FD16-49A6-9412-EDEF85F34120}"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781-475C-8D75-63F8F099BEDC}"/>
                </c:ext>
              </c:extLst>
            </c:dLbl>
            <c:dLbl>
              <c:idx val="5"/>
              <c:tx>
                <c:rich>
                  <a:bodyPr/>
                  <a:lstStyle/>
                  <a:p>
                    <a:fld id="{75FB56AD-975F-4095-A1B2-3272A9617C83}" type="CELLRANGE">
                      <a:rPr lang="en-GB"/>
                      <a:pPr/>
                      <a:t>[CELLRANGE]</a:t>
                    </a:fld>
                    <a:r>
                      <a:rPr lang="en-GB" baseline="0"/>
                      <a:t>, </a:t>
                    </a:r>
                    <a:fld id="{02E75D53-57B6-4ED6-890A-A5ECD5272F5A}"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781-475C-8D75-63F8F099BEDC}"/>
                </c:ext>
              </c:extLst>
            </c:dLbl>
            <c:dLbl>
              <c:idx val="6"/>
              <c:tx>
                <c:rich>
                  <a:bodyPr/>
                  <a:lstStyle/>
                  <a:p>
                    <a:fld id="{57B1974A-65C0-4A9C-9CE8-52251CE17D05}" type="CELLRANGE">
                      <a:rPr lang="en-GB"/>
                      <a:pPr/>
                      <a:t>[CELLRANGE]</a:t>
                    </a:fld>
                    <a:r>
                      <a:rPr lang="en-GB" baseline="0"/>
                      <a:t>, </a:t>
                    </a:r>
                    <a:fld id="{3F19C0F0-2E0F-4E1A-A474-3C70706C6C89}"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781-475C-8D75-63F8F099BEDC}"/>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'Q13'!$B$17:$B$23</c:f>
              <c:strCache>
                <c:ptCount val="7"/>
                <c:pt idx="0">
                  <c:v>England</c:v>
                </c:pt>
                <c:pt idx="1">
                  <c:v>Scotland</c:v>
                </c:pt>
                <c:pt idx="2">
                  <c:v>Outside of Europe</c:v>
                </c:pt>
                <c:pt idx="3">
                  <c:v>Wales</c:v>
                </c:pt>
                <c:pt idx="4">
                  <c:v>Other</c:v>
                </c:pt>
                <c:pt idx="5">
                  <c:v>Other European country</c:v>
                </c:pt>
                <c:pt idx="6">
                  <c:v>Northern Ireland</c:v>
                </c:pt>
              </c:strCache>
            </c:strRef>
          </c:cat>
          <c:val>
            <c:numRef>
              <c:f>'Q13'!$D$17:$D$23</c:f>
              <c:numCache>
                <c:formatCode>0.0%</c:formatCode>
                <c:ptCount val="7"/>
                <c:pt idx="0">
                  <c:v>0.7136929460580913</c:v>
                </c:pt>
                <c:pt idx="1">
                  <c:v>0.14107883817427386</c:v>
                </c:pt>
                <c:pt idx="2">
                  <c:v>1.2448132780082987E-2</c:v>
                </c:pt>
                <c:pt idx="3">
                  <c:v>8.7136929460580909E-2</c:v>
                </c:pt>
                <c:pt idx="4">
                  <c:v>2.4896265560165973E-2</c:v>
                </c:pt>
                <c:pt idx="5">
                  <c:v>2.4896265560165973E-2</c:v>
                </c:pt>
                <c:pt idx="6">
                  <c:v>8.2987551867219917E-3</c:v>
                </c:pt>
              </c:numCache>
            </c:numRef>
          </c:val>
          <c:extLst>
            <c:ext xmlns:c15="http://schemas.microsoft.com/office/drawing/2012/chart" uri="{02D57815-91ED-43cb-92C2-25804820EDAC}">
              <c15:datalabelsRange>
                <c15:f>'Q13'!$E$17:$E$23</c15:f>
                <c15:dlblRangeCache>
                  <c:ptCount val="7"/>
                  <c:pt idx="0">
                    <c:v>n.172</c:v>
                  </c:pt>
                  <c:pt idx="1">
                    <c:v>n.34</c:v>
                  </c:pt>
                  <c:pt idx="2">
                    <c:v>n.3</c:v>
                  </c:pt>
                  <c:pt idx="3">
                    <c:v>n.21</c:v>
                  </c:pt>
                  <c:pt idx="4">
                    <c:v>n.6</c:v>
                  </c:pt>
                  <c:pt idx="5">
                    <c:v>n.6</c:v>
                  </c:pt>
                  <c:pt idx="6">
                    <c:v>n.2</c:v>
                  </c:pt>
                </c15:dlblRangeCache>
              </c15:datalabelsRange>
            </c:ext>
            <c:ext xmlns:c16="http://schemas.microsoft.com/office/drawing/2014/chart" uri="{C3380CC4-5D6E-409C-BE32-E72D297353CC}">
              <c16:uniqueId val="{00000000-83D6-45A4-BF3F-96E8843194EA}"/>
            </c:ext>
          </c:extLst>
        </c:ser>
        <c:ser>
          <c:idx val="1"/>
          <c:order val="1"/>
          <c:tx>
            <c:strRef>
              <c:f>'Q13'!$D$2</c:f>
              <c:strCache>
                <c:ptCount val="1"/>
                <c:pt idx="0">
                  <c:v>2017 (%)</c:v>
                </c:pt>
              </c:strCache>
            </c:strRef>
          </c:tx>
          <c:spPr>
            <a:solidFill>
              <a:srgbClr val="079948"/>
            </a:solidFill>
          </c:spPr>
          <c:invertIfNegative val="0"/>
          <c:dLbls>
            <c:dLbl>
              <c:idx val="0"/>
              <c:tx>
                <c:rich>
                  <a:bodyPr/>
                  <a:lstStyle/>
                  <a:p>
                    <a:fld id="{E1C200E6-AA07-4D76-803E-EC9F3C18AD7B}" type="CELLRANGE">
                      <a:rPr lang="en-GB"/>
                      <a:pPr/>
                      <a:t>[CELLRANGE]</a:t>
                    </a:fld>
                    <a:r>
                      <a:rPr lang="en-GB" baseline="0"/>
                      <a:t>, </a:t>
                    </a:r>
                    <a:fld id="{71EB0E44-43CD-40E5-BDAC-F48AB69AF476}"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781-475C-8D75-63F8F099BEDC}"/>
                </c:ext>
              </c:extLst>
            </c:dLbl>
            <c:dLbl>
              <c:idx val="1"/>
              <c:tx>
                <c:rich>
                  <a:bodyPr/>
                  <a:lstStyle/>
                  <a:p>
                    <a:fld id="{F2D3A508-C150-48AB-9615-69ED25B50FA6}" type="CELLRANGE">
                      <a:rPr lang="en-GB"/>
                      <a:pPr/>
                      <a:t>[CELLRANGE]</a:t>
                    </a:fld>
                    <a:r>
                      <a:rPr lang="en-GB" baseline="0"/>
                      <a:t>, </a:t>
                    </a:r>
                    <a:fld id="{42EFF1A7-6F32-45FB-B90D-EED1706CE713}"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781-475C-8D75-63F8F099BEDC}"/>
                </c:ext>
              </c:extLst>
            </c:dLbl>
            <c:dLbl>
              <c:idx val="2"/>
              <c:tx>
                <c:rich>
                  <a:bodyPr/>
                  <a:lstStyle/>
                  <a:p>
                    <a:fld id="{C8904DBA-376C-4A08-B8F6-0CA51D13CCD7}" type="CELLRANGE">
                      <a:rPr lang="en-GB"/>
                      <a:pPr/>
                      <a:t>[CELLRANGE]</a:t>
                    </a:fld>
                    <a:r>
                      <a:rPr lang="en-GB" baseline="0"/>
                      <a:t>, </a:t>
                    </a:r>
                    <a:fld id="{5B816D0A-63AE-44DC-AC88-12345888487A}"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781-475C-8D75-63F8F099BEDC}"/>
                </c:ext>
              </c:extLst>
            </c:dLbl>
            <c:dLbl>
              <c:idx val="3"/>
              <c:tx>
                <c:rich>
                  <a:bodyPr/>
                  <a:lstStyle/>
                  <a:p>
                    <a:fld id="{2C558913-A08F-45C7-9F0A-7630DF180348}" type="CELLRANGE">
                      <a:rPr lang="en-GB"/>
                      <a:pPr/>
                      <a:t>[CELLRANGE]</a:t>
                    </a:fld>
                    <a:r>
                      <a:rPr lang="en-GB" baseline="0"/>
                      <a:t>, </a:t>
                    </a:r>
                    <a:fld id="{4141D933-0804-404F-8F4A-EB807019A03A}"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781-475C-8D75-63F8F099BEDC}"/>
                </c:ext>
              </c:extLst>
            </c:dLbl>
            <c:dLbl>
              <c:idx val="4"/>
              <c:tx>
                <c:rich>
                  <a:bodyPr/>
                  <a:lstStyle/>
                  <a:p>
                    <a:fld id="{DEA04BD8-4E69-4B57-B8EF-3C216BAC58C5}" type="CELLRANGE">
                      <a:rPr lang="en-GB"/>
                      <a:pPr/>
                      <a:t>[CELLRANGE]</a:t>
                    </a:fld>
                    <a:r>
                      <a:rPr lang="en-GB" baseline="0"/>
                      <a:t>, </a:t>
                    </a:r>
                    <a:fld id="{CC5ECFF0-F25A-4056-AC18-D9150C2D25C5}"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781-475C-8D75-63F8F099BEDC}"/>
                </c:ext>
              </c:extLst>
            </c:dLbl>
            <c:dLbl>
              <c:idx val="5"/>
              <c:tx>
                <c:rich>
                  <a:bodyPr/>
                  <a:lstStyle/>
                  <a:p>
                    <a:fld id="{1BF46803-FF43-4615-8424-917C9FFCAD56}" type="CELLRANGE">
                      <a:rPr lang="en-GB"/>
                      <a:pPr/>
                      <a:t>[CELLRANGE]</a:t>
                    </a:fld>
                    <a:r>
                      <a:rPr lang="en-GB" baseline="0"/>
                      <a:t>, </a:t>
                    </a:r>
                    <a:fld id="{75424D94-0C3F-4768-A083-705A87477B9F}"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781-475C-8D75-63F8F099BEDC}"/>
                </c:ext>
              </c:extLst>
            </c:dLbl>
            <c:dLbl>
              <c:idx val="6"/>
              <c:tx>
                <c:rich>
                  <a:bodyPr/>
                  <a:lstStyle/>
                  <a:p>
                    <a:fld id="{504C6E93-B778-42C0-A292-A0C7466C69C5}" type="CELLRANGE">
                      <a:rPr lang="en-GB"/>
                      <a:pPr/>
                      <a:t>[CELLRANGE]</a:t>
                    </a:fld>
                    <a:r>
                      <a:rPr lang="en-GB" baseline="0"/>
                      <a:t>, </a:t>
                    </a:r>
                    <a:fld id="{D6E291C6-F213-416A-8C5F-19D80B2EEAFF}"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781-475C-8D75-63F8F099BEDC}"/>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'Q13'!$B$17:$B$23</c:f>
              <c:strCache>
                <c:ptCount val="7"/>
                <c:pt idx="0">
                  <c:v>England</c:v>
                </c:pt>
                <c:pt idx="1">
                  <c:v>Scotland</c:v>
                </c:pt>
                <c:pt idx="2">
                  <c:v>Outside of Europe</c:v>
                </c:pt>
                <c:pt idx="3">
                  <c:v>Wales</c:v>
                </c:pt>
                <c:pt idx="4">
                  <c:v>Other</c:v>
                </c:pt>
                <c:pt idx="5">
                  <c:v>Other European country</c:v>
                </c:pt>
                <c:pt idx="6">
                  <c:v>Northern Ireland</c:v>
                </c:pt>
              </c:strCache>
            </c:strRef>
          </c:cat>
          <c:val>
            <c:numRef>
              <c:f>'Q13'!$D$3:$D$9</c:f>
              <c:numCache>
                <c:formatCode>0.0%</c:formatCode>
                <c:ptCount val="7"/>
                <c:pt idx="0">
                  <c:v>0.7466666666666667</c:v>
                </c:pt>
                <c:pt idx="1">
                  <c:v>0.11555555555555555</c:v>
                </c:pt>
                <c:pt idx="2">
                  <c:v>0.04</c:v>
                </c:pt>
                <c:pt idx="3">
                  <c:v>3.5555555555555556E-2</c:v>
                </c:pt>
                <c:pt idx="4">
                  <c:v>3.111111111111111E-2</c:v>
                </c:pt>
                <c:pt idx="5">
                  <c:v>3.111111111111111E-2</c:v>
                </c:pt>
                <c:pt idx="6">
                  <c:v>1.7777777777777778E-2</c:v>
                </c:pt>
              </c:numCache>
            </c:numRef>
          </c:val>
          <c:extLst>
            <c:ext xmlns:c15="http://schemas.microsoft.com/office/drawing/2012/chart" uri="{02D57815-91ED-43cb-92C2-25804820EDAC}">
              <c15:datalabelsRange>
                <c15:f>'Q13'!$E$3:$E$9</c15:f>
                <c15:dlblRangeCache>
                  <c:ptCount val="7"/>
                  <c:pt idx="0">
                    <c:v>n.168</c:v>
                  </c:pt>
                  <c:pt idx="1">
                    <c:v>n.26</c:v>
                  </c:pt>
                  <c:pt idx="2">
                    <c:v>n.9</c:v>
                  </c:pt>
                  <c:pt idx="3">
                    <c:v>n.8</c:v>
                  </c:pt>
                  <c:pt idx="4">
                    <c:v>n.7</c:v>
                  </c:pt>
                  <c:pt idx="5">
                    <c:v>n.7</c:v>
                  </c:pt>
                  <c:pt idx="6">
                    <c:v>n.4</c:v>
                  </c:pt>
                </c15:dlblRangeCache>
              </c15:datalabelsRange>
            </c:ext>
            <c:ext xmlns:c16="http://schemas.microsoft.com/office/drawing/2014/chart" uri="{C3380CC4-5D6E-409C-BE32-E72D297353CC}">
              <c16:uniqueId val="{00000001-83D6-45A4-BF3F-96E8843194EA}"/>
            </c:ext>
          </c:extLst>
        </c:ser>
        <c:dLbls>
          <c:showLegendKey val="0"/>
          <c:showVal val="0"/>
          <c:showCatName val="0"/>
          <c:showSerName val="0"/>
          <c:showPercent val="0"/>
          <c:showBubbleSize val="0"/>
        </c:dLbls>
        <c:gapWidth val="84"/>
        <c:overlap val="-11"/>
        <c:axId val="250505088"/>
        <c:axId val="250506624"/>
      </c:barChart>
      <c:catAx>
        <c:axId val="250505088"/>
        <c:scaling>
          <c:orientation val="minMax"/>
        </c:scaling>
        <c:delete val="0"/>
        <c:axPos val="l"/>
        <c:numFmt formatCode="General" sourceLinked="0"/>
        <c:majorTickMark val="out"/>
        <c:minorTickMark val="none"/>
        <c:tickLblPos val="nextTo"/>
        <c:txPr>
          <a:bodyPr/>
          <a:lstStyle/>
          <a:p>
            <a:pPr>
              <a:defRPr sz="1000"/>
            </a:pPr>
            <a:endParaRPr lang="en-US"/>
          </a:p>
        </c:txPr>
        <c:crossAx val="250506624"/>
        <c:crosses val="autoZero"/>
        <c:auto val="1"/>
        <c:lblAlgn val="ctr"/>
        <c:lblOffset val="100"/>
        <c:noMultiLvlLbl val="0"/>
      </c:catAx>
      <c:valAx>
        <c:axId val="250506624"/>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crossAx val="250505088"/>
        <c:crosses val="autoZero"/>
        <c:crossBetween val="between"/>
      </c:valAx>
      <c:spPr>
        <a:ln>
          <a:noFill/>
        </a:ln>
      </c:spPr>
    </c:plotArea>
    <c:legend>
      <c:legendPos val="b"/>
      <c:layout>
        <c:manualLayout>
          <c:xMode val="edge"/>
          <c:yMode val="edge"/>
          <c:x val="0.40573745074772499"/>
          <c:y val="0.88340404963191754"/>
          <c:w val="0.28979090633636317"/>
          <c:h val="4.7842113658444631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'Q14'!$B$1</c:f>
          <c:strCache>
            <c:ptCount val="1"/>
            <c:pt idx="0">
              <c:v>14. How would you describe your current employment?</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'Q14'!$C$2</c:f>
              <c:strCache>
                <c:ptCount val="1"/>
                <c:pt idx="0">
                  <c:v>Count</c:v>
                </c:pt>
              </c:strCache>
            </c:strRef>
          </c:tx>
          <c:invertIfNegative val="0"/>
          <c:cat>
            <c:strRef>
              <c:f>'Q14'!$B$3:$B$9</c:f>
              <c:strCache>
                <c:ptCount val="7"/>
                <c:pt idx="0">
                  <c:v>Employed full-time</c:v>
                </c:pt>
                <c:pt idx="1">
                  <c:v>Employed part-time</c:v>
                </c:pt>
                <c:pt idx="2">
                  <c:v>Self-employed</c:v>
                </c:pt>
                <c:pt idx="3">
                  <c:v>Studying</c:v>
                </c:pt>
                <c:pt idx="4">
                  <c:v>Retired</c:v>
                </c:pt>
                <c:pt idx="5">
                  <c:v>Unemployed</c:v>
                </c:pt>
                <c:pt idx="6">
                  <c:v>Other</c:v>
                </c:pt>
              </c:strCache>
            </c:strRef>
          </c:cat>
          <c:val>
            <c:numRef>
              <c:f>'Q14'!$C$3:$C$9</c:f>
              <c:numCache>
                <c:formatCode>General</c:formatCode>
                <c:ptCount val="7"/>
                <c:pt idx="0">
                  <c:v>196</c:v>
                </c:pt>
                <c:pt idx="1">
                  <c:v>25</c:v>
                </c:pt>
                <c:pt idx="2">
                  <c:v>7</c:v>
                </c:pt>
                <c:pt idx="3">
                  <c:v>5</c:v>
                </c:pt>
                <c:pt idx="4">
                  <c:v>2</c:v>
                </c:pt>
                <c:pt idx="5">
                  <c:v>0</c:v>
                </c:pt>
                <c:pt idx="6">
                  <c:v>0</c:v>
                </c:pt>
              </c:numCache>
            </c:numRef>
          </c:val>
          <c:extLst>
            <c:ext xmlns:c16="http://schemas.microsoft.com/office/drawing/2014/chart" uri="{C3380CC4-5D6E-409C-BE32-E72D297353CC}">
              <c16:uniqueId val="{00000000-C61E-46D9-BC08-732E20D3D89A}"/>
            </c:ext>
          </c:extLst>
        </c:ser>
        <c:ser>
          <c:idx val="1"/>
          <c:order val="1"/>
          <c:tx>
            <c:strRef>
              <c:f>'Q14'!$D$2</c:f>
              <c:strCache>
                <c:ptCount val="1"/>
                <c:pt idx="0">
                  <c:v>2017 (%)</c:v>
                </c:pt>
              </c:strCache>
            </c:strRef>
          </c:tx>
          <c:spPr>
            <a:noFill/>
            <a:ln>
              <a:noFill/>
            </a:ln>
          </c:spPr>
          <c:invertIfNegative val="0"/>
          <c:cat>
            <c:strRef>
              <c:f>'Q14'!$B$3:$B$9</c:f>
              <c:strCache>
                <c:ptCount val="7"/>
                <c:pt idx="0">
                  <c:v>Employed full-time</c:v>
                </c:pt>
                <c:pt idx="1">
                  <c:v>Employed part-time</c:v>
                </c:pt>
                <c:pt idx="2">
                  <c:v>Self-employed</c:v>
                </c:pt>
                <c:pt idx="3">
                  <c:v>Studying</c:v>
                </c:pt>
                <c:pt idx="4">
                  <c:v>Retired</c:v>
                </c:pt>
                <c:pt idx="5">
                  <c:v>Unemployed</c:v>
                </c:pt>
                <c:pt idx="6">
                  <c:v>Other</c:v>
                </c:pt>
              </c:strCache>
            </c:strRef>
          </c:cat>
          <c:val>
            <c:numRef>
              <c:f>'Q14'!$D$3:$D$9</c:f>
              <c:numCache>
                <c:formatCode>0.0%</c:formatCode>
                <c:ptCount val="7"/>
                <c:pt idx="0">
                  <c:v>0.87111111111111106</c:v>
                </c:pt>
                <c:pt idx="1">
                  <c:v>0.1111111111111111</c:v>
                </c:pt>
                <c:pt idx="2">
                  <c:v>3.111111111111111E-2</c:v>
                </c:pt>
                <c:pt idx="3">
                  <c:v>2.2222222222222223E-2</c:v>
                </c:pt>
                <c:pt idx="4">
                  <c:v>8.8888888888888889E-3</c:v>
                </c:pt>
                <c:pt idx="5">
                  <c:v>0</c:v>
                </c:pt>
                <c:pt idx="6">
                  <c:v>0</c:v>
                </c:pt>
              </c:numCache>
            </c:numRef>
          </c:val>
          <c:extLst>
            <c:ext xmlns:c16="http://schemas.microsoft.com/office/drawing/2014/chart" uri="{C3380CC4-5D6E-409C-BE32-E72D297353CC}">
              <c16:uniqueId val="{00000001-C61E-46D9-BC08-732E20D3D89A}"/>
            </c:ext>
          </c:extLst>
        </c:ser>
        <c:dLbls>
          <c:showLegendKey val="0"/>
          <c:showVal val="0"/>
          <c:showCatName val="0"/>
          <c:showSerName val="0"/>
          <c:showPercent val="0"/>
          <c:showBubbleSize val="0"/>
        </c:dLbls>
        <c:gapWidth val="92"/>
        <c:overlap val="93"/>
        <c:axId val="250013952"/>
        <c:axId val="250019840"/>
      </c:barChart>
      <c:catAx>
        <c:axId val="250013952"/>
        <c:scaling>
          <c:orientation val="minMax"/>
        </c:scaling>
        <c:delete val="0"/>
        <c:axPos val="l"/>
        <c:numFmt formatCode="General" sourceLinked="0"/>
        <c:majorTickMark val="none"/>
        <c:minorTickMark val="none"/>
        <c:tickLblPos val="nextTo"/>
        <c:crossAx val="250019840"/>
        <c:crosses val="autoZero"/>
        <c:auto val="1"/>
        <c:lblAlgn val="ctr"/>
        <c:lblOffset val="100"/>
        <c:noMultiLvlLbl val="0"/>
      </c:catAx>
      <c:valAx>
        <c:axId val="250019840"/>
        <c:scaling>
          <c:orientation val="minMax"/>
        </c:scaling>
        <c:delete val="0"/>
        <c:axPos val="b"/>
        <c:majorGridlines/>
        <c:numFmt formatCode="General" sourceLinked="1"/>
        <c:majorTickMark val="none"/>
        <c:minorTickMark val="none"/>
        <c:tickLblPos val="nextTo"/>
        <c:crossAx val="250013952"/>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'Q14'!$B$1</c:f>
          <c:strCache>
            <c:ptCount val="1"/>
            <c:pt idx="0">
              <c:v>14. How would you describe your current employment?</c:v>
            </c:pt>
          </c:strCache>
        </c:strRef>
      </c:tx>
      <c:layout>
        <c:manualLayout>
          <c:xMode val="edge"/>
          <c:yMode val="edge"/>
          <c:x val="5.5508665033734746E-3"/>
          <c:y val="2.4869906238495221E-2"/>
        </c:manualLayout>
      </c:layout>
      <c:overlay val="0"/>
      <c:txPr>
        <a:bodyPr/>
        <a:lstStyle/>
        <a:p>
          <a:pPr algn="l">
            <a:defRPr sz="1200"/>
          </a:pPr>
          <a:endParaRPr lang="en-US"/>
        </a:p>
      </c:txPr>
    </c:title>
    <c:autoTitleDeleted val="0"/>
    <c:plotArea>
      <c:layout>
        <c:manualLayout>
          <c:layoutTarget val="inner"/>
          <c:xMode val="edge"/>
          <c:yMode val="edge"/>
          <c:x val="0.20497569797805051"/>
          <c:y val="0.11693063228974832"/>
          <c:w val="0.75779974118006999"/>
          <c:h val="0.6973064002358822"/>
        </c:manualLayout>
      </c:layout>
      <c:barChart>
        <c:barDir val="bar"/>
        <c:grouping val="clustered"/>
        <c:varyColors val="0"/>
        <c:ser>
          <c:idx val="3"/>
          <c:order val="0"/>
          <c:tx>
            <c:strRef>
              <c:f>'Q14'!$D$16</c:f>
              <c:strCache>
                <c:ptCount val="1"/>
                <c:pt idx="0">
                  <c:v>2016 (%)</c:v>
                </c:pt>
              </c:strCache>
            </c:strRef>
          </c:tx>
          <c:spPr>
            <a:solidFill>
              <a:schemeClr val="bg1">
                <a:lumMod val="85000"/>
              </a:schemeClr>
            </a:solidFill>
          </c:spPr>
          <c:invertIfNegative val="0"/>
          <c:dLbls>
            <c:dLbl>
              <c:idx val="0"/>
              <c:tx>
                <c:rich>
                  <a:bodyPr/>
                  <a:lstStyle/>
                  <a:p>
                    <a:fld id="{F9C1CF97-DA2B-407C-AD60-958D7511C1A9}" type="CELLRANGE">
                      <a:rPr lang="en-GB"/>
                      <a:pPr/>
                      <a:t>[CELLRANGE]</a:t>
                    </a:fld>
                    <a:r>
                      <a:rPr lang="en-GB" baseline="0"/>
                      <a:t>, </a:t>
                    </a:r>
                    <a:fld id="{864F2E2B-78F6-4F1B-9446-E5FCE6AC295D}"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093-4C02-B5FB-4894225A83A9}"/>
                </c:ext>
              </c:extLst>
            </c:dLbl>
            <c:dLbl>
              <c:idx val="1"/>
              <c:tx>
                <c:rich>
                  <a:bodyPr/>
                  <a:lstStyle/>
                  <a:p>
                    <a:fld id="{6B86BDC3-F816-46EB-A0E0-9B81575BE7AD}" type="CELLRANGE">
                      <a:rPr lang="en-GB"/>
                      <a:pPr/>
                      <a:t>[CELLRANGE]</a:t>
                    </a:fld>
                    <a:r>
                      <a:rPr lang="en-GB" baseline="0"/>
                      <a:t>, </a:t>
                    </a:r>
                    <a:fld id="{CFAB5DEA-9193-4792-856B-3060B0CF0AE9}"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093-4C02-B5FB-4894225A83A9}"/>
                </c:ext>
              </c:extLst>
            </c:dLbl>
            <c:dLbl>
              <c:idx val="2"/>
              <c:tx>
                <c:rich>
                  <a:bodyPr/>
                  <a:lstStyle/>
                  <a:p>
                    <a:fld id="{8499F89B-312A-4E07-BEBE-02BD9BACFF0F}" type="CELLRANGE">
                      <a:rPr lang="en-GB"/>
                      <a:pPr/>
                      <a:t>[CELLRANGE]</a:t>
                    </a:fld>
                    <a:r>
                      <a:rPr lang="en-GB" baseline="0"/>
                      <a:t>, </a:t>
                    </a:r>
                    <a:fld id="{52DE6BCA-6F7A-4AA5-988B-2FF4EF868937}"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093-4C02-B5FB-4894225A83A9}"/>
                </c:ext>
              </c:extLst>
            </c:dLbl>
            <c:dLbl>
              <c:idx val="3"/>
              <c:tx>
                <c:rich>
                  <a:bodyPr/>
                  <a:lstStyle/>
                  <a:p>
                    <a:fld id="{7155D1BC-9661-408C-AEF4-DDF790F91C19}" type="CELLRANGE">
                      <a:rPr lang="en-GB"/>
                      <a:pPr/>
                      <a:t>[CELLRANGE]</a:t>
                    </a:fld>
                    <a:r>
                      <a:rPr lang="en-GB" baseline="0"/>
                      <a:t>, </a:t>
                    </a:r>
                    <a:fld id="{FC449E95-84EC-4476-88CB-28012A35325D}"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093-4C02-B5FB-4894225A83A9}"/>
                </c:ext>
              </c:extLst>
            </c:dLbl>
            <c:dLbl>
              <c:idx val="4"/>
              <c:tx>
                <c:rich>
                  <a:bodyPr/>
                  <a:lstStyle/>
                  <a:p>
                    <a:fld id="{05F799BB-7FA9-4B59-AA42-AFC524D4F4B4}" type="CELLRANGE">
                      <a:rPr lang="en-GB"/>
                      <a:pPr/>
                      <a:t>[CELLRANGE]</a:t>
                    </a:fld>
                    <a:r>
                      <a:rPr lang="en-GB" baseline="0"/>
                      <a:t>, </a:t>
                    </a:r>
                    <a:fld id="{3D70C200-F9A2-411C-BE06-C7617425A61D}"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093-4C02-B5FB-4894225A83A9}"/>
                </c:ext>
              </c:extLst>
            </c:dLbl>
            <c:dLbl>
              <c:idx val="5"/>
              <c:tx>
                <c:rich>
                  <a:bodyPr/>
                  <a:lstStyle/>
                  <a:p>
                    <a:fld id="{6A9EDB2A-D74C-4EC8-83C4-5322665A1A90}" type="CELLRANGE">
                      <a:rPr lang="en-GB"/>
                      <a:pPr/>
                      <a:t>[CELLRANGE]</a:t>
                    </a:fld>
                    <a:r>
                      <a:rPr lang="en-GB" baseline="0"/>
                      <a:t>, </a:t>
                    </a:r>
                    <a:fld id="{05579B2A-B1CE-42F4-9447-B6DF89C39E1F}"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093-4C02-B5FB-4894225A83A9}"/>
                </c:ext>
              </c:extLst>
            </c:dLbl>
            <c:dLbl>
              <c:idx val="6"/>
              <c:tx>
                <c:rich>
                  <a:bodyPr/>
                  <a:lstStyle/>
                  <a:p>
                    <a:fld id="{2C316EFE-2E91-44EA-9478-90D6DD6989C9}" type="CELLRANGE">
                      <a:rPr lang="en-GB"/>
                      <a:pPr/>
                      <a:t>[CELLRANGE]</a:t>
                    </a:fld>
                    <a:r>
                      <a:rPr lang="en-GB" baseline="0"/>
                      <a:t>, </a:t>
                    </a:r>
                    <a:fld id="{657D8CB8-5F07-411B-93F0-DDF58A3EDC0A}"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093-4C02-B5FB-4894225A83A9}"/>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'Q14'!$B$3:$B$9</c:f>
              <c:strCache>
                <c:ptCount val="7"/>
                <c:pt idx="0">
                  <c:v>Employed full-time</c:v>
                </c:pt>
                <c:pt idx="1">
                  <c:v>Employed part-time</c:v>
                </c:pt>
                <c:pt idx="2">
                  <c:v>Self-employed</c:v>
                </c:pt>
                <c:pt idx="3">
                  <c:v>Studying</c:v>
                </c:pt>
                <c:pt idx="4">
                  <c:v>Retired</c:v>
                </c:pt>
                <c:pt idx="5">
                  <c:v>Unemployed</c:v>
                </c:pt>
                <c:pt idx="6">
                  <c:v>Other</c:v>
                </c:pt>
              </c:strCache>
            </c:strRef>
          </c:cat>
          <c:val>
            <c:numRef>
              <c:f>'Q14'!$D$17:$D$23</c:f>
              <c:numCache>
                <c:formatCode>0.0%</c:formatCode>
                <c:ptCount val="7"/>
                <c:pt idx="0">
                  <c:v>0.85655737704918034</c:v>
                </c:pt>
                <c:pt idx="1">
                  <c:v>0.11065573770491803</c:v>
                </c:pt>
                <c:pt idx="2">
                  <c:v>1.6393442622950821E-2</c:v>
                </c:pt>
                <c:pt idx="3">
                  <c:v>8.1967213114754103E-3</c:v>
                </c:pt>
                <c:pt idx="4">
                  <c:v>1.2295081967213115E-2</c:v>
                </c:pt>
                <c:pt idx="5">
                  <c:v>4.0983606557377051E-3</c:v>
                </c:pt>
                <c:pt idx="6">
                  <c:v>0</c:v>
                </c:pt>
              </c:numCache>
            </c:numRef>
          </c:val>
          <c:extLst>
            <c:ext xmlns:c15="http://schemas.microsoft.com/office/drawing/2012/chart" uri="{02D57815-91ED-43cb-92C2-25804820EDAC}">
              <c15:datalabelsRange>
                <c15:f>'Q14'!$E$17:$E$23</c15:f>
                <c15:dlblRangeCache>
                  <c:ptCount val="7"/>
                  <c:pt idx="0">
                    <c:v>n.209</c:v>
                  </c:pt>
                  <c:pt idx="1">
                    <c:v>n.27</c:v>
                  </c:pt>
                  <c:pt idx="2">
                    <c:v>n.4</c:v>
                  </c:pt>
                  <c:pt idx="3">
                    <c:v>n.2</c:v>
                  </c:pt>
                  <c:pt idx="4">
                    <c:v>n.3</c:v>
                  </c:pt>
                  <c:pt idx="5">
                    <c:v>n.1</c:v>
                  </c:pt>
                  <c:pt idx="6">
                    <c:v>n.0</c:v>
                  </c:pt>
                </c15:dlblRangeCache>
              </c15:datalabelsRange>
            </c:ext>
            <c:ext xmlns:c16="http://schemas.microsoft.com/office/drawing/2014/chart" uri="{C3380CC4-5D6E-409C-BE32-E72D297353CC}">
              <c16:uniqueId val="{00000000-763B-4B3C-93F7-E459136A1956}"/>
            </c:ext>
          </c:extLst>
        </c:ser>
        <c:ser>
          <c:idx val="1"/>
          <c:order val="1"/>
          <c:tx>
            <c:strRef>
              <c:f>'Q14'!$D$2</c:f>
              <c:strCache>
                <c:ptCount val="1"/>
                <c:pt idx="0">
                  <c:v>2017 (%)</c:v>
                </c:pt>
              </c:strCache>
            </c:strRef>
          </c:tx>
          <c:spPr>
            <a:solidFill>
              <a:srgbClr val="079948"/>
            </a:solidFill>
          </c:spPr>
          <c:invertIfNegative val="0"/>
          <c:dLbls>
            <c:dLbl>
              <c:idx val="0"/>
              <c:tx>
                <c:rich>
                  <a:bodyPr/>
                  <a:lstStyle/>
                  <a:p>
                    <a:fld id="{31482BCC-CC0B-4178-B712-DF2A861A51EE}" type="CELLRANGE">
                      <a:rPr lang="en-GB"/>
                      <a:pPr/>
                      <a:t>[CELLRANGE]</a:t>
                    </a:fld>
                    <a:r>
                      <a:rPr lang="en-GB" baseline="0"/>
                      <a:t>, </a:t>
                    </a:r>
                    <a:fld id="{5AE610A8-0396-46A9-9A7C-D732FB4B6CE1}"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093-4C02-B5FB-4894225A83A9}"/>
                </c:ext>
              </c:extLst>
            </c:dLbl>
            <c:dLbl>
              <c:idx val="1"/>
              <c:tx>
                <c:rich>
                  <a:bodyPr/>
                  <a:lstStyle/>
                  <a:p>
                    <a:fld id="{1095AF87-FE3E-47AF-A288-0B7920DB7F66}" type="CELLRANGE">
                      <a:rPr lang="en-GB"/>
                      <a:pPr/>
                      <a:t>[CELLRANGE]</a:t>
                    </a:fld>
                    <a:r>
                      <a:rPr lang="en-GB" baseline="0"/>
                      <a:t>, </a:t>
                    </a:r>
                    <a:fld id="{FEE4A045-6CD3-4FF6-A06D-CD64C03D43C1}"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093-4C02-B5FB-4894225A83A9}"/>
                </c:ext>
              </c:extLst>
            </c:dLbl>
            <c:dLbl>
              <c:idx val="2"/>
              <c:tx>
                <c:rich>
                  <a:bodyPr/>
                  <a:lstStyle/>
                  <a:p>
                    <a:fld id="{388C4DE8-6406-47CA-A871-87B98CC2A057}" type="CELLRANGE">
                      <a:rPr lang="en-GB"/>
                      <a:pPr/>
                      <a:t>[CELLRANGE]</a:t>
                    </a:fld>
                    <a:r>
                      <a:rPr lang="en-GB" baseline="0"/>
                      <a:t>, </a:t>
                    </a:r>
                    <a:fld id="{E1BA36C8-ED1F-41C5-8959-24852B812D94}"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093-4C02-B5FB-4894225A83A9}"/>
                </c:ext>
              </c:extLst>
            </c:dLbl>
            <c:dLbl>
              <c:idx val="3"/>
              <c:tx>
                <c:rich>
                  <a:bodyPr/>
                  <a:lstStyle/>
                  <a:p>
                    <a:fld id="{C5309A14-1276-4F6D-9CE1-D8EA0047E4E0}" type="CELLRANGE">
                      <a:rPr lang="en-GB"/>
                      <a:pPr/>
                      <a:t>[CELLRANGE]</a:t>
                    </a:fld>
                    <a:r>
                      <a:rPr lang="en-GB" baseline="0"/>
                      <a:t>, </a:t>
                    </a:r>
                    <a:fld id="{C2F20D77-5F2D-4B9C-85F6-139F85F9FD14}"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093-4C02-B5FB-4894225A83A9}"/>
                </c:ext>
              </c:extLst>
            </c:dLbl>
            <c:dLbl>
              <c:idx val="4"/>
              <c:tx>
                <c:rich>
                  <a:bodyPr/>
                  <a:lstStyle/>
                  <a:p>
                    <a:fld id="{23884068-B478-4920-8FBB-94A44FFA4C28}" type="CELLRANGE">
                      <a:rPr lang="en-GB"/>
                      <a:pPr/>
                      <a:t>[CELLRANGE]</a:t>
                    </a:fld>
                    <a:r>
                      <a:rPr lang="en-GB" baseline="0"/>
                      <a:t>, </a:t>
                    </a:r>
                    <a:fld id="{5EFE9013-6A51-462E-9753-0B9C3002697C}"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093-4C02-B5FB-4894225A83A9}"/>
                </c:ext>
              </c:extLst>
            </c:dLbl>
            <c:dLbl>
              <c:idx val="5"/>
              <c:tx>
                <c:rich>
                  <a:bodyPr/>
                  <a:lstStyle/>
                  <a:p>
                    <a:fld id="{E2B0255B-20D3-4287-8823-FF2DF66903E4}" type="CELLRANGE">
                      <a:rPr lang="en-GB"/>
                      <a:pPr/>
                      <a:t>[CELLRANGE]</a:t>
                    </a:fld>
                    <a:r>
                      <a:rPr lang="en-GB" baseline="0"/>
                      <a:t>, </a:t>
                    </a:r>
                    <a:fld id="{1EDA41BB-5F9A-4ACC-B320-5DC37F4B3E61}"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093-4C02-B5FB-4894225A83A9}"/>
                </c:ext>
              </c:extLst>
            </c:dLbl>
            <c:dLbl>
              <c:idx val="6"/>
              <c:tx>
                <c:rich>
                  <a:bodyPr/>
                  <a:lstStyle/>
                  <a:p>
                    <a:fld id="{A0203D7B-7F4B-4F27-8DFB-4CCD7FBC107D}" type="CELLRANGE">
                      <a:rPr lang="en-GB"/>
                      <a:pPr/>
                      <a:t>[CELLRANGE]</a:t>
                    </a:fld>
                    <a:r>
                      <a:rPr lang="en-GB" baseline="0"/>
                      <a:t>, </a:t>
                    </a:r>
                    <a:fld id="{597EED58-F751-4970-A8E6-8DEC626321BC}"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093-4C02-B5FB-4894225A83A9}"/>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'Q14'!$B$3:$B$9</c:f>
              <c:strCache>
                <c:ptCount val="7"/>
                <c:pt idx="0">
                  <c:v>Employed full-time</c:v>
                </c:pt>
                <c:pt idx="1">
                  <c:v>Employed part-time</c:v>
                </c:pt>
                <c:pt idx="2">
                  <c:v>Self-employed</c:v>
                </c:pt>
                <c:pt idx="3">
                  <c:v>Studying</c:v>
                </c:pt>
                <c:pt idx="4">
                  <c:v>Retired</c:v>
                </c:pt>
                <c:pt idx="5">
                  <c:v>Unemployed</c:v>
                </c:pt>
                <c:pt idx="6">
                  <c:v>Other</c:v>
                </c:pt>
              </c:strCache>
            </c:strRef>
          </c:cat>
          <c:val>
            <c:numRef>
              <c:f>'Q14'!$D$3:$D$9</c:f>
              <c:numCache>
                <c:formatCode>0.0%</c:formatCode>
                <c:ptCount val="7"/>
                <c:pt idx="0">
                  <c:v>0.87111111111111106</c:v>
                </c:pt>
                <c:pt idx="1">
                  <c:v>0.1111111111111111</c:v>
                </c:pt>
                <c:pt idx="2">
                  <c:v>3.111111111111111E-2</c:v>
                </c:pt>
                <c:pt idx="3">
                  <c:v>2.2222222222222223E-2</c:v>
                </c:pt>
                <c:pt idx="4">
                  <c:v>8.8888888888888889E-3</c:v>
                </c:pt>
                <c:pt idx="5">
                  <c:v>0</c:v>
                </c:pt>
                <c:pt idx="6">
                  <c:v>0</c:v>
                </c:pt>
              </c:numCache>
            </c:numRef>
          </c:val>
          <c:extLst>
            <c:ext xmlns:c15="http://schemas.microsoft.com/office/drawing/2012/chart" uri="{02D57815-91ED-43cb-92C2-25804820EDAC}">
              <c15:datalabelsRange>
                <c15:f>'Q14'!$E$3:$E$9</c15:f>
                <c15:dlblRangeCache>
                  <c:ptCount val="7"/>
                  <c:pt idx="0">
                    <c:v>n.196</c:v>
                  </c:pt>
                  <c:pt idx="1">
                    <c:v>n.25</c:v>
                  </c:pt>
                  <c:pt idx="2">
                    <c:v>n.7</c:v>
                  </c:pt>
                  <c:pt idx="3">
                    <c:v>n.5</c:v>
                  </c:pt>
                  <c:pt idx="4">
                    <c:v>n.2</c:v>
                  </c:pt>
                  <c:pt idx="5">
                    <c:v>n.0</c:v>
                  </c:pt>
                  <c:pt idx="6">
                    <c:v>n.0</c:v>
                  </c:pt>
                </c15:dlblRangeCache>
              </c15:datalabelsRange>
            </c:ext>
            <c:ext xmlns:c16="http://schemas.microsoft.com/office/drawing/2014/chart" uri="{C3380CC4-5D6E-409C-BE32-E72D297353CC}">
              <c16:uniqueId val="{00000001-763B-4B3C-93F7-E459136A1956}"/>
            </c:ext>
          </c:extLst>
        </c:ser>
        <c:dLbls>
          <c:showLegendKey val="0"/>
          <c:showVal val="0"/>
          <c:showCatName val="0"/>
          <c:showSerName val="0"/>
          <c:showPercent val="0"/>
          <c:showBubbleSize val="0"/>
        </c:dLbls>
        <c:gapWidth val="84"/>
        <c:overlap val="-11"/>
        <c:axId val="250059776"/>
        <c:axId val="250077952"/>
      </c:barChart>
      <c:catAx>
        <c:axId val="250059776"/>
        <c:scaling>
          <c:orientation val="minMax"/>
        </c:scaling>
        <c:delete val="0"/>
        <c:axPos val="l"/>
        <c:numFmt formatCode="General" sourceLinked="0"/>
        <c:majorTickMark val="out"/>
        <c:minorTickMark val="none"/>
        <c:tickLblPos val="nextTo"/>
        <c:txPr>
          <a:bodyPr/>
          <a:lstStyle/>
          <a:p>
            <a:pPr>
              <a:defRPr sz="1000"/>
            </a:pPr>
            <a:endParaRPr lang="en-US"/>
          </a:p>
        </c:txPr>
        <c:crossAx val="250077952"/>
        <c:crosses val="autoZero"/>
        <c:auto val="1"/>
        <c:lblAlgn val="ctr"/>
        <c:lblOffset val="100"/>
        <c:noMultiLvlLbl val="0"/>
      </c:catAx>
      <c:valAx>
        <c:axId val="250077952"/>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crossAx val="250059776"/>
        <c:crosses val="autoZero"/>
        <c:crossBetween val="between"/>
      </c:valAx>
      <c:spPr>
        <a:ln>
          <a:noFill/>
        </a:ln>
      </c:spPr>
    </c:plotArea>
    <c:legend>
      <c:legendPos val="b"/>
      <c:layout>
        <c:manualLayout>
          <c:xMode val="edge"/>
          <c:yMode val="edge"/>
          <c:x val="0.41136332896060351"/>
          <c:y val="0.87849306129551485"/>
          <c:w val="0.23353212420757807"/>
          <c:h val="4.7842113658444631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'Q16'!$B$1</c:f>
          <c:strCache>
            <c:ptCount val="1"/>
            <c:pt idx="0">
              <c:v>16. What is the primary function of your role?</c:v>
            </c:pt>
          </c:strCache>
        </c:strRef>
      </c:tx>
      <c:layout>
        <c:manualLayout>
          <c:xMode val="edge"/>
          <c:yMode val="edge"/>
          <c:x val="2.0161030595813204E-2"/>
          <c:y val="2.2662882778172015E-2"/>
        </c:manualLayout>
      </c:layout>
      <c:overlay val="0"/>
      <c:txPr>
        <a:bodyPr/>
        <a:lstStyle/>
        <a:p>
          <a:pPr>
            <a:defRPr sz="1100"/>
          </a:pPr>
          <a:endParaRPr lang="en-US"/>
        </a:p>
      </c:txPr>
    </c:title>
    <c:autoTitleDeleted val="0"/>
    <c:plotArea>
      <c:layout/>
      <c:pieChart>
        <c:varyColors val="1"/>
        <c:ser>
          <c:idx val="0"/>
          <c:order val="0"/>
          <c:tx>
            <c:strRef>
              <c:f>'Q16'!$C$2</c:f>
              <c:strCache>
                <c:ptCount val="1"/>
                <c:pt idx="0">
                  <c:v>Count</c:v>
                </c:pt>
              </c:strCache>
            </c:strRef>
          </c:tx>
          <c:dLbls>
            <c:dLbl>
              <c:idx val="0"/>
              <c:tx>
                <c:rich>
                  <a:bodyPr/>
                  <a:lstStyle/>
                  <a:p>
                    <a:pPr>
                      <a:defRPr>
                        <a:solidFill>
                          <a:schemeClr val="bg1"/>
                        </a:solidFill>
                      </a:defRPr>
                    </a:pPr>
                    <a:r>
                      <a:rPr lang="en-US">
                        <a:solidFill>
                          <a:schemeClr val="bg1"/>
                        </a:solidFill>
                      </a:rPr>
                      <a:t>Teaching </a:t>
                    </a:r>
                  </a:p>
                  <a:p>
                    <a:pPr>
                      <a:defRPr>
                        <a:solidFill>
                          <a:schemeClr val="bg1"/>
                        </a:solidFill>
                      </a:defRPr>
                    </a:pPr>
                    <a:r>
                      <a:rPr lang="en-US">
                        <a:solidFill>
                          <a:schemeClr val="bg1"/>
                        </a:solidFill>
                      </a:rPr>
                      <a:t>(n. 41)
16%</a:t>
                    </a:r>
                  </a:p>
                </c:rich>
              </c:tx>
              <c:spPr>
                <a:noFill/>
                <a:ln>
                  <a:noFill/>
                </a:ln>
                <a:effectLst/>
              </c:sp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7B9-460E-B738-B4D643B8FDB0}"/>
                </c:ext>
              </c:extLst>
            </c:dLbl>
            <c:dLbl>
              <c:idx val="1"/>
              <c:spPr/>
              <c:txPr>
                <a:bodyPr/>
                <a:lstStyle/>
                <a:p>
                  <a:pPr>
                    <a:defRPr>
                      <a:solidFill>
                        <a:schemeClr val="bg1"/>
                      </a:solidFil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0-6CBB-4DA0-BD45-0D9B1BFB58A0}"/>
                </c:ext>
              </c:extLst>
            </c:dLbl>
            <c:dLbl>
              <c:idx val="2"/>
              <c:spPr>
                <a:noFill/>
                <a:ln>
                  <a:noFill/>
                </a:ln>
                <a:effectLst/>
              </c:spPr>
              <c:txPr>
                <a:bodyPr/>
                <a:lstStyle/>
                <a:p>
                  <a:pPr>
                    <a:defRPr>
                      <a:solidFill>
                        <a:schemeClr val="bg1"/>
                      </a:solidFil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F30C-46BD-979F-213422F070AA}"/>
                </c:ext>
              </c:extLst>
            </c:dLbl>
            <c:dLbl>
              <c:idx val="3"/>
              <c:spPr/>
              <c:txPr>
                <a:bodyPr/>
                <a:lstStyle/>
                <a:p>
                  <a:pPr>
                    <a:defRPr>
                      <a:solidFill>
                        <a:schemeClr val="bg1"/>
                      </a:solidFil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6CBB-4DA0-BD45-0D9B1BFB58A0}"/>
                </c:ext>
              </c:extLst>
            </c:dLbl>
            <c:dLbl>
              <c:idx val="4"/>
              <c:spPr/>
              <c:txPr>
                <a:bodyPr/>
                <a:lstStyle/>
                <a:p>
                  <a:pPr>
                    <a:defRPr>
                      <a:solidFill>
                        <a:schemeClr val="bg1"/>
                      </a:solidFill>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2-6CBB-4DA0-BD45-0D9B1BFB58A0}"/>
                </c:ext>
              </c:extLst>
            </c:dLbl>
            <c:dLbl>
              <c:idx val="6"/>
              <c:layout>
                <c:manualLayout>
                  <c:x val="-0.19423990992296336"/>
                  <c:y val="4.33418357916528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0C-46BD-979F-213422F070AA}"/>
                </c:ext>
              </c:extLst>
            </c:dLbl>
            <c:dLbl>
              <c:idx val="7"/>
              <c:layout>
                <c:manualLayout>
                  <c:x val="0.28678428154566449"/>
                  <c:y val="3.68437396029721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0C-46BD-979F-213422F070AA}"/>
                </c:ext>
              </c:extLst>
            </c:dLbl>
            <c:spPr>
              <a:noFill/>
              <a:ln>
                <a:noFill/>
              </a:ln>
              <a:effectLst/>
            </c:spPr>
            <c:txPr>
              <a:bodyPr/>
              <a:lstStyle/>
              <a:p>
                <a:pPr>
                  <a:defRPr>
                    <a:solidFill>
                      <a:sysClr val="windowText" lastClr="000000"/>
                    </a:solidFill>
                  </a:defRPr>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'Q16'!$G$3:$G$10</c:f>
              <c:strCache>
                <c:ptCount val="8"/>
                <c:pt idx="0">
                  <c:v>Management / leadership (n.50)</c:v>
                </c:pt>
                <c:pt idx="1">
                  <c:v>Staff development / training (n.48)</c:v>
                </c:pt>
                <c:pt idx="2">
                  <c:v>Technical support / development (n.40)</c:v>
                </c:pt>
                <c:pt idx="3">
                  <c:v>Teaching (n.31)</c:v>
                </c:pt>
                <c:pt idx="4">
                  <c:v>Support (n.31)</c:v>
                </c:pt>
                <c:pt idx="5">
                  <c:v>Other (n.20)</c:v>
                </c:pt>
                <c:pt idx="6">
                  <c:v>Research (n.6)</c:v>
                </c:pt>
                <c:pt idx="7">
                  <c:v>Administration (n.0)</c:v>
                </c:pt>
              </c:strCache>
            </c:strRef>
          </c:cat>
          <c:val>
            <c:numRef>
              <c:f>'Q16'!$C$3:$C$10</c:f>
              <c:numCache>
                <c:formatCode>General</c:formatCode>
                <c:ptCount val="8"/>
                <c:pt idx="0">
                  <c:v>50</c:v>
                </c:pt>
                <c:pt idx="1">
                  <c:v>48</c:v>
                </c:pt>
                <c:pt idx="2">
                  <c:v>40</c:v>
                </c:pt>
                <c:pt idx="3">
                  <c:v>31</c:v>
                </c:pt>
                <c:pt idx="4">
                  <c:v>31</c:v>
                </c:pt>
                <c:pt idx="5" formatCode="0">
                  <c:v>20</c:v>
                </c:pt>
                <c:pt idx="6">
                  <c:v>6</c:v>
                </c:pt>
                <c:pt idx="7">
                  <c:v>0</c:v>
                </c:pt>
              </c:numCache>
            </c:numRef>
          </c:val>
          <c:extLst>
            <c:ext xmlns:c16="http://schemas.microsoft.com/office/drawing/2014/chart" uri="{C3380CC4-5D6E-409C-BE32-E72D297353CC}">
              <c16:uniqueId val="{00000004-17B9-460E-B738-B4D643B8FDB0}"/>
            </c:ext>
          </c:extLst>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'Q16'!$B$1</c:f>
          <c:strCache>
            <c:ptCount val="1"/>
            <c:pt idx="0">
              <c:v>16. What is the primary function of your role?</c:v>
            </c:pt>
          </c:strCache>
        </c:strRef>
      </c:tx>
      <c:layout>
        <c:manualLayout>
          <c:xMode val="edge"/>
          <c:yMode val="edge"/>
          <c:x val="5.5508665033734746E-3"/>
          <c:y val="2.4869906238495221E-2"/>
        </c:manualLayout>
      </c:layout>
      <c:overlay val="0"/>
      <c:txPr>
        <a:bodyPr/>
        <a:lstStyle/>
        <a:p>
          <a:pPr algn="l">
            <a:defRPr sz="1200"/>
          </a:pPr>
          <a:endParaRPr lang="en-US"/>
        </a:p>
      </c:txPr>
    </c:title>
    <c:autoTitleDeleted val="0"/>
    <c:plotArea>
      <c:layout>
        <c:manualLayout>
          <c:layoutTarget val="inner"/>
          <c:xMode val="edge"/>
          <c:yMode val="edge"/>
          <c:x val="0.31948107253750435"/>
          <c:y val="9.9732540861812782E-2"/>
          <c:w val="0.60391321913046669"/>
          <c:h val="0.75831209806055078"/>
        </c:manualLayout>
      </c:layout>
      <c:barChart>
        <c:barDir val="bar"/>
        <c:grouping val="clustered"/>
        <c:varyColors val="0"/>
        <c:ser>
          <c:idx val="3"/>
          <c:order val="0"/>
          <c:tx>
            <c:strRef>
              <c:f>'Q16'!$D$16</c:f>
              <c:strCache>
                <c:ptCount val="1"/>
                <c:pt idx="0">
                  <c:v>2016 (%)</c:v>
                </c:pt>
              </c:strCache>
            </c:strRef>
          </c:tx>
          <c:spPr>
            <a:solidFill>
              <a:schemeClr val="bg1">
                <a:lumMod val="85000"/>
              </a:schemeClr>
            </a:solidFill>
          </c:spPr>
          <c:invertIfNegative val="0"/>
          <c:dLbls>
            <c:dLbl>
              <c:idx val="0"/>
              <c:tx>
                <c:rich>
                  <a:bodyPr/>
                  <a:lstStyle/>
                  <a:p>
                    <a:fld id="{260D63DF-A36C-4C5D-A7D2-E200A350089E}" type="CELLRANGE">
                      <a:rPr lang="en-GB"/>
                      <a:pPr/>
                      <a:t>[CELLRANGE]</a:t>
                    </a:fld>
                    <a:r>
                      <a:rPr lang="en-GB" baseline="0"/>
                      <a:t>, </a:t>
                    </a:r>
                    <a:fld id="{57E082C5-CFCF-4C97-98E9-21C764A3F12C}"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E8C-4E9C-BFAA-5548E466586F}"/>
                </c:ext>
              </c:extLst>
            </c:dLbl>
            <c:dLbl>
              <c:idx val="1"/>
              <c:tx>
                <c:rich>
                  <a:bodyPr/>
                  <a:lstStyle/>
                  <a:p>
                    <a:fld id="{B5E651A6-B040-419F-9EBC-3E859673CCFD}" type="CELLRANGE">
                      <a:rPr lang="en-GB"/>
                      <a:pPr/>
                      <a:t>[CELLRANGE]</a:t>
                    </a:fld>
                    <a:r>
                      <a:rPr lang="en-GB" baseline="0"/>
                      <a:t>, </a:t>
                    </a:r>
                    <a:fld id="{D4BAA6B7-59B7-426D-AC31-8F719ABDF28B}"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E8C-4E9C-BFAA-5548E466586F}"/>
                </c:ext>
              </c:extLst>
            </c:dLbl>
            <c:dLbl>
              <c:idx val="2"/>
              <c:tx>
                <c:rich>
                  <a:bodyPr/>
                  <a:lstStyle/>
                  <a:p>
                    <a:fld id="{607FD179-4259-4613-AE44-2CE86FBEAF90}" type="CELLRANGE">
                      <a:rPr lang="en-GB"/>
                      <a:pPr/>
                      <a:t>[CELLRANGE]</a:t>
                    </a:fld>
                    <a:r>
                      <a:rPr lang="en-GB" baseline="0"/>
                      <a:t>, </a:t>
                    </a:r>
                    <a:fld id="{8B6E0AAC-E4AB-471F-8C6D-206561C4F523}"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E8C-4E9C-BFAA-5548E466586F}"/>
                </c:ext>
              </c:extLst>
            </c:dLbl>
            <c:dLbl>
              <c:idx val="3"/>
              <c:tx>
                <c:rich>
                  <a:bodyPr/>
                  <a:lstStyle/>
                  <a:p>
                    <a:fld id="{AD673693-82B0-4D9E-868B-2509E4BF6011}" type="CELLRANGE">
                      <a:rPr lang="en-GB"/>
                      <a:pPr/>
                      <a:t>[CELLRANGE]</a:t>
                    </a:fld>
                    <a:r>
                      <a:rPr lang="en-GB" baseline="0"/>
                      <a:t>, </a:t>
                    </a:r>
                    <a:fld id="{21ECA14A-8831-4BBF-B194-D368A1A57387}"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E8C-4E9C-BFAA-5548E466586F}"/>
                </c:ext>
              </c:extLst>
            </c:dLbl>
            <c:dLbl>
              <c:idx val="4"/>
              <c:tx>
                <c:rich>
                  <a:bodyPr/>
                  <a:lstStyle/>
                  <a:p>
                    <a:fld id="{4FECD3AD-7DED-474F-9CE0-F37489E7E518}" type="CELLRANGE">
                      <a:rPr lang="en-GB"/>
                      <a:pPr/>
                      <a:t>[CELLRANGE]</a:t>
                    </a:fld>
                    <a:r>
                      <a:rPr lang="en-GB" baseline="0"/>
                      <a:t>, </a:t>
                    </a:r>
                    <a:fld id="{5477F1D7-CF6E-476D-BAEC-7D87F6B254C8}"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E8C-4E9C-BFAA-5548E466586F}"/>
                </c:ext>
              </c:extLst>
            </c:dLbl>
            <c:dLbl>
              <c:idx val="5"/>
              <c:tx>
                <c:rich>
                  <a:bodyPr/>
                  <a:lstStyle/>
                  <a:p>
                    <a:fld id="{850FA041-D943-426F-96E2-60BF66D3EB59}" type="CELLRANGE">
                      <a:rPr lang="en-GB"/>
                      <a:pPr/>
                      <a:t>[CELLRANGE]</a:t>
                    </a:fld>
                    <a:r>
                      <a:rPr lang="en-GB" baseline="0"/>
                      <a:t>, </a:t>
                    </a:r>
                    <a:fld id="{2EEC0FD6-B44A-4B71-8DA4-45F99FA0540B}"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E8C-4E9C-BFAA-5548E466586F}"/>
                </c:ext>
              </c:extLst>
            </c:dLbl>
            <c:dLbl>
              <c:idx val="6"/>
              <c:tx>
                <c:rich>
                  <a:bodyPr/>
                  <a:lstStyle/>
                  <a:p>
                    <a:fld id="{1C29AD90-6558-49E8-BDFC-7B330EFF87CB}" type="CELLRANGE">
                      <a:rPr lang="en-GB"/>
                      <a:pPr/>
                      <a:t>[CELLRANGE]</a:t>
                    </a:fld>
                    <a:r>
                      <a:rPr lang="en-GB" baseline="0"/>
                      <a:t>, </a:t>
                    </a:r>
                    <a:fld id="{E4FC8675-E2BC-43AB-8384-0FDF2781F46A}"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E8C-4E9C-BFAA-5548E466586F}"/>
                </c:ext>
              </c:extLst>
            </c:dLbl>
            <c:dLbl>
              <c:idx val="7"/>
              <c:tx>
                <c:rich>
                  <a:bodyPr/>
                  <a:lstStyle/>
                  <a:p>
                    <a:fld id="{6D7D6146-D60E-4BEC-A1BE-77879B82EB41}" type="CELLRANGE">
                      <a:rPr lang="en-GB"/>
                      <a:pPr/>
                      <a:t>[CELLRANGE]</a:t>
                    </a:fld>
                    <a:r>
                      <a:rPr lang="en-GB" baseline="0"/>
                      <a:t>, </a:t>
                    </a:r>
                    <a:fld id="{A6D26324-23BB-4548-8B14-E982B160DA05}"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E8C-4E9C-BFAA-5548E466586F}"/>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'Q16'!$G$17:$G$24</c:f>
              <c:strCache>
                <c:ptCount val="8"/>
                <c:pt idx="0">
                  <c:v>Management / leadership</c:v>
                </c:pt>
                <c:pt idx="1">
                  <c:v>Staff development / training</c:v>
                </c:pt>
                <c:pt idx="2">
                  <c:v>Technical support / development</c:v>
                </c:pt>
                <c:pt idx="3">
                  <c:v>Teaching</c:v>
                </c:pt>
                <c:pt idx="4">
                  <c:v>Support</c:v>
                </c:pt>
                <c:pt idx="5">
                  <c:v>Other</c:v>
                </c:pt>
                <c:pt idx="6">
                  <c:v>Research</c:v>
                </c:pt>
                <c:pt idx="7">
                  <c:v>Administration</c:v>
                </c:pt>
              </c:strCache>
            </c:strRef>
          </c:cat>
          <c:val>
            <c:numRef>
              <c:f>'Q16'!$D$17:$D$24</c:f>
              <c:numCache>
                <c:formatCode>0.0%</c:formatCode>
                <c:ptCount val="8"/>
                <c:pt idx="0">
                  <c:v>0.23770491803278687</c:v>
                </c:pt>
                <c:pt idx="1">
                  <c:v>0.19672131147540983</c:v>
                </c:pt>
                <c:pt idx="2">
                  <c:v>0.17622950819672131</c:v>
                </c:pt>
                <c:pt idx="3">
                  <c:v>9.8360655737704916E-2</c:v>
                </c:pt>
                <c:pt idx="4">
                  <c:v>0.16393442622950818</c:v>
                </c:pt>
                <c:pt idx="5">
                  <c:v>5.737704918032787E-2</c:v>
                </c:pt>
                <c:pt idx="6">
                  <c:v>6.1475409836065573E-2</c:v>
                </c:pt>
                <c:pt idx="7">
                  <c:v>8.1967213114754103E-3</c:v>
                </c:pt>
              </c:numCache>
            </c:numRef>
          </c:val>
          <c:extLst>
            <c:ext xmlns:c15="http://schemas.microsoft.com/office/drawing/2012/chart" uri="{02D57815-91ED-43cb-92C2-25804820EDAC}">
              <c15:datalabelsRange>
                <c15:f>'Q16'!$E$17:$E$24</c15:f>
                <c15:dlblRangeCache>
                  <c:ptCount val="8"/>
                  <c:pt idx="0">
                    <c:v>n.58</c:v>
                  </c:pt>
                  <c:pt idx="1">
                    <c:v>n.48</c:v>
                  </c:pt>
                  <c:pt idx="2">
                    <c:v>n.43</c:v>
                  </c:pt>
                  <c:pt idx="3">
                    <c:v>n.24</c:v>
                  </c:pt>
                  <c:pt idx="4">
                    <c:v>n.40</c:v>
                  </c:pt>
                  <c:pt idx="5">
                    <c:v>n.14</c:v>
                  </c:pt>
                  <c:pt idx="6">
                    <c:v>n.15</c:v>
                  </c:pt>
                  <c:pt idx="7">
                    <c:v>n.2</c:v>
                  </c:pt>
                </c15:dlblRangeCache>
              </c15:datalabelsRange>
            </c:ext>
            <c:ext xmlns:c16="http://schemas.microsoft.com/office/drawing/2014/chart" uri="{C3380CC4-5D6E-409C-BE32-E72D297353CC}">
              <c16:uniqueId val="{00000000-667C-4E4A-875F-8A5D31B87579}"/>
            </c:ext>
          </c:extLst>
        </c:ser>
        <c:ser>
          <c:idx val="1"/>
          <c:order val="1"/>
          <c:tx>
            <c:strRef>
              <c:f>'Q16'!$D$2</c:f>
              <c:strCache>
                <c:ptCount val="1"/>
                <c:pt idx="0">
                  <c:v>2017 (%)</c:v>
                </c:pt>
              </c:strCache>
            </c:strRef>
          </c:tx>
          <c:spPr>
            <a:solidFill>
              <a:srgbClr val="079948"/>
            </a:solidFill>
          </c:spPr>
          <c:invertIfNegative val="0"/>
          <c:dLbls>
            <c:dLbl>
              <c:idx val="0"/>
              <c:tx>
                <c:rich>
                  <a:bodyPr/>
                  <a:lstStyle/>
                  <a:p>
                    <a:fld id="{D695BB35-FC53-4242-BA55-BC6B0566271B}" type="CELLRANGE">
                      <a:rPr lang="en-GB"/>
                      <a:pPr/>
                      <a:t>[CELLRANGE]</a:t>
                    </a:fld>
                    <a:r>
                      <a:rPr lang="en-GB" baseline="0"/>
                      <a:t>, </a:t>
                    </a:r>
                    <a:fld id="{9F1209BC-27C4-4295-A314-D3DF10445931}"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E8C-4E9C-BFAA-5548E466586F}"/>
                </c:ext>
              </c:extLst>
            </c:dLbl>
            <c:dLbl>
              <c:idx val="1"/>
              <c:tx>
                <c:rich>
                  <a:bodyPr/>
                  <a:lstStyle/>
                  <a:p>
                    <a:fld id="{34892967-034C-4839-9702-11BABDF487A8}" type="CELLRANGE">
                      <a:rPr lang="en-GB"/>
                      <a:pPr/>
                      <a:t>[CELLRANGE]</a:t>
                    </a:fld>
                    <a:r>
                      <a:rPr lang="en-GB" baseline="0"/>
                      <a:t>, </a:t>
                    </a:r>
                    <a:fld id="{FF492A55-C564-466E-B9F7-17AACDD2263F}"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E8C-4E9C-BFAA-5548E466586F}"/>
                </c:ext>
              </c:extLst>
            </c:dLbl>
            <c:dLbl>
              <c:idx val="2"/>
              <c:tx>
                <c:rich>
                  <a:bodyPr/>
                  <a:lstStyle/>
                  <a:p>
                    <a:fld id="{290E95D4-14E6-4B3D-BAC6-3F4EF273A2AE}" type="CELLRANGE">
                      <a:rPr lang="en-GB"/>
                      <a:pPr/>
                      <a:t>[CELLRANGE]</a:t>
                    </a:fld>
                    <a:r>
                      <a:rPr lang="en-GB" baseline="0"/>
                      <a:t>, </a:t>
                    </a:r>
                    <a:fld id="{2560C270-5FE6-41E1-BBE4-303AD87736EA}"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E8C-4E9C-BFAA-5548E466586F}"/>
                </c:ext>
              </c:extLst>
            </c:dLbl>
            <c:dLbl>
              <c:idx val="3"/>
              <c:tx>
                <c:rich>
                  <a:bodyPr/>
                  <a:lstStyle/>
                  <a:p>
                    <a:fld id="{1932C9DC-0303-4400-8CBE-EF51BCB27465}" type="CELLRANGE">
                      <a:rPr lang="en-GB"/>
                      <a:pPr/>
                      <a:t>[CELLRANGE]</a:t>
                    </a:fld>
                    <a:r>
                      <a:rPr lang="en-GB" baseline="0"/>
                      <a:t>, </a:t>
                    </a:r>
                    <a:fld id="{F71ADFD6-00F5-4689-B881-C53E7C0B210A}"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E8C-4E9C-BFAA-5548E466586F}"/>
                </c:ext>
              </c:extLst>
            </c:dLbl>
            <c:dLbl>
              <c:idx val="4"/>
              <c:tx>
                <c:rich>
                  <a:bodyPr/>
                  <a:lstStyle/>
                  <a:p>
                    <a:fld id="{9595B591-A0C1-4B3B-AC3E-C6E93564D4D9}" type="CELLRANGE">
                      <a:rPr lang="en-GB"/>
                      <a:pPr/>
                      <a:t>[CELLRANGE]</a:t>
                    </a:fld>
                    <a:r>
                      <a:rPr lang="en-GB" baseline="0"/>
                      <a:t>, </a:t>
                    </a:r>
                    <a:fld id="{157C1FC2-9F25-4C7C-93B0-84531E887016}"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E8C-4E9C-BFAA-5548E466586F}"/>
                </c:ext>
              </c:extLst>
            </c:dLbl>
            <c:dLbl>
              <c:idx val="5"/>
              <c:tx>
                <c:rich>
                  <a:bodyPr/>
                  <a:lstStyle/>
                  <a:p>
                    <a:fld id="{23D2060A-1385-4859-B663-F1C641A4EAFA}" type="CELLRANGE">
                      <a:rPr lang="en-GB"/>
                      <a:pPr/>
                      <a:t>[CELLRANGE]</a:t>
                    </a:fld>
                    <a:r>
                      <a:rPr lang="en-GB" baseline="0"/>
                      <a:t>, </a:t>
                    </a:r>
                    <a:fld id="{10975EDE-BC28-42CE-A415-CC5FBFBF3856}"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E8C-4E9C-BFAA-5548E466586F}"/>
                </c:ext>
              </c:extLst>
            </c:dLbl>
            <c:dLbl>
              <c:idx val="6"/>
              <c:tx>
                <c:rich>
                  <a:bodyPr/>
                  <a:lstStyle/>
                  <a:p>
                    <a:fld id="{36D096DC-A37C-40D6-AC66-208A8E709685}" type="CELLRANGE">
                      <a:rPr lang="en-GB"/>
                      <a:pPr/>
                      <a:t>[CELLRANGE]</a:t>
                    </a:fld>
                    <a:r>
                      <a:rPr lang="en-GB" baseline="0"/>
                      <a:t>, </a:t>
                    </a:r>
                    <a:fld id="{176C5AD9-D5F7-4130-B13A-6F24E442C312}"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E8C-4E9C-BFAA-5548E466586F}"/>
                </c:ext>
              </c:extLst>
            </c:dLbl>
            <c:dLbl>
              <c:idx val="7"/>
              <c:tx>
                <c:rich>
                  <a:bodyPr/>
                  <a:lstStyle/>
                  <a:p>
                    <a:fld id="{B0B89D64-5B47-413B-AB9F-2A81A3B4F6E7}" type="CELLRANGE">
                      <a:rPr lang="en-GB"/>
                      <a:pPr/>
                      <a:t>[CELLRANGE]</a:t>
                    </a:fld>
                    <a:r>
                      <a:rPr lang="en-GB" baseline="0"/>
                      <a:t>, </a:t>
                    </a:r>
                    <a:fld id="{1AD0E7B7-31B0-4EF0-8299-8F24E674DA8D}"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E8C-4E9C-BFAA-5548E466586F}"/>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'Q16'!$G$17:$G$24</c:f>
              <c:strCache>
                <c:ptCount val="8"/>
                <c:pt idx="0">
                  <c:v>Management / leadership</c:v>
                </c:pt>
                <c:pt idx="1">
                  <c:v>Staff development / training</c:v>
                </c:pt>
                <c:pt idx="2">
                  <c:v>Technical support / development</c:v>
                </c:pt>
                <c:pt idx="3">
                  <c:v>Teaching</c:v>
                </c:pt>
                <c:pt idx="4">
                  <c:v>Support</c:v>
                </c:pt>
                <c:pt idx="5">
                  <c:v>Other</c:v>
                </c:pt>
                <c:pt idx="6">
                  <c:v>Research</c:v>
                </c:pt>
                <c:pt idx="7">
                  <c:v>Administration</c:v>
                </c:pt>
              </c:strCache>
            </c:strRef>
          </c:cat>
          <c:val>
            <c:numRef>
              <c:f>'Q16'!$D$3:$D$10</c:f>
              <c:numCache>
                <c:formatCode>0.0%</c:formatCode>
                <c:ptCount val="8"/>
                <c:pt idx="0">
                  <c:v>0.22123893805309736</c:v>
                </c:pt>
                <c:pt idx="1">
                  <c:v>0.21238938053097345</c:v>
                </c:pt>
                <c:pt idx="2">
                  <c:v>0.17699115044247787</c:v>
                </c:pt>
                <c:pt idx="3">
                  <c:v>0.13716814159292035</c:v>
                </c:pt>
                <c:pt idx="4">
                  <c:v>0.13716814159292035</c:v>
                </c:pt>
                <c:pt idx="5">
                  <c:v>8.8495575221238937E-2</c:v>
                </c:pt>
                <c:pt idx="6">
                  <c:v>2.6548672566371681E-2</c:v>
                </c:pt>
                <c:pt idx="7">
                  <c:v>0</c:v>
                </c:pt>
              </c:numCache>
            </c:numRef>
          </c:val>
          <c:extLst>
            <c:ext xmlns:c15="http://schemas.microsoft.com/office/drawing/2012/chart" uri="{02D57815-91ED-43cb-92C2-25804820EDAC}">
              <c15:datalabelsRange>
                <c15:f>'Q16'!$E$3:$E$10</c15:f>
                <c15:dlblRangeCache>
                  <c:ptCount val="8"/>
                  <c:pt idx="0">
                    <c:v>n.50</c:v>
                  </c:pt>
                  <c:pt idx="1">
                    <c:v>n.48</c:v>
                  </c:pt>
                  <c:pt idx="2">
                    <c:v>n.40</c:v>
                  </c:pt>
                  <c:pt idx="3">
                    <c:v>n.31</c:v>
                  </c:pt>
                  <c:pt idx="4">
                    <c:v>n.31</c:v>
                  </c:pt>
                  <c:pt idx="5">
                    <c:v>n.20</c:v>
                  </c:pt>
                  <c:pt idx="6">
                    <c:v>n.6</c:v>
                  </c:pt>
                  <c:pt idx="7">
                    <c:v>n.0</c:v>
                  </c:pt>
                </c15:dlblRangeCache>
              </c15:datalabelsRange>
            </c:ext>
            <c:ext xmlns:c16="http://schemas.microsoft.com/office/drawing/2014/chart" uri="{C3380CC4-5D6E-409C-BE32-E72D297353CC}">
              <c16:uniqueId val="{00000001-667C-4E4A-875F-8A5D31B87579}"/>
            </c:ext>
          </c:extLst>
        </c:ser>
        <c:dLbls>
          <c:showLegendKey val="0"/>
          <c:showVal val="0"/>
          <c:showCatName val="0"/>
          <c:showSerName val="0"/>
          <c:showPercent val="0"/>
          <c:showBubbleSize val="0"/>
        </c:dLbls>
        <c:gapWidth val="84"/>
        <c:overlap val="-11"/>
        <c:axId val="249780480"/>
        <c:axId val="249790464"/>
      </c:barChart>
      <c:catAx>
        <c:axId val="249780480"/>
        <c:scaling>
          <c:orientation val="minMax"/>
        </c:scaling>
        <c:delete val="0"/>
        <c:axPos val="l"/>
        <c:numFmt formatCode="General" sourceLinked="0"/>
        <c:majorTickMark val="out"/>
        <c:minorTickMark val="none"/>
        <c:tickLblPos val="nextTo"/>
        <c:txPr>
          <a:bodyPr/>
          <a:lstStyle/>
          <a:p>
            <a:pPr>
              <a:defRPr sz="1000"/>
            </a:pPr>
            <a:endParaRPr lang="en-US"/>
          </a:p>
        </c:txPr>
        <c:crossAx val="249790464"/>
        <c:crosses val="autoZero"/>
        <c:auto val="1"/>
        <c:lblAlgn val="ctr"/>
        <c:lblOffset val="100"/>
        <c:noMultiLvlLbl val="0"/>
      </c:catAx>
      <c:valAx>
        <c:axId val="249790464"/>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txPr>
          <a:bodyPr/>
          <a:lstStyle/>
          <a:p>
            <a:pPr>
              <a:defRPr sz="1000"/>
            </a:pPr>
            <a:endParaRPr lang="en-US"/>
          </a:p>
        </c:txPr>
        <c:crossAx val="249780480"/>
        <c:crosses val="autoZero"/>
        <c:crossBetween val="between"/>
      </c:valAx>
      <c:spPr>
        <a:ln>
          <a:noFill/>
        </a:ln>
      </c:spPr>
    </c:plotArea>
    <c:legend>
      <c:legendPos val="b"/>
      <c:layout>
        <c:manualLayout>
          <c:xMode val="edge"/>
          <c:yMode val="edge"/>
          <c:x val="0.50369860885764262"/>
          <c:y val="0.89715170447676207"/>
          <c:w val="0.2597862225343444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'Q17'!$B$1</c:f>
          <c:strCache>
            <c:ptCount val="1"/>
            <c:pt idx="0">
              <c:v>17. What are other functions of your role?</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'Q17'!$C$2</c:f>
              <c:strCache>
                <c:ptCount val="1"/>
                <c:pt idx="0">
                  <c:v>Count</c:v>
                </c:pt>
              </c:strCache>
            </c:strRef>
          </c:tx>
          <c:invertIfNegative val="0"/>
          <c:cat>
            <c:strRef>
              <c:f>'Q17'!$G$3:$G$10</c:f>
              <c:strCache>
                <c:ptCount val="8"/>
                <c:pt idx="0">
                  <c:v>Staff development / training</c:v>
                </c:pt>
                <c:pt idx="1">
                  <c:v>Technical support / development</c:v>
                </c:pt>
                <c:pt idx="2">
                  <c:v>Support</c:v>
                </c:pt>
                <c:pt idx="3">
                  <c:v>Research</c:v>
                </c:pt>
                <c:pt idx="4">
                  <c:v>Teaching</c:v>
                </c:pt>
                <c:pt idx="5">
                  <c:v>Management / leadership</c:v>
                </c:pt>
                <c:pt idx="6">
                  <c:v>Administration</c:v>
                </c:pt>
                <c:pt idx="7">
                  <c:v>Other</c:v>
                </c:pt>
              </c:strCache>
            </c:strRef>
          </c:cat>
          <c:val>
            <c:numRef>
              <c:f>'Q17'!$C$3:$C$10</c:f>
              <c:numCache>
                <c:formatCode>General</c:formatCode>
                <c:ptCount val="8"/>
                <c:pt idx="0">
                  <c:v>141</c:v>
                </c:pt>
                <c:pt idx="1">
                  <c:v>128</c:v>
                </c:pt>
                <c:pt idx="2">
                  <c:v>91</c:v>
                </c:pt>
                <c:pt idx="3">
                  <c:v>90</c:v>
                </c:pt>
                <c:pt idx="4">
                  <c:v>89</c:v>
                </c:pt>
                <c:pt idx="5">
                  <c:v>76</c:v>
                </c:pt>
                <c:pt idx="6">
                  <c:v>68</c:v>
                </c:pt>
                <c:pt idx="7">
                  <c:v>1</c:v>
                </c:pt>
              </c:numCache>
            </c:numRef>
          </c:val>
          <c:extLst>
            <c:ext xmlns:c16="http://schemas.microsoft.com/office/drawing/2014/chart" uri="{C3380CC4-5D6E-409C-BE32-E72D297353CC}">
              <c16:uniqueId val="{00000000-7E45-42DE-B87B-1D74905EF85E}"/>
            </c:ext>
          </c:extLst>
        </c:ser>
        <c:ser>
          <c:idx val="1"/>
          <c:order val="1"/>
          <c:tx>
            <c:strRef>
              <c:f>'Q17'!$D$2</c:f>
              <c:strCache>
                <c:ptCount val="1"/>
                <c:pt idx="0">
                  <c:v>2017 (%)</c:v>
                </c:pt>
              </c:strCache>
            </c:strRef>
          </c:tx>
          <c:spPr>
            <a:noFill/>
            <a:ln>
              <a:noFill/>
            </a:ln>
          </c:spPr>
          <c:invertIfNegative val="0"/>
          <c:cat>
            <c:strRef>
              <c:f>'Q17'!$G$3:$G$10</c:f>
              <c:strCache>
                <c:ptCount val="8"/>
                <c:pt idx="0">
                  <c:v>Staff development / training</c:v>
                </c:pt>
                <c:pt idx="1">
                  <c:v>Technical support / development</c:v>
                </c:pt>
                <c:pt idx="2">
                  <c:v>Support</c:v>
                </c:pt>
                <c:pt idx="3">
                  <c:v>Research</c:v>
                </c:pt>
                <c:pt idx="4">
                  <c:v>Teaching</c:v>
                </c:pt>
                <c:pt idx="5">
                  <c:v>Management / leadership</c:v>
                </c:pt>
                <c:pt idx="6">
                  <c:v>Administration</c:v>
                </c:pt>
                <c:pt idx="7">
                  <c:v>Other</c:v>
                </c:pt>
              </c:strCache>
            </c:strRef>
          </c:cat>
          <c:val>
            <c:numRef>
              <c:f>'Q17'!$D$3:$D$10</c:f>
              <c:numCache>
                <c:formatCode>0.0%</c:formatCode>
                <c:ptCount val="8"/>
                <c:pt idx="0">
                  <c:v>0.64383561643835618</c:v>
                </c:pt>
                <c:pt idx="1">
                  <c:v>0.58447488584474883</c:v>
                </c:pt>
                <c:pt idx="2">
                  <c:v>0.41552511415525112</c:v>
                </c:pt>
                <c:pt idx="3">
                  <c:v>0.41095890410958902</c:v>
                </c:pt>
                <c:pt idx="4">
                  <c:v>0.40639269406392692</c:v>
                </c:pt>
                <c:pt idx="5">
                  <c:v>0.34703196347031962</c:v>
                </c:pt>
                <c:pt idx="6">
                  <c:v>0.31050228310502281</c:v>
                </c:pt>
                <c:pt idx="7">
                  <c:v>4.5662100456621002E-3</c:v>
                </c:pt>
              </c:numCache>
            </c:numRef>
          </c:val>
          <c:extLst>
            <c:ext xmlns:c16="http://schemas.microsoft.com/office/drawing/2014/chart" uri="{C3380CC4-5D6E-409C-BE32-E72D297353CC}">
              <c16:uniqueId val="{00000001-7E45-42DE-B87B-1D74905EF85E}"/>
            </c:ext>
          </c:extLst>
        </c:ser>
        <c:dLbls>
          <c:showLegendKey val="0"/>
          <c:showVal val="0"/>
          <c:showCatName val="0"/>
          <c:showSerName val="0"/>
          <c:showPercent val="0"/>
          <c:showBubbleSize val="0"/>
        </c:dLbls>
        <c:gapWidth val="92"/>
        <c:overlap val="93"/>
        <c:axId val="251271808"/>
        <c:axId val="251273600"/>
      </c:barChart>
      <c:catAx>
        <c:axId val="251271808"/>
        <c:scaling>
          <c:orientation val="minMax"/>
        </c:scaling>
        <c:delete val="0"/>
        <c:axPos val="l"/>
        <c:numFmt formatCode="General" sourceLinked="0"/>
        <c:majorTickMark val="none"/>
        <c:minorTickMark val="none"/>
        <c:tickLblPos val="nextTo"/>
        <c:crossAx val="251273600"/>
        <c:crosses val="autoZero"/>
        <c:auto val="1"/>
        <c:lblAlgn val="ctr"/>
        <c:lblOffset val="100"/>
        <c:noMultiLvlLbl val="0"/>
      </c:catAx>
      <c:valAx>
        <c:axId val="251273600"/>
        <c:scaling>
          <c:orientation val="minMax"/>
        </c:scaling>
        <c:delete val="0"/>
        <c:axPos val="b"/>
        <c:majorGridlines/>
        <c:numFmt formatCode="General" sourceLinked="1"/>
        <c:majorTickMark val="none"/>
        <c:minorTickMark val="none"/>
        <c:tickLblPos val="nextTo"/>
        <c:crossAx val="251271808"/>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'Q17'!$B$1</c:f>
          <c:strCache>
            <c:ptCount val="1"/>
            <c:pt idx="0">
              <c:v>17. What are other functions of your role?</c:v>
            </c:pt>
          </c:strCache>
        </c:strRef>
      </c:tx>
      <c:layout>
        <c:manualLayout>
          <c:xMode val="edge"/>
          <c:yMode val="edge"/>
          <c:x val="5.5508665033734746E-3"/>
          <c:y val="2.4869906238495221E-2"/>
        </c:manualLayout>
      </c:layout>
      <c:overlay val="0"/>
      <c:txPr>
        <a:bodyPr/>
        <a:lstStyle/>
        <a:p>
          <a:pPr algn="l">
            <a:defRPr sz="1200"/>
          </a:pPr>
          <a:endParaRPr lang="en-US"/>
        </a:p>
      </c:txPr>
    </c:title>
    <c:autoTitleDeleted val="0"/>
    <c:plotArea>
      <c:layout>
        <c:manualLayout>
          <c:layoutTarget val="inner"/>
          <c:xMode val="edge"/>
          <c:yMode val="edge"/>
          <c:x val="0.31948107253750435"/>
          <c:y val="0.10028727092620109"/>
          <c:w val="0.64329436662061612"/>
          <c:h val="0.76568208320170972"/>
        </c:manualLayout>
      </c:layout>
      <c:barChart>
        <c:barDir val="bar"/>
        <c:grouping val="clustered"/>
        <c:varyColors val="0"/>
        <c:ser>
          <c:idx val="3"/>
          <c:order val="0"/>
          <c:tx>
            <c:strRef>
              <c:f>'Q17'!$D$16</c:f>
              <c:strCache>
                <c:ptCount val="1"/>
                <c:pt idx="0">
                  <c:v>2016 (%)</c:v>
                </c:pt>
              </c:strCache>
            </c:strRef>
          </c:tx>
          <c:spPr>
            <a:solidFill>
              <a:schemeClr val="bg1">
                <a:lumMod val="85000"/>
              </a:schemeClr>
            </a:solidFill>
          </c:spPr>
          <c:invertIfNegative val="0"/>
          <c:dLbls>
            <c:dLbl>
              <c:idx val="0"/>
              <c:tx>
                <c:rich>
                  <a:bodyPr/>
                  <a:lstStyle/>
                  <a:p>
                    <a:fld id="{720D603D-593F-4D5E-8543-75948BAEABF7}" type="CELLRANGE">
                      <a:rPr lang="en-GB"/>
                      <a:pPr/>
                      <a:t>[CELLRANGE]</a:t>
                    </a:fld>
                    <a:r>
                      <a:rPr lang="en-GB" baseline="0"/>
                      <a:t>, </a:t>
                    </a:r>
                    <a:fld id="{C3EDA3E5-5BBA-4CD0-A5E4-9B40FFBFA8D7}"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378-4FEB-960D-B57496B65483}"/>
                </c:ext>
              </c:extLst>
            </c:dLbl>
            <c:dLbl>
              <c:idx val="1"/>
              <c:tx>
                <c:rich>
                  <a:bodyPr/>
                  <a:lstStyle/>
                  <a:p>
                    <a:fld id="{EA43412D-6C4D-4DF6-9136-F2C2C381AE55}" type="CELLRANGE">
                      <a:rPr lang="en-GB"/>
                      <a:pPr/>
                      <a:t>[CELLRANGE]</a:t>
                    </a:fld>
                    <a:r>
                      <a:rPr lang="en-GB" baseline="0"/>
                      <a:t>, </a:t>
                    </a:r>
                    <a:fld id="{6F4C15EE-FE83-41C6-9CB2-F5FC482E3BA0}"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378-4FEB-960D-B57496B65483}"/>
                </c:ext>
              </c:extLst>
            </c:dLbl>
            <c:dLbl>
              <c:idx val="2"/>
              <c:tx>
                <c:rich>
                  <a:bodyPr/>
                  <a:lstStyle/>
                  <a:p>
                    <a:fld id="{9B3D9DC0-375D-40F8-97CC-0C0E432BCBC3}" type="CELLRANGE">
                      <a:rPr lang="en-GB"/>
                      <a:pPr/>
                      <a:t>[CELLRANGE]</a:t>
                    </a:fld>
                    <a:r>
                      <a:rPr lang="en-GB" baseline="0"/>
                      <a:t>, </a:t>
                    </a:r>
                    <a:fld id="{9D992612-F8C7-45B0-89B7-199F9053F48C}"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378-4FEB-960D-B57496B65483}"/>
                </c:ext>
              </c:extLst>
            </c:dLbl>
            <c:dLbl>
              <c:idx val="3"/>
              <c:tx>
                <c:rich>
                  <a:bodyPr/>
                  <a:lstStyle/>
                  <a:p>
                    <a:fld id="{8F3830ED-A2B9-4F4B-9957-1F995BE8F8C5}" type="CELLRANGE">
                      <a:rPr lang="en-GB"/>
                      <a:pPr/>
                      <a:t>[CELLRANGE]</a:t>
                    </a:fld>
                    <a:r>
                      <a:rPr lang="en-GB" baseline="0"/>
                      <a:t>, </a:t>
                    </a:r>
                    <a:fld id="{73B0811F-6B5B-4EA6-843A-AD5DFA4E247D}"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378-4FEB-960D-B57496B65483}"/>
                </c:ext>
              </c:extLst>
            </c:dLbl>
            <c:dLbl>
              <c:idx val="4"/>
              <c:tx>
                <c:rich>
                  <a:bodyPr/>
                  <a:lstStyle/>
                  <a:p>
                    <a:fld id="{C9BF19DF-4D80-4C91-9CDF-2697F9CF8325}" type="CELLRANGE">
                      <a:rPr lang="en-GB"/>
                      <a:pPr/>
                      <a:t>[CELLRANGE]</a:t>
                    </a:fld>
                    <a:r>
                      <a:rPr lang="en-GB" baseline="0"/>
                      <a:t>, </a:t>
                    </a:r>
                    <a:fld id="{72239FE4-DFC5-4AB5-B9A1-7EAFA467F891}"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378-4FEB-960D-B57496B65483}"/>
                </c:ext>
              </c:extLst>
            </c:dLbl>
            <c:dLbl>
              <c:idx val="5"/>
              <c:tx>
                <c:rich>
                  <a:bodyPr/>
                  <a:lstStyle/>
                  <a:p>
                    <a:fld id="{283814F7-6AB1-43CA-9A73-34717E9C8940}" type="CELLRANGE">
                      <a:rPr lang="en-GB"/>
                      <a:pPr/>
                      <a:t>[CELLRANGE]</a:t>
                    </a:fld>
                    <a:r>
                      <a:rPr lang="en-GB" baseline="0"/>
                      <a:t>, </a:t>
                    </a:r>
                    <a:fld id="{1216CE79-E4AF-40EB-8D6C-7B9E920957AC}"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378-4FEB-960D-B57496B65483}"/>
                </c:ext>
              </c:extLst>
            </c:dLbl>
            <c:dLbl>
              <c:idx val="6"/>
              <c:tx>
                <c:rich>
                  <a:bodyPr/>
                  <a:lstStyle/>
                  <a:p>
                    <a:fld id="{1DAC3528-FE77-4E9E-B7CC-05D30F677C78}" type="CELLRANGE">
                      <a:rPr lang="en-GB"/>
                      <a:pPr/>
                      <a:t>[CELLRANGE]</a:t>
                    </a:fld>
                    <a:r>
                      <a:rPr lang="en-GB" baseline="0"/>
                      <a:t>, </a:t>
                    </a:r>
                    <a:fld id="{8D2CE7C3-1399-4511-BBDE-A71D35B9AC9F}"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378-4FEB-960D-B57496B65483}"/>
                </c:ext>
              </c:extLst>
            </c:dLbl>
            <c:dLbl>
              <c:idx val="7"/>
              <c:tx>
                <c:rich>
                  <a:bodyPr/>
                  <a:lstStyle/>
                  <a:p>
                    <a:fld id="{84A1F8C0-9CB1-4448-B6AD-2A0995446F3D}" type="CELLRANGE">
                      <a:rPr lang="en-GB"/>
                      <a:pPr/>
                      <a:t>[CELLRANGE]</a:t>
                    </a:fld>
                    <a:r>
                      <a:rPr lang="en-GB" baseline="0"/>
                      <a:t>, </a:t>
                    </a:r>
                    <a:fld id="{7B0ADC26-654B-4B5F-91C2-B88E81DF4B24}"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378-4FEB-960D-B57496B65483}"/>
                </c:ext>
              </c:extLst>
            </c:dLbl>
            <c:spPr>
              <a:no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'Q17'!$G$17:$G$24</c:f>
              <c:strCache>
                <c:ptCount val="8"/>
                <c:pt idx="0">
                  <c:v>Staff development / training</c:v>
                </c:pt>
                <c:pt idx="1">
                  <c:v>Technical support / development</c:v>
                </c:pt>
                <c:pt idx="2">
                  <c:v>Support</c:v>
                </c:pt>
                <c:pt idx="3">
                  <c:v>Research</c:v>
                </c:pt>
                <c:pt idx="4">
                  <c:v>Teaching</c:v>
                </c:pt>
                <c:pt idx="5">
                  <c:v>Management / leadership</c:v>
                </c:pt>
                <c:pt idx="6">
                  <c:v>Administration</c:v>
                </c:pt>
                <c:pt idx="7">
                  <c:v>Other</c:v>
                </c:pt>
              </c:strCache>
            </c:strRef>
          </c:cat>
          <c:val>
            <c:numRef>
              <c:f>'Q17'!$D$17:$D$24</c:f>
              <c:numCache>
                <c:formatCode>0.0%</c:formatCode>
                <c:ptCount val="8"/>
                <c:pt idx="0">
                  <c:v>0.62184873949579833</c:v>
                </c:pt>
                <c:pt idx="1">
                  <c:v>0.54621848739495793</c:v>
                </c:pt>
                <c:pt idx="2">
                  <c:v>0.72689075630252098</c:v>
                </c:pt>
                <c:pt idx="3">
                  <c:v>0.3907563025210084</c:v>
                </c:pt>
                <c:pt idx="4">
                  <c:v>0.40756302521008403</c:v>
                </c:pt>
                <c:pt idx="5">
                  <c:v>0.31932773109243695</c:v>
                </c:pt>
                <c:pt idx="6">
                  <c:v>0.33193277310924368</c:v>
                </c:pt>
                <c:pt idx="7">
                  <c:v>4.2016806722689074E-3</c:v>
                </c:pt>
              </c:numCache>
            </c:numRef>
          </c:val>
          <c:extLst>
            <c:ext xmlns:c15="http://schemas.microsoft.com/office/drawing/2012/chart" uri="{02D57815-91ED-43cb-92C2-25804820EDAC}">
              <c15:datalabelsRange>
                <c15:f>'Q17'!$E$17:$E$24</c15:f>
                <c15:dlblRangeCache>
                  <c:ptCount val="8"/>
                  <c:pt idx="0">
                    <c:v>n.148</c:v>
                  </c:pt>
                  <c:pt idx="1">
                    <c:v>n.130</c:v>
                  </c:pt>
                  <c:pt idx="2">
                    <c:v>n.173</c:v>
                  </c:pt>
                  <c:pt idx="3">
                    <c:v>n.93</c:v>
                  </c:pt>
                  <c:pt idx="4">
                    <c:v>n.97</c:v>
                  </c:pt>
                  <c:pt idx="5">
                    <c:v>n.76</c:v>
                  </c:pt>
                  <c:pt idx="6">
                    <c:v>n.79</c:v>
                  </c:pt>
                  <c:pt idx="7">
                    <c:v>n.1</c:v>
                  </c:pt>
                </c15:dlblRangeCache>
              </c15:datalabelsRange>
            </c:ext>
            <c:ext xmlns:c16="http://schemas.microsoft.com/office/drawing/2014/chart" uri="{C3380CC4-5D6E-409C-BE32-E72D297353CC}">
              <c16:uniqueId val="{00000000-C8A6-4EB4-8308-50F03016E2B7}"/>
            </c:ext>
          </c:extLst>
        </c:ser>
        <c:ser>
          <c:idx val="1"/>
          <c:order val="1"/>
          <c:tx>
            <c:strRef>
              <c:f>'Q17'!$D$2</c:f>
              <c:strCache>
                <c:ptCount val="1"/>
                <c:pt idx="0">
                  <c:v>2017 (%)</c:v>
                </c:pt>
              </c:strCache>
            </c:strRef>
          </c:tx>
          <c:spPr>
            <a:solidFill>
              <a:srgbClr val="079948"/>
            </a:solidFill>
          </c:spPr>
          <c:invertIfNegative val="0"/>
          <c:dLbls>
            <c:dLbl>
              <c:idx val="0"/>
              <c:tx>
                <c:rich>
                  <a:bodyPr/>
                  <a:lstStyle/>
                  <a:p>
                    <a:fld id="{982F2CC8-6964-456C-A196-4F4E0417D71F}" type="CELLRANGE">
                      <a:rPr lang="en-GB"/>
                      <a:pPr/>
                      <a:t>[CELLRANGE]</a:t>
                    </a:fld>
                    <a:r>
                      <a:rPr lang="en-GB" baseline="0"/>
                      <a:t>, </a:t>
                    </a:r>
                    <a:fld id="{BAAE060D-9933-4EE3-BC62-B4722341481B}"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378-4FEB-960D-B57496B65483}"/>
                </c:ext>
              </c:extLst>
            </c:dLbl>
            <c:dLbl>
              <c:idx val="1"/>
              <c:tx>
                <c:rich>
                  <a:bodyPr/>
                  <a:lstStyle/>
                  <a:p>
                    <a:fld id="{1E75361C-80AD-41B7-B995-4F6EAA824BAC}" type="CELLRANGE">
                      <a:rPr lang="en-GB"/>
                      <a:pPr/>
                      <a:t>[CELLRANGE]</a:t>
                    </a:fld>
                    <a:r>
                      <a:rPr lang="en-GB" baseline="0"/>
                      <a:t>, </a:t>
                    </a:r>
                    <a:fld id="{71FD95CB-4488-4F76-923A-1B29D24E53AB}"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378-4FEB-960D-B57496B65483}"/>
                </c:ext>
              </c:extLst>
            </c:dLbl>
            <c:dLbl>
              <c:idx val="2"/>
              <c:tx>
                <c:rich>
                  <a:bodyPr/>
                  <a:lstStyle/>
                  <a:p>
                    <a:fld id="{A8B0C3CE-6C65-4AEA-B3AF-AB5C8B07A91D}" type="CELLRANGE">
                      <a:rPr lang="en-GB"/>
                      <a:pPr/>
                      <a:t>[CELLRANGE]</a:t>
                    </a:fld>
                    <a:r>
                      <a:rPr lang="en-GB" baseline="0"/>
                      <a:t>, </a:t>
                    </a:r>
                    <a:fld id="{D1D0A0A3-EF84-4946-9A1B-479ACDF361BD}"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378-4FEB-960D-B57496B65483}"/>
                </c:ext>
              </c:extLst>
            </c:dLbl>
            <c:dLbl>
              <c:idx val="3"/>
              <c:tx>
                <c:rich>
                  <a:bodyPr/>
                  <a:lstStyle/>
                  <a:p>
                    <a:fld id="{EBB6CC75-D57D-46FF-A150-B5A74978A365}" type="CELLRANGE">
                      <a:rPr lang="en-GB"/>
                      <a:pPr/>
                      <a:t>[CELLRANGE]</a:t>
                    </a:fld>
                    <a:r>
                      <a:rPr lang="en-GB" baseline="0"/>
                      <a:t>, </a:t>
                    </a:r>
                    <a:fld id="{E35DA684-50F9-4999-841C-AB2AAEDF8A2F}"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378-4FEB-960D-B57496B65483}"/>
                </c:ext>
              </c:extLst>
            </c:dLbl>
            <c:dLbl>
              <c:idx val="4"/>
              <c:tx>
                <c:rich>
                  <a:bodyPr/>
                  <a:lstStyle/>
                  <a:p>
                    <a:fld id="{20BB3193-26AA-4A85-8650-61CEAA5D33B8}" type="CELLRANGE">
                      <a:rPr lang="en-GB"/>
                      <a:pPr/>
                      <a:t>[CELLRANGE]</a:t>
                    </a:fld>
                    <a:r>
                      <a:rPr lang="en-GB" baseline="0"/>
                      <a:t>, </a:t>
                    </a:r>
                    <a:fld id="{54A9C8CF-5690-4407-8431-EDACF051A1E2}"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378-4FEB-960D-B57496B65483}"/>
                </c:ext>
              </c:extLst>
            </c:dLbl>
            <c:dLbl>
              <c:idx val="5"/>
              <c:tx>
                <c:rich>
                  <a:bodyPr/>
                  <a:lstStyle/>
                  <a:p>
                    <a:fld id="{39B97AC5-C579-44DF-8959-1A0CAA4C9AEA}" type="CELLRANGE">
                      <a:rPr lang="en-GB"/>
                      <a:pPr/>
                      <a:t>[CELLRANGE]</a:t>
                    </a:fld>
                    <a:r>
                      <a:rPr lang="en-GB" baseline="0"/>
                      <a:t>, </a:t>
                    </a:r>
                    <a:fld id="{318A47E6-596A-41F5-9A51-188641A67DFC}"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378-4FEB-960D-B57496B65483}"/>
                </c:ext>
              </c:extLst>
            </c:dLbl>
            <c:dLbl>
              <c:idx val="6"/>
              <c:tx>
                <c:rich>
                  <a:bodyPr/>
                  <a:lstStyle/>
                  <a:p>
                    <a:fld id="{FEC605AD-33B4-4DC6-AD0E-8A8DEA668B09}" type="CELLRANGE">
                      <a:rPr lang="en-GB"/>
                      <a:pPr/>
                      <a:t>[CELLRANGE]</a:t>
                    </a:fld>
                    <a:r>
                      <a:rPr lang="en-GB" baseline="0"/>
                      <a:t>, </a:t>
                    </a:r>
                    <a:fld id="{D1CF04E5-BB43-465B-B8AC-255168FF3667}"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378-4FEB-960D-B57496B65483}"/>
                </c:ext>
              </c:extLst>
            </c:dLbl>
            <c:dLbl>
              <c:idx val="7"/>
              <c:tx>
                <c:rich>
                  <a:bodyPr/>
                  <a:lstStyle/>
                  <a:p>
                    <a:fld id="{517C2DC5-96C4-4CC0-887D-74422D422BE0}" type="CELLRANGE">
                      <a:rPr lang="en-GB"/>
                      <a:pPr/>
                      <a:t>[CELLRANGE]</a:t>
                    </a:fld>
                    <a:r>
                      <a:rPr lang="en-GB" baseline="0"/>
                      <a:t>, </a:t>
                    </a:r>
                    <a:fld id="{5BCC16C3-5FB3-4B47-8AD0-E4FB2A92C80F}"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378-4FEB-960D-B57496B65483}"/>
                </c:ext>
              </c:extLst>
            </c:dLbl>
            <c:spPr>
              <a:no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'Q17'!$G$17:$G$24</c:f>
              <c:strCache>
                <c:ptCount val="8"/>
                <c:pt idx="0">
                  <c:v>Staff development / training</c:v>
                </c:pt>
                <c:pt idx="1">
                  <c:v>Technical support / development</c:v>
                </c:pt>
                <c:pt idx="2">
                  <c:v>Support</c:v>
                </c:pt>
                <c:pt idx="3">
                  <c:v>Research</c:v>
                </c:pt>
                <c:pt idx="4">
                  <c:v>Teaching</c:v>
                </c:pt>
                <c:pt idx="5">
                  <c:v>Management / leadership</c:v>
                </c:pt>
                <c:pt idx="6">
                  <c:v>Administration</c:v>
                </c:pt>
                <c:pt idx="7">
                  <c:v>Other</c:v>
                </c:pt>
              </c:strCache>
            </c:strRef>
          </c:cat>
          <c:val>
            <c:numRef>
              <c:f>'Q17'!$D$3:$D$10</c:f>
              <c:numCache>
                <c:formatCode>0.0%</c:formatCode>
                <c:ptCount val="8"/>
                <c:pt idx="0">
                  <c:v>0.64383561643835618</c:v>
                </c:pt>
                <c:pt idx="1">
                  <c:v>0.58447488584474883</c:v>
                </c:pt>
                <c:pt idx="2">
                  <c:v>0.41552511415525112</c:v>
                </c:pt>
                <c:pt idx="3">
                  <c:v>0.41095890410958902</c:v>
                </c:pt>
                <c:pt idx="4">
                  <c:v>0.40639269406392692</c:v>
                </c:pt>
                <c:pt idx="5">
                  <c:v>0.34703196347031962</c:v>
                </c:pt>
                <c:pt idx="6">
                  <c:v>0.31050228310502281</c:v>
                </c:pt>
                <c:pt idx="7">
                  <c:v>4.5662100456621002E-3</c:v>
                </c:pt>
              </c:numCache>
            </c:numRef>
          </c:val>
          <c:extLst>
            <c:ext xmlns:c15="http://schemas.microsoft.com/office/drawing/2012/chart" uri="{02D57815-91ED-43cb-92C2-25804820EDAC}">
              <c15:datalabelsRange>
                <c15:f>'Q17'!$E$3:$E$10</c15:f>
                <c15:dlblRangeCache>
                  <c:ptCount val="8"/>
                  <c:pt idx="0">
                    <c:v>n.141</c:v>
                  </c:pt>
                  <c:pt idx="1">
                    <c:v>n.128</c:v>
                  </c:pt>
                  <c:pt idx="2">
                    <c:v>n.91</c:v>
                  </c:pt>
                  <c:pt idx="3">
                    <c:v>n.90</c:v>
                  </c:pt>
                  <c:pt idx="4">
                    <c:v>n.89</c:v>
                  </c:pt>
                  <c:pt idx="5">
                    <c:v>n.76</c:v>
                  </c:pt>
                  <c:pt idx="6">
                    <c:v>n.68</c:v>
                  </c:pt>
                  <c:pt idx="7">
                    <c:v>n.1</c:v>
                  </c:pt>
                </c15:dlblRangeCache>
              </c15:datalabelsRange>
            </c:ext>
            <c:ext xmlns:c16="http://schemas.microsoft.com/office/drawing/2014/chart" uri="{C3380CC4-5D6E-409C-BE32-E72D297353CC}">
              <c16:uniqueId val="{00000001-C8A6-4EB4-8308-50F03016E2B7}"/>
            </c:ext>
          </c:extLst>
        </c:ser>
        <c:dLbls>
          <c:showLegendKey val="0"/>
          <c:showVal val="0"/>
          <c:showCatName val="0"/>
          <c:showSerName val="0"/>
          <c:showPercent val="0"/>
          <c:showBubbleSize val="0"/>
        </c:dLbls>
        <c:gapWidth val="84"/>
        <c:overlap val="-11"/>
        <c:axId val="251313536"/>
        <c:axId val="251319424"/>
      </c:barChart>
      <c:catAx>
        <c:axId val="251313536"/>
        <c:scaling>
          <c:orientation val="minMax"/>
        </c:scaling>
        <c:delete val="0"/>
        <c:axPos val="l"/>
        <c:numFmt formatCode="General" sourceLinked="0"/>
        <c:majorTickMark val="out"/>
        <c:minorTickMark val="none"/>
        <c:tickLblPos val="nextTo"/>
        <c:txPr>
          <a:bodyPr/>
          <a:lstStyle/>
          <a:p>
            <a:pPr>
              <a:defRPr sz="1000"/>
            </a:pPr>
            <a:endParaRPr lang="en-US"/>
          </a:p>
        </c:txPr>
        <c:crossAx val="251319424"/>
        <c:crosses val="autoZero"/>
        <c:auto val="1"/>
        <c:lblAlgn val="ctr"/>
        <c:lblOffset val="100"/>
        <c:noMultiLvlLbl val="0"/>
      </c:catAx>
      <c:valAx>
        <c:axId val="251319424"/>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txPr>
          <a:bodyPr/>
          <a:lstStyle/>
          <a:p>
            <a:pPr>
              <a:defRPr sz="1000"/>
            </a:pPr>
            <a:endParaRPr lang="en-US"/>
          </a:p>
        </c:txPr>
        <c:crossAx val="251313536"/>
        <c:crosses val="autoZero"/>
        <c:crossBetween val="between"/>
      </c:valAx>
      <c:spPr>
        <a:ln>
          <a:noFill/>
        </a:ln>
      </c:spPr>
    </c:plotArea>
    <c:legend>
      <c:legendPos val="b"/>
      <c:layout>
        <c:manualLayout>
          <c:xMode val="edge"/>
          <c:yMode val="edge"/>
          <c:x val="0.51682565802102576"/>
          <c:y val="0.9011140620795357"/>
          <c:w val="0.2335321242075780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'Q18'!$B$1</c:f>
          <c:strCache>
            <c:ptCount val="1"/>
            <c:pt idx="0">
              <c:v>18. Which sector(s) are you based in?</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'Q18'!$C$2</c:f>
              <c:strCache>
                <c:ptCount val="1"/>
                <c:pt idx="0">
                  <c:v>Count</c:v>
                </c:pt>
              </c:strCache>
            </c:strRef>
          </c:tx>
          <c:invertIfNegative val="0"/>
          <c:cat>
            <c:strRef>
              <c:f>'Q18'!$B$3:$B$10</c:f>
              <c:strCache>
                <c:ptCount val="8"/>
                <c:pt idx="0">
                  <c:v>Higher Education</c:v>
                </c:pt>
                <c:pt idx="1">
                  <c:v>Further Education</c:v>
                </c:pt>
                <c:pt idx="2">
                  <c:v>Work-based learning</c:v>
                </c:pt>
                <c:pt idx="3">
                  <c:v>Adult and community learning</c:v>
                </c:pt>
                <c:pt idx="4">
                  <c:v>Industry</c:v>
                </c:pt>
                <c:pt idx="5">
                  <c:v>Schools</c:v>
                </c:pt>
                <c:pt idx="6">
                  <c:v>Third sector</c:v>
                </c:pt>
                <c:pt idx="7">
                  <c:v>Other</c:v>
                </c:pt>
              </c:strCache>
            </c:strRef>
          </c:cat>
          <c:val>
            <c:numRef>
              <c:f>'Q18'!$C$3:$C$10</c:f>
              <c:numCache>
                <c:formatCode>General</c:formatCode>
                <c:ptCount val="8"/>
                <c:pt idx="0">
                  <c:v>204</c:v>
                </c:pt>
                <c:pt idx="1">
                  <c:v>23</c:v>
                </c:pt>
                <c:pt idx="2">
                  <c:v>16</c:v>
                </c:pt>
                <c:pt idx="3">
                  <c:v>12</c:v>
                </c:pt>
                <c:pt idx="4">
                  <c:v>10</c:v>
                </c:pt>
                <c:pt idx="5">
                  <c:v>5</c:v>
                </c:pt>
                <c:pt idx="6">
                  <c:v>5</c:v>
                </c:pt>
                <c:pt idx="7">
                  <c:v>3</c:v>
                </c:pt>
              </c:numCache>
            </c:numRef>
          </c:val>
          <c:extLst>
            <c:ext xmlns:c16="http://schemas.microsoft.com/office/drawing/2014/chart" uri="{C3380CC4-5D6E-409C-BE32-E72D297353CC}">
              <c16:uniqueId val="{00000000-41FC-4861-92D9-8FE3C8A76035}"/>
            </c:ext>
          </c:extLst>
        </c:ser>
        <c:ser>
          <c:idx val="1"/>
          <c:order val="1"/>
          <c:tx>
            <c:strRef>
              <c:f>'Q18'!$D$2</c:f>
              <c:strCache>
                <c:ptCount val="1"/>
                <c:pt idx="0">
                  <c:v>2017 (%)</c:v>
                </c:pt>
              </c:strCache>
            </c:strRef>
          </c:tx>
          <c:spPr>
            <a:noFill/>
            <a:ln>
              <a:noFill/>
            </a:ln>
          </c:spPr>
          <c:invertIfNegative val="0"/>
          <c:cat>
            <c:strRef>
              <c:f>'Q18'!$B$3:$B$10</c:f>
              <c:strCache>
                <c:ptCount val="8"/>
                <c:pt idx="0">
                  <c:v>Higher Education</c:v>
                </c:pt>
                <c:pt idx="1">
                  <c:v>Further Education</c:v>
                </c:pt>
                <c:pt idx="2">
                  <c:v>Work-based learning</c:v>
                </c:pt>
                <c:pt idx="3">
                  <c:v>Adult and community learning</c:v>
                </c:pt>
                <c:pt idx="4">
                  <c:v>Industry</c:v>
                </c:pt>
                <c:pt idx="5">
                  <c:v>Schools</c:v>
                </c:pt>
                <c:pt idx="6">
                  <c:v>Third sector</c:v>
                </c:pt>
                <c:pt idx="7">
                  <c:v>Other</c:v>
                </c:pt>
              </c:strCache>
            </c:strRef>
          </c:cat>
          <c:val>
            <c:numRef>
              <c:f>'Q18'!$D$3:$D$10</c:f>
              <c:numCache>
                <c:formatCode>0.0%</c:formatCode>
                <c:ptCount val="8"/>
                <c:pt idx="0">
                  <c:v>0.90265486725663713</c:v>
                </c:pt>
                <c:pt idx="1">
                  <c:v>0.10176991150442478</c:v>
                </c:pt>
                <c:pt idx="2">
                  <c:v>7.0796460176991149E-2</c:v>
                </c:pt>
                <c:pt idx="3">
                  <c:v>5.3097345132743362E-2</c:v>
                </c:pt>
                <c:pt idx="4">
                  <c:v>4.4247787610619468E-2</c:v>
                </c:pt>
                <c:pt idx="5">
                  <c:v>2.2123893805309734E-2</c:v>
                </c:pt>
                <c:pt idx="6">
                  <c:v>2.2123893805309734E-2</c:v>
                </c:pt>
                <c:pt idx="7">
                  <c:v>1.3274336283185841E-2</c:v>
                </c:pt>
              </c:numCache>
            </c:numRef>
          </c:val>
          <c:extLst>
            <c:ext xmlns:c16="http://schemas.microsoft.com/office/drawing/2014/chart" uri="{C3380CC4-5D6E-409C-BE32-E72D297353CC}">
              <c16:uniqueId val="{00000001-41FC-4861-92D9-8FE3C8A76035}"/>
            </c:ext>
          </c:extLst>
        </c:ser>
        <c:dLbls>
          <c:showLegendKey val="0"/>
          <c:showVal val="0"/>
          <c:showCatName val="0"/>
          <c:showSerName val="0"/>
          <c:showPercent val="0"/>
          <c:showBubbleSize val="0"/>
        </c:dLbls>
        <c:gapWidth val="92"/>
        <c:overlap val="93"/>
        <c:axId val="251441152"/>
        <c:axId val="251442688"/>
      </c:barChart>
      <c:catAx>
        <c:axId val="251441152"/>
        <c:scaling>
          <c:orientation val="minMax"/>
        </c:scaling>
        <c:delete val="0"/>
        <c:axPos val="l"/>
        <c:numFmt formatCode="General" sourceLinked="0"/>
        <c:majorTickMark val="none"/>
        <c:minorTickMark val="none"/>
        <c:tickLblPos val="nextTo"/>
        <c:crossAx val="251442688"/>
        <c:crosses val="autoZero"/>
        <c:auto val="1"/>
        <c:lblAlgn val="ctr"/>
        <c:lblOffset val="100"/>
        <c:noMultiLvlLbl val="0"/>
      </c:catAx>
      <c:valAx>
        <c:axId val="251442688"/>
        <c:scaling>
          <c:orientation val="minMax"/>
        </c:scaling>
        <c:delete val="0"/>
        <c:axPos val="b"/>
        <c:majorGridlines/>
        <c:numFmt formatCode="General" sourceLinked="1"/>
        <c:majorTickMark val="none"/>
        <c:minorTickMark val="none"/>
        <c:tickLblPos val="nextTo"/>
        <c:crossAx val="251441152"/>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'Q18'!$B$1</c:f>
          <c:strCache>
            <c:ptCount val="1"/>
            <c:pt idx="0">
              <c:v>18. Which sector(s) are you based in?</c:v>
            </c:pt>
          </c:strCache>
        </c:strRef>
      </c:tx>
      <c:layout>
        <c:manualLayout>
          <c:xMode val="edge"/>
          <c:yMode val="edge"/>
          <c:x val="5.5508665033734746E-3"/>
          <c:y val="2.4869906238495221E-2"/>
        </c:manualLayout>
      </c:layout>
      <c:overlay val="0"/>
      <c:txPr>
        <a:bodyPr/>
        <a:lstStyle/>
        <a:p>
          <a:pPr algn="l">
            <a:defRPr sz="1200"/>
          </a:pPr>
          <a:endParaRPr lang="en-US"/>
        </a:p>
      </c:txPr>
    </c:title>
    <c:autoTitleDeleted val="0"/>
    <c:plotArea>
      <c:layout>
        <c:manualLayout>
          <c:layoutTarget val="inner"/>
          <c:xMode val="edge"/>
          <c:yMode val="edge"/>
          <c:x val="0.29632120722782118"/>
          <c:y val="8.426066825738919E-2"/>
          <c:w val="0.61849827148214276"/>
          <c:h val="0.73866669403167251"/>
        </c:manualLayout>
      </c:layout>
      <c:barChart>
        <c:barDir val="bar"/>
        <c:grouping val="clustered"/>
        <c:varyColors val="0"/>
        <c:ser>
          <c:idx val="3"/>
          <c:order val="0"/>
          <c:tx>
            <c:strRef>
              <c:f>'Q18'!$D$16</c:f>
              <c:strCache>
                <c:ptCount val="1"/>
                <c:pt idx="0">
                  <c:v>2016 (%)</c:v>
                </c:pt>
              </c:strCache>
            </c:strRef>
          </c:tx>
          <c:spPr>
            <a:solidFill>
              <a:schemeClr val="bg1">
                <a:lumMod val="85000"/>
              </a:schemeClr>
            </a:solidFill>
          </c:spPr>
          <c:invertIfNegative val="0"/>
          <c:dLbls>
            <c:dLbl>
              <c:idx val="0"/>
              <c:tx>
                <c:rich>
                  <a:bodyPr/>
                  <a:lstStyle/>
                  <a:p>
                    <a:fld id="{621FB4B9-E327-475F-8C8C-06075BDE9207}" type="CELLRANGE">
                      <a:rPr lang="en-GB"/>
                      <a:pPr/>
                      <a:t>[CELLRANGE]</a:t>
                    </a:fld>
                    <a:r>
                      <a:rPr lang="en-GB" baseline="0"/>
                      <a:t>, </a:t>
                    </a:r>
                    <a:fld id="{0F760C92-DBF9-4401-BEF6-F49C44005625}"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A80-42AF-BD7D-7BDB64669C2C}"/>
                </c:ext>
              </c:extLst>
            </c:dLbl>
            <c:dLbl>
              <c:idx val="1"/>
              <c:tx>
                <c:rich>
                  <a:bodyPr/>
                  <a:lstStyle/>
                  <a:p>
                    <a:fld id="{58C3059E-5B9F-45B4-8C1A-CF25EC77EB3D}" type="CELLRANGE">
                      <a:rPr lang="en-GB"/>
                      <a:pPr/>
                      <a:t>[CELLRANGE]</a:t>
                    </a:fld>
                    <a:r>
                      <a:rPr lang="en-GB" baseline="0"/>
                      <a:t>, </a:t>
                    </a:r>
                    <a:fld id="{9FB1DFD6-1D6C-498F-8DAB-CF97021886AA}"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A80-42AF-BD7D-7BDB64669C2C}"/>
                </c:ext>
              </c:extLst>
            </c:dLbl>
            <c:dLbl>
              <c:idx val="2"/>
              <c:tx>
                <c:rich>
                  <a:bodyPr/>
                  <a:lstStyle/>
                  <a:p>
                    <a:fld id="{50740340-2193-4CD3-AE46-D17956331A02}" type="CELLRANGE">
                      <a:rPr lang="en-GB"/>
                      <a:pPr/>
                      <a:t>[CELLRANGE]</a:t>
                    </a:fld>
                    <a:r>
                      <a:rPr lang="en-GB" baseline="0"/>
                      <a:t>, </a:t>
                    </a:r>
                    <a:fld id="{0B1534F6-F4DF-46D3-9D15-CD4DE82DA13D}"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A80-42AF-BD7D-7BDB64669C2C}"/>
                </c:ext>
              </c:extLst>
            </c:dLbl>
            <c:dLbl>
              <c:idx val="3"/>
              <c:tx>
                <c:rich>
                  <a:bodyPr/>
                  <a:lstStyle/>
                  <a:p>
                    <a:fld id="{F0867F54-AB0D-4BBB-8516-7F4F549398A3}" type="CELLRANGE">
                      <a:rPr lang="en-GB"/>
                      <a:pPr/>
                      <a:t>[CELLRANGE]</a:t>
                    </a:fld>
                    <a:r>
                      <a:rPr lang="en-GB" baseline="0"/>
                      <a:t>, </a:t>
                    </a:r>
                    <a:fld id="{90B423D4-F91B-4CC1-B96D-C7FA072CECDE}"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A80-42AF-BD7D-7BDB64669C2C}"/>
                </c:ext>
              </c:extLst>
            </c:dLbl>
            <c:dLbl>
              <c:idx val="4"/>
              <c:tx>
                <c:rich>
                  <a:bodyPr/>
                  <a:lstStyle/>
                  <a:p>
                    <a:fld id="{7ADD914B-1957-4BA9-B433-E7F2499617E5}" type="CELLRANGE">
                      <a:rPr lang="en-GB"/>
                      <a:pPr/>
                      <a:t>[CELLRANGE]</a:t>
                    </a:fld>
                    <a:r>
                      <a:rPr lang="en-GB" baseline="0"/>
                      <a:t>, </a:t>
                    </a:r>
                    <a:fld id="{EE0FFECF-C431-40A8-AE24-344555D27ED6}"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A80-42AF-BD7D-7BDB64669C2C}"/>
                </c:ext>
              </c:extLst>
            </c:dLbl>
            <c:dLbl>
              <c:idx val="5"/>
              <c:tx>
                <c:rich>
                  <a:bodyPr/>
                  <a:lstStyle/>
                  <a:p>
                    <a:fld id="{BB5F6890-F4AA-432E-8CE3-1C7159A2F6A5}" type="CELLRANGE">
                      <a:rPr lang="en-GB"/>
                      <a:pPr/>
                      <a:t>[CELLRANGE]</a:t>
                    </a:fld>
                    <a:r>
                      <a:rPr lang="en-GB" baseline="0"/>
                      <a:t>, </a:t>
                    </a:r>
                    <a:fld id="{F95C53D3-EE1F-4756-A100-1D3E5005D016}"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A80-42AF-BD7D-7BDB64669C2C}"/>
                </c:ext>
              </c:extLst>
            </c:dLbl>
            <c:dLbl>
              <c:idx val="6"/>
              <c:tx>
                <c:rich>
                  <a:bodyPr/>
                  <a:lstStyle/>
                  <a:p>
                    <a:fld id="{27035FC9-ACB6-40AB-8B42-8DA2676EC2CF}" type="CELLRANGE">
                      <a:rPr lang="en-GB"/>
                      <a:pPr/>
                      <a:t>[CELLRANGE]</a:t>
                    </a:fld>
                    <a:r>
                      <a:rPr lang="en-GB" baseline="0"/>
                      <a:t>, </a:t>
                    </a:r>
                    <a:fld id="{706D8E95-9FF6-4E27-B405-D645A3EDE7EC}"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A80-42AF-BD7D-7BDB64669C2C}"/>
                </c:ext>
              </c:extLst>
            </c:dLbl>
            <c:dLbl>
              <c:idx val="7"/>
              <c:tx>
                <c:rich>
                  <a:bodyPr/>
                  <a:lstStyle/>
                  <a:p>
                    <a:fld id="{D4DCD722-7390-44E3-AFAB-C3D8EE8AF98A}" type="CELLRANGE">
                      <a:rPr lang="en-GB"/>
                      <a:pPr/>
                      <a:t>[CELLRANGE]</a:t>
                    </a:fld>
                    <a:r>
                      <a:rPr lang="en-GB" baseline="0"/>
                      <a:t>, </a:t>
                    </a:r>
                    <a:fld id="{7D23B00C-B1B1-4D94-AFDA-C9E5032F6D01}"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A80-42AF-BD7D-7BDB64669C2C}"/>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'Q18'!$G$17:$G$24</c:f>
              <c:strCache>
                <c:ptCount val="8"/>
                <c:pt idx="0">
                  <c:v>Higher Education</c:v>
                </c:pt>
                <c:pt idx="1">
                  <c:v>Further Education</c:v>
                </c:pt>
                <c:pt idx="2">
                  <c:v>Work-based learning</c:v>
                </c:pt>
                <c:pt idx="3">
                  <c:v>Adult and community learning</c:v>
                </c:pt>
                <c:pt idx="4">
                  <c:v>Industry</c:v>
                </c:pt>
                <c:pt idx="5">
                  <c:v>Schools</c:v>
                </c:pt>
                <c:pt idx="6">
                  <c:v>Third sector</c:v>
                </c:pt>
                <c:pt idx="7">
                  <c:v>Other</c:v>
                </c:pt>
              </c:strCache>
            </c:strRef>
          </c:cat>
          <c:val>
            <c:numRef>
              <c:f>'Q18'!$D$17:$D$24</c:f>
              <c:numCache>
                <c:formatCode>0.0%</c:formatCode>
                <c:ptCount val="8"/>
                <c:pt idx="0">
                  <c:v>0.87704918032786883</c:v>
                </c:pt>
                <c:pt idx="1">
                  <c:v>0.11885245901639344</c:v>
                </c:pt>
                <c:pt idx="2">
                  <c:v>6.1475409836065573E-2</c:v>
                </c:pt>
                <c:pt idx="3">
                  <c:v>4.0983606557377046E-2</c:v>
                </c:pt>
                <c:pt idx="4">
                  <c:v>4.0983606557377046E-2</c:v>
                </c:pt>
                <c:pt idx="5">
                  <c:v>2.8688524590163935E-2</c:v>
                </c:pt>
                <c:pt idx="6">
                  <c:v>8.1967213114754103E-3</c:v>
                </c:pt>
                <c:pt idx="7">
                  <c:v>2.0491803278688523E-2</c:v>
                </c:pt>
              </c:numCache>
            </c:numRef>
          </c:val>
          <c:extLst>
            <c:ext xmlns:c15="http://schemas.microsoft.com/office/drawing/2012/chart" uri="{02D57815-91ED-43cb-92C2-25804820EDAC}">
              <c15:datalabelsRange>
                <c15:f>'Q18'!$E$17:$E$24</c15:f>
                <c15:dlblRangeCache>
                  <c:ptCount val="8"/>
                  <c:pt idx="0">
                    <c:v>n.214</c:v>
                  </c:pt>
                  <c:pt idx="1">
                    <c:v>n.29</c:v>
                  </c:pt>
                  <c:pt idx="2">
                    <c:v>n.15</c:v>
                  </c:pt>
                  <c:pt idx="3">
                    <c:v>n.10</c:v>
                  </c:pt>
                  <c:pt idx="4">
                    <c:v>n.10</c:v>
                  </c:pt>
                  <c:pt idx="5">
                    <c:v>n.7</c:v>
                  </c:pt>
                  <c:pt idx="6">
                    <c:v>n.2</c:v>
                  </c:pt>
                  <c:pt idx="7">
                    <c:v>n.5</c:v>
                  </c:pt>
                </c15:dlblRangeCache>
              </c15:datalabelsRange>
            </c:ext>
            <c:ext xmlns:c16="http://schemas.microsoft.com/office/drawing/2014/chart" uri="{C3380CC4-5D6E-409C-BE32-E72D297353CC}">
              <c16:uniqueId val="{00000000-7068-429C-9BFD-274241D9FBA7}"/>
            </c:ext>
          </c:extLst>
        </c:ser>
        <c:ser>
          <c:idx val="1"/>
          <c:order val="1"/>
          <c:tx>
            <c:strRef>
              <c:f>'Q18'!$D$2</c:f>
              <c:strCache>
                <c:ptCount val="1"/>
                <c:pt idx="0">
                  <c:v>2017 (%)</c:v>
                </c:pt>
              </c:strCache>
            </c:strRef>
          </c:tx>
          <c:spPr>
            <a:solidFill>
              <a:srgbClr val="079948"/>
            </a:solidFill>
          </c:spPr>
          <c:invertIfNegative val="0"/>
          <c:dLbls>
            <c:dLbl>
              <c:idx val="0"/>
              <c:tx>
                <c:rich>
                  <a:bodyPr/>
                  <a:lstStyle/>
                  <a:p>
                    <a:fld id="{12F4DB3E-D1A8-44E5-91B3-C276BBF2F4A9}" type="CELLRANGE">
                      <a:rPr lang="en-GB"/>
                      <a:pPr/>
                      <a:t>[CELLRANGE]</a:t>
                    </a:fld>
                    <a:r>
                      <a:rPr lang="en-GB" baseline="0"/>
                      <a:t>, </a:t>
                    </a:r>
                    <a:fld id="{F9D13038-492C-4FE0-A0B9-9946E8E0672F}"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A80-42AF-BD7D-7BDB64669C2C}"/>
                </c:ext>
              </c:extLst>
            </c:dLbl>
            <c:dLbl>
              <c:idx val="1"/>
              <c:tx>
                <c:rich>
                  <a:bodyPr/>
                  <a:lstStyle/>
                  <a:p>
                    <a:fld id="{69AA57AD-71D4-4138-B1E3-D622719EA4E8}" type="CELLRANGE">
                      <a:rPr lang="en-GB"/>
                      <a:pPr/>
                      <a:t>[CELLRANGE]</a:t>
                    </a:fld>
                    <a:r>
                      <a:rPr lang="en-GB" baseline="0"/>
                      <a:t>, </a:t>
                    </a:r>
                    <a:fld id="{B64CE392-ABD7-4013-8425-A87270AD2B77}"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A80-42AF-BD7D-7BDB64669C2C}"/>
                </c:ext>
              </c:extLst>
            </c:dLbl>
            <c:dLbl>
              <c:idx val="2"/>
              <c:tx>
                <c:rich>
                  <a:bodyPr/>
                  <a:lstStyle/>
                  <a:p>
                    <a:fld id="{BCE73F3E-E583-4B47-AC3E-360D52CF5A2F}" type="CELLRANGE">
                      <a:rPr lang="en-GB"/>
                      <a:pPr/>
                      <a:t>[CELLRANGE]</a:t>
                    </a:fld>
                    <a:r>
                      <a:rPr lang="en-GB" baseline="0"/>
                      <a:t>, </a:t>
                    </a:r>
                    <a:fld id="{F745ADE5-873E-4D7F-9EA4-5FE02866F480}"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A80-42AF-BD7D-7BDB64669C2C}"/>
                </c:ext>
              </c:extLst>
            </c:dLbl>
            <c:dLbl>
              <c:idx val="3"/>
              <c:tx>
                <c:rich>
                  <a:bodyPr/>
                  <a:lstStyle/>
                  <a:p>
                    <a:fld id="{3E34B955-7DE9-4B3D-9667-81D9F591C353}" type="CELLRANGE">
                      <a:rPr lang="en-GB"/>
                      <a:pPr/>
                      <a:t>[CELLRANGE]</a:t>
                    </a:fld>
                    <a:r>
                      <a:rPr lang="en-GB" baseline="0"/>
                      <a:t>, </a:t>
                    </a:r>
                    <a:fld id="{834C5B31-7E62-44D1-A139-63CC1F1049DF}"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A80-42AF-BD7D-7BDB64669C2C}"/>
                </c:ext>
              </c:extLst>
            </c:dLbl>
            <c:dLbl>
              <c:idx val="4"/>
              <c:tx>
                <c:rich>
                  <a:bodyPr/>
                  <a:lstStyle/>
                  <a:p>
                    <a:fld id="{97605D65-A03B-4454-B291-991FB94C203F}" type="CELLRANGE">
                      <a:rPr lang="en-GB"/>
                      <a:pPr/>
                      <a:t>[CELLRANGE]</a:t>
                    </a:fld>
                    <a:r>
                      <a:rPr lang="en-GB" baseline="0"/>
                      <a:t>, </a:t>
                    </a:r>
                    <a:fld id="{C5956D94-AFD5-46C1-A550-86E4CF882CDD}"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A80-42AF-BD7D-7BDB64669C2C}"/>
                </c:ext>
              </c:extLst>
            </c:dLbl>
            <c:dLbl>
              <c:idx val="5"/>
              <c:tx>
                <c:rich>
                  <a:bodyPr/>
                  <a:lstStyle/>
                  <a:p>
                    <a:fld id="{9C1109FE-648A-409D-97F3-237142450FDD}" type="CELLRANGE">
                      <a:rPr lang="en-GB"/>
                      <a:pPr/>
                      <a:t>[CELLRANGE]</a:t>
                    </a:fld>
                    <a:r>
                      <a:rPr lang="en-GB" baseline="0"/>
                      <a:t>, </a:t>
                    </a:r>
                    <a:fld id="{10D05260-9B82-4989-93BD-C4CDD93623B7}"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A80-42AF-BD7D-7BDB64669C2C}"/>
                </c:ext>
              </c:extLst>
            </c:dLbl>
            <c:dLbl>
              <c:idx val="6"/>
              <c:tx>
                <c:rich>
                  <a:bodyPr/>
                  <a:lstStyle/>
                  <a:p>
                    <a:fld id="{39C3E2B2-B44B-46C7-8BA9-5CD9675CC1D0}" type="CELLRANGE">
                      <a:rPr lang="en-GB"/>
                      <a:pPr/>
                      <a:t>[CELLRANGE]</a:t>
                    </a:fld>
                    <a:r>
                      <a:rPr lang="en-GB" baseline="0"/>
                      <a:t>, </a:t>
                    </a:r>
                    <a:fld id="{0BBDADE2-725A-4F24-9132-AE1DAD3E5637}"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A80-42AF-BD7D-7BDB64669C2C}"/>
                </c:ext>
              </c:extLst>
            </c:dLbl>
            <c:dLbl>
              <c:idx val="7"/>
              <c:tx>
                <c:rich>
                  <a:bodyPr/>
                  <a:lstStyle/>
                  <a:p>
                    <a:fld id="{7858D52E-D63F-48D0-B51F-129E655C0566}" type="CELLRANGE">
                      <a:rPr lang="en-GB"/>
                      <a:pPr/>
                      <a:t>[CELLRANGE]</a:t>
                    </a:fld>
                    <a:r>
                      <a:rPr lang="en-GB" baseline="0"/>
                      <a:t>, </a:t>
                    </a:r>
                    <a:fld id="{82703E6B-F2AF-43BA-85C5-34FE2F0B110C}"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A80-42AF-BD7D-7BDB64669C2C}"/>
                </c:ext>
              </c:extLst>
            </c:dLbl>
            <c:spPr>
              <a:solidFill>
                <a:schemeClr val="bg1"/>
              </a:solidFill>
              <a:ln>
                <a:noFill/>
              </a:ln>
            </c:spPr>
            <c:txPr>
              <a:bodyPr rot="0"/>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'Q18'!$G$17:$G$24</c:f>
              <c:strCache>
                <c:ptCount val="8"/>
                <c:pt idx="0">
                  <c:v>Higher Education</c:v>
                </c:pt>
                <c:pt idx="1">
                  <c:v>Further Education</c:v>
                </c:pt>
                <c:pt idx="2">
                  <c:v>Work-based learning</c:v>
                </c:pt>
                <c:pt idx="3">
                  <c:v>Adult and community learning</c:v>
                </c:pt>
                <c:pt idx="4">
                  <c:v>Industry</c:v>
                </c:pt>
                <c:pt idx="5">
                  <c:v>Schools</c:v>
                </c:pt>
                <c:pt idx="6">
                  <c:v>Third sector</c:v>
                </c:pt>
                <c:pt idx="7">
                  <c:v>Other</c:v>
                </c:pt>
              </c:strCache>
            </c:strRef>
          </c:cat>
          <c:val>
            <c:numRef>
              <c:f>'Q18'!$D$3:$D$10</c:f>
              <c:numCache>
                <c:formatCode>0.0%</c:formatCode>
                <c:ptCount val="8"/>
                <c:pt idx="0">
                  <c:v>0.90265486725663713</c:v>
                </c:pt>
                <c:pt idx="1">
                  <c:v>0.10176991150442478</c:v>
                </c:pt>
                <c:pt idx="2">
                  <c:v>7.0796460176991149E-2</c:v>
                </c:pt>
                <c:pt idx="3">
                  <c:v>5.3097345132743362E-2</c:v>
                </c:pt>
                <c:pt idx="4">
                  <c:v>4.4247787610619468E-2</c:v>
                </c:pt>
                <c:pt idx="5">
                  <c:v>2.2123893805309734E-2</c:v>
                </c:pt>
                <c:pt idx="6">
                  <c:v>2.2123893805309734E-2</c:v>
                </c:pt>
                <c:pt idx="7">
                  <c:v>1.3274336283185841E-2</c:v>
                </c:pt>
              </c:numCache>
            </c:numRef>
          </c:val>
          <c:extLst>
            <c:ext xmlns:c15="http://schemas.microsoft.com/office/drawing/2012/chart" uri="{02D57815-91ED-43cb-92C2-25804820EDAC}">
              <c15:datalabelsRange>
                <c15:f>'Q18'!$E$3:$E$10</c15:f>
                <c15:dlblRangeCache>
                  <c:ptCount val="8"/>
                  <c:pt idx="0">
                    <c:v>n.204</c:v>
                  </c:pt>
                  <c:pt idx="1">
                    <c:v>n.23</c:v>
                  </c:pt>
                  <c:pt idx="2">
                    <c:v>n.16</c:v>
                  </c:pt>
                  <c:pt idx="3">
                    <c:v>n.12</c:v>
                  </c:pt>
                  <c:pt idx="4">
                    <c:v>n.10</c:v>
                  </c:pt>
                  <c:pt idx="5">
                    <c:v>n.5</c:v>
                  </c:pt>
                  <c:pt idx="6">
                    <c:v>n.5</c:v>
                  </c:pt>
                  <c:pt idx="7">
                    <c:v>n.3</c:v>
                  </c:pt>
                </c15:dlblRangeCache>
              </c15:datalabelsRange>
            </c:ext>
            <c:ext xmlns:c16="http://schemas.microsoft.com/office/drawing/2014/chart" uri="{C3380CC4-5D6E-409C-BE32-E72D297353CC}">
              <c16:uniqueId val="{00000001-7068-429C-9BFD-274241D9FBA7}"/>
            </c:ext>
          </c:extLst>
        </c:ser>
        <c:dLbls>
          <c:showLegendKey val="0"/>
          <c:showVal val="0"/>
          <c:showCatName val="0"/>
          <c:showSerName val="0"/>
          <c:showPercent val="0"/>
          <c:showBubbleSize val="0"/>
        </c:dLbls>
        <c:gapWidth val="84"/>
        <c:overlap val="-11"/>
        <c:axId val="251818752"/>
        <c:axId val="251820288"/>
      </c:barChart>
      <c:catAx>
        <c:axId val="251818752"/>
        <c:scaling>
          <c:orientation val="minMax"/>
        </c:scaling>
        <c:delete val="0"/>
        <c:axPos val="l"/>
        <c:numFmt formatCode="General" sourceLinked="0"/>
        <c:majorTickMark val="out"/>
        <c:minorTickMark val="none"/>
        <c:tickLblPos val="nextTo"/>
        <c:txPr>
          <a:bodyPr/>
          <a:lstStyle/>
          <a:p>
            <a:pPr>
              <a:defRPr sz="1000"/>
            </a:pPr>
            <a:endParaRPr lang="en-US"/>
          </a:p>
        </c:txPr>
        <c:crossAx val="251820288"/>
        <c:crosses val="autoZero"/>
        <c:auto val="1"/>
        <c:lblAlgn val="ctr"/>
        <c:lblOffset val="100"/>
        <c:noMultiLvlLbl val="0"/>
      </c:catAx>
      <c:valAx>
        <c:axId val="251820288"/>
        <c:scaling>
          <c:orientation val="minMax"/>
        </c:scaling>
        <c:delete val="0"/>
        <c:axPos val="b"/>
        <c:majorGridlines>
          <c:spPr>
            <a:ln>
              <a:solidFill>
                <a:schemeClr val="bg1">
                  <a:lumMod val="85000"/>
                </a:schemeClr>
              </a:solidFill>
            </a:ln>
          </c:spPr>
        </c:majorGridlines>
        <c:numFmt formatCode="0%" sourceLinked="0"/>
        <c:majorTickMark val="none"/>
        <c:minorTickMark val="none"/>
        <c:tickLblPos val="nextTo"/>
        <c:txPr>
          <a:bodyPr/>
          <a:lstStyle/>
          <a:p>
            <a:pPr>
              <a:defRPr sz="1000"/>
            </a:pPr>
            <a:endParaRPr lang="en-US"/>
          </a:p>
        </c:txPr>
        <c:crossAx val="251818752"/>
        <c:crosses val="autoZero"/>
        <c:crossBetween val="between"/>
        <c:majorUnit val="0.2"/>
      </c:valAx>
      <c:spPr>
        <a:ln>
          <a:solidFill>
            <a:schemeClr val="tx1">
              <a:lumMod val="50000"/>
              <a:lumOff val="50000"/>
            </a:schemeClr>
          </a:solidFill>
        </a:ln>
      </c:spPr>
    </c:plotArea>
    <c:legend>
      <c:legendPos val="b"/>
      <c:layout>
        <c:manualLayout>
          <c:xMode val="edge"/>
          <c:yMode val="edge"/>
          <c:x val="0.48869626695663326"/>
          <c:y val="0.88540680153272977"/>
          <c:w val="0.2597862225343444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'Q19'!$B$1</c:f>
          <c:strCache>
            <c:ptCount val="1"/>
            <c:pt idx="0">
              <c:v>19. What type of organisation(s) do you currently work for?</c:v>
            </c:pt>
          </c:strCache>
        </c:strRef>
      </c:tx>
      <c:layout>
        <c:manualLayout>
          <c:xMode val="edge"/>
          <c:yMode val="edge"/>
          <c:x val="1.6785010112831213E-2"/>
          <c:y val="2.2922636103151862E-2"/>
        </c:manualLayout>
      </c:layout>
      <c:overlay val="0"/>
      <c:txPr>
        <a:bodyPr/>
        <a:lstStyle/>
        <a:p>
          <a:pPr algn="l">
            <a:defRPr sz="1000"/>
          </a:pPr>
          <a:endParaRPr lang="en-US"/>
        </a:p>
      </c:txPr>
    </c:title>
    <c:autoTitleDeleted val="0"/>
    <c:plotArea>
      <c:layout/>
      <c:barChart>
        <c:barDir val="bar"/>
        <c:grouping val="clustered"/>
        <c:varyColors val="0"/>
        <c:ser>
          <c:idx val="0"/>
          <c:order val="0"/>
          <c:tx>
            <c:strRef>
              <c:f>'Q19'!$C$2</c:f>
              <c:strCache>
                <c:ptCount val="1"/>
                <c:pt idx="0">
                  <c:v>Count</c:v>
                </c:pt>
              </c:strCache>
            </c:strRef>
          </c:tx>
          <c:invertIfNegative val="0"/>
          <c:cat>
            <c:strRef>
              <c:f>'Q19'!$B$3:$B$9</c:f>
              <c:strCache>
                <c:ptCount val="7"/>
                <c:pt idx="0">
                  <c:v>University or Higher Education provider</c:v>
                </c:pt>
                <c:pt idx="1">
                  <c:v>College or Further Education provider</c:v>
                </c:pt>
                <c:pt idx="2">
                  <c:v>Commercial organisation</c:v>
                </c:pt>
                <c:pt idx="3">
                  <c:v>Other learning provider</c:v>
                </c:pt>
                <c:pt idx="4">
                  <c:v>Other</c:v>
                </c:pt>
                <c:pt idx="5">
                  <c:v>Third sector organisation</c:v>
                </c:pt>
                <c:pt idx="6">
                  <c:v>School</c:v>
                </c:pt>
              </c:strCache>
            </c:strRef>
          </c:cat>
          <c:val>
            <c:numRef>
              <c:f>'Q19'!$C$3:$C$9</c:f>
              <c:numCache>
                <c:formatCode>General</c:formatCode>
                <c:ptCount val="7"/>
                <c:pt idx="0">
                  <c:v>201</c:v>
                </c:pt>
                <c:pt idx="1">
                  <c:v>13</c:v>
                </c:pt>
                <c:pt idx="2">
                  <c:v>12</c:v>
                </c:pt>
                <c:pt idx="3">
                  <c:v>6</c:v>
                </c:pt>
                <c:pt idx="4">
                  <c:v>5</c:v>
                </c:pt>
                <c:pt idx="5">
                  <c:v>4</c:v>
                </c:pt>
                <c:pt idx="6">
                  <c:v>3</c:v>
                </c:pt>
              </c:numCache>
            </c:numRef>
          </c:val>
          <c:extLst>
            <c:ext xmlns:c16="http://schemas.microsoft.com/office/drawing/2014/chart" uri="{C3380CC4-5D6E-409C-BE32-E72D297353CC}">
              <c16:uniqueId val="{00000000-649E-4EB6-9363-CC303EDDE531}"/>
            </c:ext>
          </c:extLst>
        </c:ser>
        <c:ser>
          <c:idx val="1"/>
          <c:order val="1"/>
          <c:tx>
            <c:strRef>
              <c:f>'Q19'!$D$2</c:f>
              <c:strCache>
                <c:ptCount val="1"/>
                <c:pt idx="0">
                  <c:v>2017 (%)</c:v>
                </c:pt>
              </c:strCache>
            </c:strRef>
          </c:tx>
          <c:spPr>
            <a:noFill/>
            <a:ln>
              <a:noFill/>
            </a:ln>
          </c:spPr>
          <c:invertIfNegative val="0"/>
          <c:cat>
            <c:strRef>
              <c:f>'Q19'!$B$3:$B$9</c:f>
              <c:strCache>
                <c:ptCount val="7"/>
                <c:pt idx="0">
                  <c:v>University or Higher Education provider</c:v>
                </c:pt>
                <c:pt idx="1">
                  <c:v>College or Further Education provider</c:v>
                </c:pt>
                <c:pt idx="2">
                  <c:v>Commercial organisation</c:v>
                </c:pt>
                <c:pt idx="3">
                  <c:v>Other learning provider</c:v>
                </c:pt>
                <c:pt idx="4">
                  <c:v>Other</c:v>
                </c:pt>
                <c:pt idx="5">
                  <c:v>Third sector organisation</c:v>
                </c:pt>
                <c:pt idx="6">
                  <c:v>School</c:v>
                </c:pt>
              </c:strCache>
            </c:strRef>
          </c:cat>
          <c:val>
            <c:numRef>
              <c:f>'Q19'!$D$3:$D$9</c:f>
              <c:numCache>
                <c:formatCode>0.0%</c:formatCode>
                <c:ptCount val="7"/>
                <c:pt idx="0">
                  <c:v>0.89333333333333331</c:v>
                </c:pt>
                <c:pt idx="1">
                  <c:v>5.7777777777777775E-2</c:v>
                </c:pt>
                <c:pt idx="2">
                  <c:v>5.3333333333333337E-2</c:v>
                </c:pt>
                <c:pt idx="3">
                  <c:v>2.6666666666666668E-2</c:v>
                </c:pt>
                <c:pt idx="4">
                  <c:v>2.2222222222222223E-2</c:v>
                </c:pt>
                <c:pt idx="5">
                  <c:v>1.7777777777777778E-2</c:v>
                </c:pt>
                <c:pt idx="6">
                  <c:v>1.3333333333333334E-2</c:v>
                </c:pt>
              </c:numCache>
            </c:numRef>
          </c:val>
          <c:extLst>
            <c:ext xmlns:c16="http://schemas.microsoft.com/office/drawing/2014/chart" uri="{C3380CC4-5D6E-409C-BE32-E72D297353CC}">
              <c16:uniqueId val="{00000001-649E-4EB6-9363-CC303EDDE531}"/>
            </c:ext>
          </c:extLst>
        </c:ser>
        <c:dLbls>
          <c:showLegendKey val="0"/>
          <c:showVal val="0"/>
          <c:showCatName val="0"/>
          <c:showSerName val="0"/>
          <c:showPercent val="0"/>
          <c:showBubbleSize val="0"/>
        </c:dLbls>
        <c:gapWidth val="92"/>
        <c:overlap val="93"/>
        <c:axId val="251565184"/>
        <c:axId val="251566720"/>
      </c:barChart>
      <c:catAx>
        <c:axId val="251565184"/>
        <c:scaling>
          <c:orientation val="minMax"/>
        </c:scaling>
        <c:delete val="0"/>
        <c:axPos val="l"/>
        <c:numFmt formatCode="General" sourceLinked="0"/>
        <c:majorTickMark val="none"/>
        <c:minorTickMark val="none"/>
        <c:tickLblPos val="nextTo"/>
        <c:crossAx val="251566720"/>
        <c:crosses val="autoZero"/>
        <c:auto val="1"/>
        <c:lblAlgn val="ctr"/>
        <c:lblOffset val="100"/>
        <c:noMultiLvlLbl val="0"/>
      </c:catAx>
      <c:valAx>
        <c:axId val="251566720"/>
        <c:scaling>
          <c:orientation val="minMax"/>
        </c:scaling>
        <c:delete val="0"/>
        <c:axPos val="b"/>
        <c:majorGridlines/>
        <c:numFmt formatCode="General" sourceLinked="1"/>
        <c:majorTickMark val="none"/>
        <c:minorTickMark val="none"/>
        <c:tickLblPos val="nextTo"/>
        <c:crossAx val="251565184"/>
        <c:crosses val="autoZero"/>
        <c:crossBetween val="between"/>
      </c:valAx>
      <c:dTable>
        <c:showHorzBorder val="1"/>
        <c:showVertBorder val="1"/>
        <c:showOutline val="1"/>
        <c:showKeys val="0"/>
        <c:txPr>
          <a:bodyPr/>
          <a:lstStyle/>
          <a:p>
            <a:pPr rtl="0">
              <a:defRPr sz="800"/>
            </a:pPr>
            <a:endParaRPr lang="en-US"/>
          </a:p>
        </c:txPr>
      </c:dTable>
      <c:spPr>
        <a:ln>
          <a:solidFill>
            <a:schemeClr val="tx1">
              <a:lumMod val="50000"/>
              <a:lumOff val="50000"/>
            </a:schemeClr>
          </a:solidFill>
        </a:ln>
      </c:spPr>
    </c:plotArea>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t>Changes in important current areas from ALT Annual Surveys in 2014-2017</a:t>
            </a:r>
          </a:p>
        </c:rich>
      </c:tx>
      <c:layout>
        <c:manualLayout>
          <c:xMode val="edge"/>
          <c:yMode val="edge"/>
          <c:x val="0.14419664281892514"/>
          <c:y val="1.7754960237079814E-2"/>
        </c:manualLayout>
      </c:layout>
      <c:overlay val="1"/>
    </c:title>
    <c:autoTitleDeleted val="0"/>
    <c:plotArea>
      <c:layout>
        <c:manualLayout>
          <c:layoutTarget val="inner"/>
          <c:xMode val="edge"/>
          <c:yMode val="edge"/>
          <c:x val="0.10668571079777818"/>
          <c:y val="8.6335746852971726E-2"/>
          <c:w val="0.50457281447903812"/>
          <c:h val="0.87552543771130575"/>
        </c:manualLayout>
      </c:layout>
      <c:lineChart>
        <c:grouping val="standard"/>
        <c:varyColors val="0"/>
        <c:ser>
          <c:idx val="0"/>
          <c:order val="0"/>
          <c:tx>
            <c:strRef>
              <c:f>'Q1 (combined)'!$AG$29</c:f>
              <c:strCache>
                <c:ptCount val="1"/>
                <c:pt idx="0">
                  <c:v>Content Management Systems and VLEs</c:v>
                </c:pt>
              </c:strCache>
            </c:strRef>
          </c:tx>
          <c:spPr>
            <a:ln w="28575" cap="rnd">
              <a:solidFill>
                <a:schemeClr val="accent1"/>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(combined)'!$AH$29:$AK$29</c:f>
              <c:numCache>
                <c:formatCode>General</c:formatCode>
                <c:ptCount val="4"/>
                <c:pt idx="0">
                  <c:v>1</c:v>
                </c:pt>
                <c:pt idx="1">
                  <c:v>1</c:v>
                </c:pt>
                <c:pt idx="2">
                  <c:v>1</c:v>
                </c:pt>
                <c:pt idx="3">
                  <c:v>1</c:v>
                </c:pt>
              </c:numCache>
            </c:numRef>
          </c:val>
          <c:smooth val="0"/>
          <c:extLst xmlns:c15="http://schemas.microsoft.com/office/drawing/2012/chart">
            <c:ext xmlns:c16="http://schemas.microsoft.com/office/drawing/2014/chart" uri="{C3380CC4-5D6E-409C-BE32-E72D297353CC}">
              <c16:uniqueId val="{00000000-B316-411B-880B-B8917D185647}"/>
            </c:ext>
          </c:extLst>
        </c:ser>
        <c:ser>
          <c:idx val="1"/>
          <c:order val="1"/>
          <c:tx>
            <c:strRef>
              <c:f>'Q1 (combined)'!$AG$30</c:f>
              <c:strCache>
                <c:ptCount val="1"/>
                <c:pt idx="0">
                  <c:v>Electronic assessment, submission &amp; feedback tools</c:v>
                </c:pt>
              </c:strCache>
            </c:strRef>
          </c:tx>
          <c:spPr>
            <a:ln w="28575" cap="rnd">
              <a:solidFill>
                <a:schemeClr val="accent2"/>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(combined)'!$AH$30:$AK$30</c:f>
              <c:numCache>
                <c:formatCode>General</c:formatCode>
                <c:ptCount val="4"/>
                <c:pt idx="0">
                  <c:v>2</c:v>
                </c:pt>
                <c:pt idx="1">
                  <c:v>2</c:v>
                </c:pt>
                <c:pt idx="2">
                  <c:v>2</c:v>
                </c:pt>
                <c:pt idx="3">
                  <c:v>2</c:v>
                </c:pt>
              </c:numCache>
            </c:numRef>
          </c:val>
          <c:smooth val="0"/>
          <c:extLst xmlns:c15="http://schemas.microsoft.com/office/drawing/2012/chart">
            <c:ext xmlns:c16="http://schemas.microsoft.com/office/drawing/2014/chart" uri="{C3380CC4-5D6E-409C-BE32-E72D297353CC}">
              <c16:uniqueId val="{00000001-B316-411B-880B-B8917D185647}"/>
            </c:ext>
          </c:extLst>
        </c:ser>
        <c:ser>
          <c:idx val="2"/>
          <c:order val="2"/>
          <c:tx>
            <c:strRef>
              <c:f>'Q1 (combined)'!$AG$31</c:f>
              <c:strCache>
                <c:ptCount val="1"/>
                <c:pt idx="0">
                  <c:v>Collaborative tools (e.g. Google G Suite, Office365, Padlet etc.)</c:v>
                </c:pt>
              </c:strCache>
            </c:strRef>
          </c:tx>
          <c:spPr>
            <a:ln w="28575" cap="rnd">
              <a:solidFill>
                <a:schemeClr val="accent3"/>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(combined)'!$AH$31:$AK$31</c:f>
              <c:numCache>
                <c:formatCode>General</c:formatCode>
                <c:ptCount val="4"/>
                <c:pt idx="0">
                  <c:v>6</c:v>
                </c:pt>
                <c:pt idx="1">
                  <c:v>7</c:v>
                </c:pt>
                <c:pt idx="2">
                  <c:v>3</c:v>
                </c:pt>
                <c:pt idx="3">
                  <c:v>3</c:v>
                </c:pt>
              </c:numCache>
            </c:numRef>
          </c:val>
          <c:smooth val="0"/>
          <c:extLst xmlns:c15="http://schemas.microsoft.com/office/drawing/2012/chart">
            <c:ext xmlns:c16="http://schemas.microsoft.com/office/drawing/2014/chart" uri="{C3380CC4-5D6E-409C-BE32-E72D297353CC}">
              <c16:uniqueId val="{00000002-B316-411B-880B-B8917D185647}"/>
            </c:ext>
          </c:extLst>
        </c:ser>
        <c:ser>
          <c:idx val="3"/>
          <c:order val="3"/>
          <c:tx>
            <c:strRef>
              <c:f>'Q1 (combined)'!$AG$32</c:f>
              <c:strCache>
                <c:ptCount val="1"/>
                <c:pt idx="0">
                  <c:v>Web conferencing/virtual classroom software</c:v>
                </c:pt>
              </c:strCache>
            </c:strRef>
          </c:tx>
          <c:spPr>
            <a:ln w="28575" cap="rnd">
              <a:solidFill>
                <a:schemeClr val="accent4"/>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(combined)'!$AH$32:$AK$32</c:f>
              <c:numCache>
                <c:formatCode>General</c:formatCode>
                <c:ptCount val="4"/>
                <c:pt idx="0">
                  <c:v>3</c:v>
                </c:pt>
                <c:pt idx="1">
                  <c:v>3</c:v>
                </c:pt>
                <c:pt idx="2">
                  <c:v>5</c:v>
                </c:pt>
                <c:pt idx="3">
                  <c:v>4</c:v>
                </c:pt>
              </c:numCache>
            </c:numRef>
          </c:val>
          <c:smooth val="0"/>
          <c:extLst xmlns:c15="http://schemas.microsoft.com/office/drawing/2012/chart">
            <c:ext xmlns:c16="http://schemas.microsoft.com/office/drawing/2014/chart" uri="{C3380CC4-5D6E-409C-BE32-E72D297353CC}">
              <c16:uniqueId val="{00000003-B316-411B-880B-B8917D185647}"/>
            </c:ext>
          </c:extLst>
        </c:ser>
        <c:ser>
          <c:idx val="4"/>
          <c:order val="4"/>
          <c:tx>
            <c:strRef>
              <c:f>'Q1 (combined)'!$AG$33</c:f>
              <c:strCache>
                <c:ptCount val="1"/>
                <c:pt idx="0">
                  <c:v>Media production (e.g. podcasting, video interviews)</c:v>
                </c:pt>
              </c:strCache>
            </c:strRef>
          </c:tx>
          <c:spPr>
            <a:ln w="28575" cap="rnd">
              <a:solidFill>
                <a:schemeClr val="accent5"/>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(combined)'!$AH$33:$AK$33</c:f>
              <c:numCache>
                <c:formatCode>General</c:formatCode>
                <c:ptCount val="4"/>
                <c:pt idx="0">
                  <c:v>5</c:v>
                </c:pt>
                <c:pt idx="1">
                  <c:v>6</c:v>
                </c:pt>
                <c:pt idx="2">
                  <c:v>4</c:v>
                </c:pt>
                <c:pt idx="3">
                  <c:v>5</c:v>
                </c:pt>
              </c:numCache>
            </c:numRef>
          </c:val>
          <c:smooth val="0"/>
          <c:extLst xmlns:c15="http://schemas.microsoft.com/office/drawing/2012/chart">
            <c:ext xmlns:c16="http://schemas.microsoft.com/office/drawing/2014/chart" uri="{C3380CC4-5D6E-409C-BE32-E72D297353CC}">
              <c16:uniqueId val="{00000004-B316-411B-880B-B8917D185647}"/>
            </c:ext>
          </c:extLst>
        </c:ser>
        <c:ser>
          <c:idx val="5"/>
          <c:order val="5"/>
          <c:tx>
            <c:strRef>
              <c:f>'Q1 (combined)'!$AG$34</c:f>
              <c:strCache>
                <c:ptCount val="1"/>
                <c:pt idx="0">
                  <c:v>Plagiarism detection </c:v>
                </c:pt>
              </c:strCache>
            </c:strRef>
          </c:tx>
          <c:spPr>
            <a:ln w="28575" cap="rnd">
              <a:solidFill>
                <a:schemeClr val="accent6"/>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(combined)'!$AH$34:$AK$34</c:f>
              <c:numCache>
                <c:formatCode>General</c:formatCode>
                <c:ptCount val="4"/>
                <c:pt idx="1">
                  <c:v>5</c:v>
                </c:pt>
                <c:pt idx="2">
                  <c:v>7</c:v>
                </c:pt>
                <c:pt idx="3">
                  <c:v>6</c:v>
                </c:pt>
              </c:numCache>
            </c:numRef>
          </c:val>
          <c:smooth val="0"/>
          <c:extLst>
            <c:ext xmlns:c16="http://schemas.microsoft.com/office/drawing/2014/chart" uri="{C3380CC4-5D6E-409C-BE32-E72D297353CC}">
              <c16:uniqueId val="{00000005-B316-411B-880B-B8917D185647}"/>
            </c:ext>
          </c:extLst>
        </c:ser>
        <c:ser>
          <c:idx val="6"/>
          <c:order val="6"/>
          <c:tx>
            <c:strRef>
              <c:f>'Q1 (combined)'!$AG$35</c:f>
              <c:strCache>
                <c:ptCount val="1"/>
                <c:pt idx="0">
                  <c:v>Social networking (e.g. Twitter, Facebook, Google+)</c:v>
                </c:pt>
              </c:strCache>
            </c:strRef>
          </c:tx>
          <c:spPr>
            <a:ln w="28575" cap="rnd">
              <a:solidFill>
                <a:schemeClr val="accent1">
                  <a:lumMod val="60000"/>
                </a:schemeClr>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(combined)'!$AH$35:$AK$35</c:f>
              <c:numCache>
                <c:formatCode>General</c:formatCode>
                <c:ptCount val="4"/>
                <c:pt idx="0">
                  <c:v>4</c:v>
                </c:pt>
                <c:pt idx="1">
                  <c:v>4</c:v>
                </c:pt>
                <c:pt idx="2">
                  <c:v>6</c:v>
                </c:pt>
                <c:pt idx="3">
                  <c:v>7</c:v>
                </c:pt>
              </c:numCache>
            </c:numRef>
          </c:val>
          <c:smooth val="0"/>
          <c:extLst xmlns:c15="http://schemas.microsoft.com/office/drawing/2012/chart">
            <c:ext xmlns:c16="http://schemas.microsoft.com/office/drawing/2014/chart" uri="{C3380CC4-5D6E-409C-BE32-E72D297353CC}">
              <c16:uniqueId val="{00000006-B316-411B-880B-B8917D185647}"/>
            </c:ext>
          </c:extLst>
        </c:ser>
        <c:ser>
          <c:idx val="7"/>
          <c:order val="7"/>
          <c:tx>
            <c:strRef>
              <c:f>'Q1 (combined)'!$AG$36</c:f>
              <c:strCache>
                <c:ptCount val="1"/>
                <c:pt idx="0">
                  <c:v>Data and Analytics (incl. Learning analytics)</c:v>
                </c:pt>
              </c:strCache>
            </c:strRef>
          </c:tx>
          <c:spPr>
            <a:ln w="28575" cap="rnd">
              <a:solidFill>
                <a:schemeClr val="accent2">
                  <a:lumMod val="60000"/>
                </a:schemeClr>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(combined)'!$AH$36:$AK$36</c:f>
              <c:numCache>
                <c:formatCode>General</c:formatCode>
                <c:ptCount val="4"/>
                <c:pt idx="0">
                  <c:v>13</c:v>
                </c:pt>
                <c:pt idx="1">
                  <c:v>9</c:v>
                </c:pt>
                <c:pt idx="2">
                  <c:v>9</c:v>
                </c:pt>
                <c:pt idx="3">
                  <c:v>8</c:v>
                </c:pt>
              </c:numCache>
            </c:numRef>
          </c:val>
          <c:smooth val="0"/>
          <c:extLst xmlns:c15="http://schemas.microsoft.com/office/drawing/2012/chart">
            <c:ext xmlns:c16="http://schemas.microsoft.com/office/drawing/2014/chart" uri="{C3380CC4-5D6E-409C-BE32-E72D297353CC}">
              <c16:uniqueId val="{00000007-B316-411B-880B-B8917D185647}"/>
            </c:ext>
          </c:extLst>
        </c:ser>
        <c:ser>
          <c:idx val="8"/>
          <c:order val="8"/>
          <c:tx>
            <c:strRef>
              <c:f>'Q1 (combined)'!$AG$37</c:f>
              <c:strCache>
                <c:ptCount val="1"/>
                <c:pt idx="0">
                  <c:v>ePortfolios</c:v>
                </c:pt>
              </c:strCache>
            </c:strRef>
          </c:tx>
          <c:spPr>
            <a:ln w="28575" cap="rnd">
              <a:solidFill>
                <a:schemeClr val="accent3">
                  <a:lumMod val="60000"/>
                </a:schemeClr>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(combined)'!$AH$37:$AK$37</c:f>
              <c:numCache>
                <c:formatCode>General</c:formatCode>
                <c:ptCount val="4"/>
                <c:pt idx="0">
                  <c:v>11</c:v>
                </c:pt>
                <c:pt idx="1">
                  <c:v>13</c:v>
                </c:pt>
                <c:pt idx="2">
                  <c:v>11</c:v>
                </c:pt>
                <c:pt idx="3">
                  <c:v>9</c:v>
                </c:pt>
              </c:numCache>
            </c:numRef>
          </c:val>
          <c:smooth val="0"/>
          <c:extLst xmlns:c15="http://schemas.microsoft.com/office/drawing/2012/chart">
            <c:ext xmlns:c16="http://schemas.microsoft.com/office/drawing/2014/chart" uri="{C3380CC4-5D6E-409C-BE32-E72D297353CC}">
              <c16:uniqueId val="{00000008-B316-411B-880B-B8917D185647}"/>
            </c:ext>
          </c:extLst>
        </c:ser>
        <c:ser>
          <c:idx val="9"/>
          <c:order val="9"/>
          <c:tx>
            <c:strRef>
              <c:f>'Q1 (combined)'!$AG$38</c:f>
              <c:strCache>
                <c:ptCount val="1"/>
                <c:pt idx="0">
                  <c:v>Open Education (Practices, Policy &amp; Resources)</c:v>
                </c:pt>
              </c:strCache>
            </c:strRef>
          </c:tx>
          <c:spPr>
            <a:ln w="28575" cap="rnd">
              <a:solidFill>
                <a:schemeClr val="accent4">
                  <a:lumMod val="60000"/>
                </a:schemeClr>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(combined)'!$AH$38:$AK$38</c:f>
              <c:numCache>
                <c:formatCode>General</c:formatCode>
                <c:ptCount val="4"/>
                <c:pt idx="0">
                  <c:v>10</c:v>
                </c:pt>
                <c:pt idx="1">
                  <c:v>12</c:v>
                </c:pt>
                <c:pt idx="2">
                  <c:v>10</c:v>
                </c:pt>
                <c:pt idx="3">
                  <c:v>10</c:v>
                </c:pt>
              </c:numCache>
            </c:numRef>
          </c:val>
          <c:smooth val="0"/>
          <c:extLst xmlns:c15="http://schemas.microsoft.com/office/drawing/2012/chart">
            <c:ext xmlns:c16="http://schemas.microsoft.com/office/drawing/2014/chart" uri="{C3380CC4-5D6E-409C-BE32-E72D297353CC}">
              <c16:uniqueId val="{00000009-B316-411B-880B-B8917D185647}"/>
            </c:ext>
          </c:extLst>
        </c:ser>
        <c:ser>
          <c:idx val="10"/>
          <c:order val="10"/>
          <c:tx>
            <c:strRef>
              <c:f>'Q1 (combined)'!$AG$39</c:f>
              <c:strCache>
                <c:ptCount val="1"/>
                <c:pt idx="0">
                  <c:v>Blogs</c:v>
                </c:pt>
              </c:strCache>
            </c:strRef>
          </c:tx>
          <c:spPr>
            <a:ln w="28575" cap="rnd">
              <a:solidFill>
                <a:schemeClr val="accent5">
                  <a:lumMod val="60000"/>
                </a:schemeClr>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(combined)'!$AH$39:$AK$39</c:f>
              <c:numCache>
                <c:formatCode>General</c:formatCode>
                <c:ptCount val="4"/>
                <c:pt idx="0">
                  <c:v>7</c:v>
                </c:pt>
                <c:pt idx="1">
                  <c:v>8</c:v>
                </c:pt>
                <c:pt idx="2">
                  <c:v>12</c:v>
                </c:pt>
                <c:pt idx="3">
                  <c:v>11</c:v>
                </c:pt>
              </c:numCache>
            </c:numRef>
          </c:val>
          <c:smooth val="0"/>
          <c:extLst xmlns:c15="http://schemas.microsoft.com/office/drawing/2012/chart">
            <c:ext xmlns:c16="http://schemas.microsoft.com/office/drawing/2014/chart" uri="{C3380CC4-5D6E-409C-BE32-E72D297353CC}">
              <c16:uniqueId val="{0000000A-B316-411B-880B-B8917D185647}"/>
            </c:ext>
          </c:extLst>
        </c:ser>
        <c:ser>
          <c:idx val="11"/>
          <c:order val="11"/>
          <c:tx>
            <c:strRef>
              <c:f>'Q1 (combined)'!$AG$40</c:f>
              <c:strCache>
                <c:ptCount val="1"/>
                <c:pt idx="0">
                  <c:v>Lecture capture tools</c:v>
                </c:pt>
              </c:strCache>
            </c:strRef>
          </c:tx>
          <c:spPr>
            <a:ln w="28575" cap="rnd">
              <a:solidFill>
                <a:schemeClr val="accent6">
                  <a:lumMod val="60000"/>
                </a:schemeClr>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(combined)'!$AH$40:$AK$40</c:f>
              <c:numCache>
                <c:formatCode>General</c:formatCode>
                <c:ptCount val="4"/>
                <c:pt idx="0">
                  <c:v>8</c:v>
                </c:pt>
                <c:pt idx="1">
                  <c:v>10</c:v>
                </c:pt>
                <c:pt idx="2">
                  <c:v>8</c:v>
                </c:pt>
                <c:pt idx="3">
                  <c:v>12</c:v>
                </c:pt>
              </c:numCache>
            </c:numRef>
          </c:val>
          <c:smooth val="0"/>
          <c:extLst>
            <c:ext xmlns:c16="http://schemas.microsoft.com/office/drawing/2014/chart" uri="{C3380CC4-5D6E-409C-BE32-E72D297353CC}">
              <c16:uniqueId val="{0000000B-B316-411B-880B-B8917D185647}"/>
            </c:ext>
          </c:extLst>
        </c:ser>
        <c:ser>
          <c:idx val="12"/>
          <c:order val="12"/>
          <c:tx>
            <c:strRef>
              <c:f>'Q1 (combined)'!$AG$41</c:f>
              <c:strCache>
                <c:ptCount val="1"/>
                <c:pt idx="0">
                  <c:v>Digital repositories</c:v>
                </c:pt>
              </c:strCache>
            </c:strRef>
          </c:tx>
          <c:spPr>
            <a:ln w="28575" cap="rnd">
              <a:solidFill>
                <a:schemeClr val="accent1">
                  <a:lumMod val="80000"/>
                  <a:lumOff val="20000"/>
                </a:schemeClr>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(combined)'!$AH$41:$AK$41</c:f>
              <c:numCache>
                <c:formatCode>General</c:formatCode>
                <c:ptCount val="4"/>
                <c:pt idx="0">
                  <c:v>9</c:v>
                </c:pt>
                <c:pt idx="1">
                  <c:v>14</c:v>
                </c:pt>
                <c:pt idx="2">
                  <c:v>14</c:v>
                </c:pt>
                <c:pt idx="3">
                  <c:v>13</c:v>
                </c:pt>
              </c:numCache>
            </c:numRef>
          </c:val>
          <c:smooth val="0"/>
          <c:extLst xmlns:c15="http://schemas.microsoft.com/office/drawing/2012/chart">
            <c:ext xmlns:c16="http://schemas.microsoft.com/office/drawing/2014/chart" uri="{C3380CC4-5D6E-409C-BE32-E72D297353CC}">
              <c16:uniqueId val="{0000000C-B316-411B-880B-B8917D185647}"/>
            </c:ext>
          </c:extLst>
        </c:ser>
        <c:ser>
          <c:idx val="13"/>
          <c:order val="13"/>
          <c:tx>
            <c:strRef>
              <c:f>'Q1 (combined)'!$AG$42</c:f>
              <c:strCache>
                <c:ptCount val="1"/>
                <c:pt idx="0">
                  <c:v>Bring Your Own Device (BYOD) initiatives</c:v>
                </c:pt>
              </c:strCache>
            </c:strRef>
          </c:tx>
          <c:spPr>
            <a:ln w="28575" cap="rnd">
              <a:solidFill>
                <a:schemeClr val="accent2">
                  <a:lumMod val="80000"/>
                  <a:lumOff val="20000"/>
                </a:schemeClr>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(combined)'!$AH$42:$AK$42</c:f>
              <c:numCache>
                <c:formatCode>General</c:formatCode>
                <c:ptCount val="4"/>
                <c:pt idx="1">
                  <c:v>11</c:v>
                </c:pt>
                <c:pt idx="2">
                  <c:v>13</c:v>
                </c:pt>
                <c:pt idx="3">
                  <c:v>14</c:v>
                </c:pt>
              </c:numCache>
            </c:numRef>
          </c:val>
          <c:smooth val="0"/>
          <c:extLst xmlns:c15="http://schemas.microsoft.com/office/drawing/2012/chart">
            <c:ext xmlns:c16="http://schemas.microsoft.com/office/drawing/2014/chart" uri="{C3380CC4-5D6E-409C-BE32-E72D297353CC}">
              <c16:uniqueId val="{0000000D-B316-411B-880B-B8917D185647}"/>
            </c:ext>
          </c:extLst>
        </c:ser>
        <c:ser>
          <c:idx val="14"/>
          <c:order val="14"/>
          <c:tx>
            <c:strRef>
              <c:f>'Q1 (combined)'!$AG$43</c:f>
              <c:strCache>
                <c:ptCount val="1"/>
                <c:pt idx="0">
                  <c:v>Assistive technologies</c:v>
                </c:pt>
              </c:strCache>
            </c:strRef>
          </c:tx>
          <c:spPr>
            <a:ln w="28575" cap="rnd">
              <a:solidFill>
                <a:schemeClr val="accent3">
                  <a:lumMod val="80000"/>
                  <a:lumOff val="20000"/>
                </a:schemeClr>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(combined)'!$AH$43:$AK$43</c:f>
              <c:numCache>
                <c:formatCode>General</c:formatCode>
                <c:ptCount val="4"/>
                <c:pt idx="0">
                  <c:v>14</c:v>
                </c:pt>
                <c:pt idx="1">
                  <c:v>16</c:v>
                </c:pt>
                <c:pt idx="2">
                  <c:v>16</c:v>
                </c:pt>
                <c:pt idx="3">
                  <c:v>15</c:v>
                </c:pt>
              </c:numCache>
            </c:numRef>
          </c:val>
          <c:smooth val="0"/>
          <c:extLst>
            <c:ext xmlns:c16="http://schemas.microsoft.com/office/drawing/2014/chart" uri="{C3380CC4-5D6E-409C-BE32-E72D297353CC}">
              <c16:uniqueId val="{0000000E-B316-411B-880B-B8917D185647}"/>
            </c:ext>
          </c:extLst>
        </c:ser>
        <c:ser>
          <c:idx val="15"/>
          <c:order val="15"/>
          <c:tx>
            <c:strRef>
              <c:f>'Q1 (combined)'!$AG$44</c:f>
              <c:strCache>
                <c:ptCount val="1"/>
                <c:pt idx="0">
                  <c:v>MOOCs, SPOCs, TOOCs etc.</c:v>
                </c:pt>
              </c:strCache>
            </c:strRef>
          </c:tx>
          <c:spPr>
            <a:ln w="28575" cap="rnd">
              <a:solidFill>
                <a:schemeClr val="accent4">
                  <a:lumMod val="80000"/>
                  <a:lumOff val="20000"/>
                </a:schemeClr>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(combined)'!$AH$44:$AK$44</c:f>
              <c:numCache>
                <c:formatCode>General</c:formatCode>
                <c:ptCount val="4"/>
                <c:pt idx="0">
                  <c:v>12</c:v>
                </c:pt>
                <c:pt idx="1">
                  <c:v>15</c:v>
                </c:pt>
                <c:pt idx="2">
                  <c:v>15</c:v>
                </c:pt>
                <c:pt idx="3">
                  <c:v>16</c:v>
                </c:pt>
              </c:numCache>
            </c:numRef>
          </c:val>
          <c:smooth val="0"/>
          <c:extLst xmlns:c15="http://schemas.microsoft.com/office/drawing/2012/chart">
            <c:ext xmlns:c16="http://schemas.microsoft.com/office/drawing/2014/chart" uri="{C3380CC4-5D6E-409C-BE32-E72D297353CC}">
              <c16:uniqueId val="{0000000F-B316-411B-880B-B8917D185647}"/>
            </c:ext>
          </c:extLst>
        </c:ser>
        <c:ser>
          <c:idx val="16"/>
          <c:order val="16"/>
          <c:tx>
            <c:strRef>
              <c:f>'Q1 (combined)'!$AG$45</c:f>
              <c:strCache>
                <c:ptCount val="1"/>
                <c:pt idx="0">
                  <c:v>Game-based/playful learning</c:v>
                </c:pt>
              </c:strCache>
            </c:strRef>
          </c:tx>
          <c:spPr>
            <a:ln w="28575" cap="rnd">
              <a:solidFill>
                <a:schemeClr val="accent5">
                  <a:lumMod val="80000"/>
                  <a:lumOff val="20000"/>
                </a:schemeClr>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(combined)'!$AH$45:$AK$45</c:f>
              <c:numCache>
                <c:formatCode>General</c:formatCode>
                <c:ptCount val="4"/>
                <c:pt idx="0">
                  <c:v>16</c:v>
                </c:pt>
                <c:pt idx="1">
                  <c:v>18</c:v>
                </c:pt>
                <c:pt idx="2">
                  <c:v>17</c:v>
                </c:pt>
                <c:pt idx="3">
                  <c:v>17</c:v>
                </c:pt>
              </c:numCache>
            </c:numRef>
          </c:val>
          <c:smooth val="0"/>
          <c:extLst xmlns:c15="http://schemas.microsoft.com/office/drawing/2012/chart">
            <c:ext xmlns:c16="http://schemas.microsoft.com/office/drawing/2014/chart" uri="{C3380CC4-5D6E-409C-BE32-E72D297353CC}">
              <c16:uniqueId val="{00000010-B316-411B-880B-B8917D185647}"/>
            </c:ext>
          </c:extLst>
        </c:ser>
        <c:ser>
          <c:idx val="17"/>
          <c:order val="17"/>
          <c:tx>
            <c:strRef>
              <c:f>'Q1 (combined)'!$AG$46</c:f>
              <c:strCache>
                <c:ptCount val="1"/>
                <c:pt idx="0">
                  <c:v>Digital and Open Badges</c:v>
                </c:pt>
              </c:strCache>
            </c:strRef>
          </c:tx>
          <c:spPr>
            <a:ln w="28575" cap="rnd">
              <a:solidFill>
                <a:schemeClr val="accent6">
                  <a:lumMod val="80000"/>
                  <a:lumOff val="20000"/>
                </a:schemeClr>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(combined)'!$AH$46:$AK$46</c:f>
              <c:numCache>
                <c:formatCode>General</c:formatCode>
                <c:ptCount val="4"/>
                <c:pt idx="0">
                  <c:v>15</c:v>
                </c:pt>
                <c:pt idx="1">
                  <c:v>17</c:v>
                </c:pt>
                <c:pt idx="2">
                  <c:v>18</c:v>
                </c:pt>
                <c:pt idx="3">
                  <c:v>18</c:v>
                </c:pt>
              </c:numCache>
            </c:numRef>
          </c:val>
          <c:smooth val="0"/>
          <c:extLst xmlns:c15="http://schemas.microsoft.com/office/drawing/2012/chart">
            <c:ext xmlns:c16="http://schemas.microsoft.com/office/drawing/2014/chart" uri="{C3380CC4-5D6E-409C-BE32-E72D297353CC}">
              <c16:uniqueId val="{00000011-B316-411B-880B-B8917D185647}"/>
            </c:ext>
          </c:extLst>
        </c:ser>
        <c:ser>
          <c:idx val="18"/>
          <c:order val="18"/>
          <c:tx>
            <c:strRef>
              <c:f>'Q1 (combined)'!$AG$47</c:f>
              <c:strCache>
                <c:ptCount val="1"/>
                <c:pt idx="0">
                  <c:v>One-to-One Device initiatives</c:v>
                </c:pt>
              </c:strCache>
            </c:strRef>
          </c:tx>
          <c:spPr>
            <a:ln w="28575" cap="rnd">
              <a:solidFill>
                <a:schemeClr val="accent1">
                  <a:lumMod val="80000"/>
                </a:schemeClr>
              </a:solidFill>
              <a:round/>
            </a:ln>
            <a:effectLst/>
          </c:spPr>
          <c:marker>
            <c:symbol val="none"/>
          </c:marker>
          <c:cat>
            <c:numRef>
              <c:f>'Q1 (combined)'!$AH$28:$AK$28</c:f>
              <c:numCache>
                <c:formatCode>General</c:formatCode>
                <c:ptCount val="4"/>
                <c:pt idx="0">
                  <c:v>2014</c:v>
                </c:pt>
                <c:pt idx="1">
                  <c:v>2015</c:v>
                </c:pt>
                <c:pt idx="2">
                  <c:v>2016</c:v>
                </c:pt>
                <c:pt idx="3">
                  <c:v>2017</c:v>
                </c:pt>
              </c:numCache>
            </c:numRef>
          </c:cat>
          <c:val>
            <c:numRef>
              <c:f>'Q1 (combined)'!$AH$47:$AK$47</c:f>
              <c:numCache>
                <c:formatCode>General</c:formatCode>
                <c:ptCount val="4"/>
                <c:pt idx="1">
                  <c:v>19</c:v>
                </c:pt>
                <c:pt idx="2">
                  <c:v>19</c:v>
                </c:pt>
                <c:pt idx="3">
                  <c:v>19</c:v>
                </c:pt>
              </c:numCache>
            </c:numRef>
          </c:val>
          <c:smooth val="0"/>
          <c:extLst>
            <c:ext xmlns:c16="http://schemas.microsoft.com/office/drawing/2014/chart" uri="{C3380CC4-5D6E-409C-BE32-E72D297353CC}">
              <c16:uniqueId val="{00000012-B316-411B-880B-B8917D185647}"/>
            </c:ext>
          </c:extLst>
        </c:ser>
        <c:dLbls>
          <c:showLegendKey val="0"/>
          <c:showVal val="0"/>
          <c:showCatName val="0"/>
          <c:showSerName val="0"/>
          <c:showPercent val="0"/>
          <c:showBubbleSize val="0"/>
        </c:dLbls>
        <c:smooth val="0"/>
        <c:axId val="246135808"/>
        <c:axId val="246154368"/>
        <c:extLst/>
      </c:lineChart>
      <c:catAx>
        <c:axId val="246135808"/>
        <c:scaling>
          <c:orientation val="minMax"/>
        </c:scaling>
        <c:delete val="0"/>
        <c:axPos val="t"/>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Survey Year</a:t>
                </a:r>
              </a:p>
            </c:rich>
          </c:tx>
          <c:overlay val="0"/>
          <c:spPr>
            <a:noFill/>
            <a:ln>
              <a:noFill/>
            </a:ln>
            <a:effectLst/>
          </c:spPr>
        </c:title>
        <c:numFmt formatCode="General" sourceLinked="1"/>
        <c:majorTickMark val="none"/>
        <c:minorTickMark val="none"/>
        <c:tickLblPos val="nextTo"/>
        <c:spPr>
          <a:noFill/>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46154368"/>
        <c:crosses val="autoZero"/>
        <c:auto val="1"/>
        <c:lblAlgn val="ctr"/>
        <c:lblOffset val="100"/>
        <c:noMultiLvlLbl val="0"/>
      </c:catAx>
      <c:valAx>
        <c:axId val="246154368"/>
        <c:scaling>
          <c:orientation val="maxMin"/>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Rank of combined</a:t>
                </a:r>
                <a:r>
                  <a:rPr lang="en-GB" baseline="0"/>
                  <a:t> </a:t>
                </a:r>
                <a:r>
                  <a:rPr lang="en-GB"/>
                  <a:t>important/very important</a:t>
                </a:r>
              </a:p>
            </c:rich>
          </c:tx>
          <c:overlay val="0"/>
          <c:spPr>
            <a:noFill/>
            <a:ln>
              <a:noFill/>
            </a:ln>
            <a:effectLst/>
          </c:spPr>
        </c:title>
        <c:numFmt formatCode="General" sourceLinked="1"/>
        <c:majorTickMark val="out"/>
        <c:minorTickMark val="none"/>
        <c:tickLblPos val="nextTo"/>
        <c:spPr>
          <a:noFill/>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46135808"/>
        <c:crosses val="autoZero"/>
        <c:crossBetween val="midCat"/>
        <c:majorUnit val="1"/>
      </c:valAx>
      <c:spPr>
        <a:noFill/>
        <a:ln>
          <a:noFill/>
        </a:ln>
        <a:effectLst/>
      </c:spPr>
    </c:plotArea>
    <c:legend>
      <c:legendPos val="r"/>
      <c:layout>
        <c:manualLayout>
          <c:xMode val="edge"/>
          <c:yMode val="edge"/>
          <c:x val="0.62091148649410643"/>
          <c:y val="7.2727326296560924E-2"/>
          <c:w val="0.36374074025676228"/>
          <c:h val="0.87471147023366702"/>
        </c:manualLayout>
      </c:layout>
      <c:overlay val="0"/>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'Q19'!$B$1</c:f>
          <c:strCache>
            <c:ptCount val="1"/>
            <c:pt idx="0">
              <c:v>19. What type of organisation(s) do you currently work for?</c:v>
            </c:pt>
          </c:strCache>
        </c:strRef>
      </c:tx>
      <c:layout>
        <c:manualLayout>
          <c:xMode val="edge"/>
          <c:yMode val="edge"/>
          <c:x val="5.5508665033734746E-3"/>
          <c:y val="2.4869906238495221E-2"/>
        </c:manualLayout>
      </c:layout>
      <c:overlay val="0"/>
      <c:txPr>
        <a:bodyPr/>
        <a:lstStyle/>
        <a:p>
          <a:pPr algn="l">
            <a:defRPr sz="1200"/>
          </a:pPr>
          <a:endParaRPr lang="en-US"/>
        </a:p>
      </c:txPr>
    </c:title>
    <c:autoTitleDeleted val="0"/>
    <c:plotArea>
      <c:layout>
        <c:manualLayout>
          <c:layoutTarget val="inner"/>
          <c:xMode val="edge"/>
          <c:yMode val="edge"/>
          <c:x val="0.37718383007426159"/>
          <c:y val="0.13438599143251662"/>
          <c:w val="0.5807673816011043"/>
          <c:h val="0.69606016933281423"/>
        </c:manualLayout>
      </c:layout>
      <c:barChart>
        <c:barDir val="bar"/>
        <c:grouping val="clustered"/>
        <c:varyColors val="0"/>
        <c:ser>
          <c:idx val="3"/>
          <c:order val="0"/>
          <c:tx>
            <c:strRef>
              <c:f>'Q19'!$D$16</c:f>
              <c:strCache>
                <c:ptCount val="1"/>
                <c:pt idx="0">
                  <c:v>2016 (%)</c:v>
                </c:pt>
              </c:strCache>
            </c:strRef>
          </c:tx>
          <c:spPr>
            <a:solidFill>
              <a:schemeClr val="bg1">
                <a:lumMod val="85000"/>
              </a:schemeClr>
            </a:solidFill>
          </c:spPr>
          <c:invertIfNegative val="0"/>
          <c:dLbls>
            <c:dLbl>
              <c:idx val="0"/>
              <c:tx>
                <c:rich>
                  <a:bodyPr/>
                  <a:lstStyle/>
                  <a:p>
                    <a:fld id="{635EE077-9490-4745-9AF5-D0E270F1508C}" type="CELLRANGE">
                      <a:rPr lang="en-GB"/>
                      <a:pPr/>
                      <a:t>[CELLRANGE]</a:t>
                    </a:fld>
                    <a:r>
                      <a:rPr lang="en-GB" baseline="0"/>
                      <a:t>, </a:t>
                    </a:r>
                    <a:fld id="{A3D63128-EB88-4E01-90D1-E8F64A536CD3}"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464-4A4D-ABBC-0F5C0AD94C64}"/>
                </c:ext>
              </c:extLst>
            </c:dLbl>
            <c:dLbl>
              <c:idx val="1"/>
              <c:tx>
                <c:rich>
                  <a:bodyPr/>
                  <a:lstStyle/>
                  <a:p>
                    <a:fld id="{EF1D7A36-10FF-4094-8E04-EF7FDBD0368E}" type="CELLRANGE">
                      <a:rPr lang="en-GB"/>
                      <a:pPr/>
                      <a:t>[CELLRANGE]</a:t>
                    </a:fld>
                    <a:r>
                      <a:rPr lang="en-GB" baseline="0"/>
                      <a:t>, </a:t>
                    </a:r>
                    <a:fld id="{98103DCF-7075-41A7-81A8-00807DB1F15C}"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464-4A4D-ABBC-0F5C0AD94C64}"/>
                </c:ext>
              </c:extLst>
            </c:dLbl>
            <c:dLbl>
              <c:idx val="2"/>
              <c:tx>
                <c:rich>
                  <a:bodyPr/>
                  <a:lstStyle/>
                  <a:p>
                    <a:fld id="{27AD7A11-B73C-4C9C-810A-B2EA75CB8E0B}" type="CELLRANGE">
                      <a:rPr lang="en-GB"/>
                      <a:pPr/>
                      <a:t>[CELLRANGE]</a:t>
                    </a:fld>
                    <a:r>
                      <a:rPr lang="en-GB" baseline="0"/>
                      <a:t>, </a:t>
                    </a:r>
                    <a:fld id="{83F23B85-8545-41D0-8745-EB664285F877}"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464-4A4D-ABBC-0F5C0AD94C64}"/>
                </c:ext>
              </c:extLst>
            </c:dLbl>
            <c:dLbl>
              <c:idx val="3"/>
              <c:tx>
                <c:rich>
                  <a:bodyPr/>
                  <a:lstStyle/>
                  <a:p>
                    <a:fld id="{9B739A36-0C6D-4AB0-966D-0E06B0462D91}" type="CELLRANGE">
                      <a:rPr lang="en-GB"/>
                      <a:pPr/>
                      <a:t>[CELLRANGE]</a:t>
                    </a:fld>
                    <a:r>
                      <a:rPr lang="en-GB" baseline="0"/>
                      <a:t>, </a:t>
                    </a:r>
                    <a:fld id="{11FE57E9-E054-4C01-BC54-F1EB0613FEEF}"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464-4A4D-ABBC-0F5C0AD94C64}"/>
                </c:ext>
              </c:extLst>
            </c:dLbl>
            <c:dLbl>
              <c:idx val="4"/>
              <c:tx>
                <c:rich>
                  <a:bodyPr/>
                  <a:lstStyle/>
                  <a:p>
                    <a:fld id="{0B99537A-5907-4659-BF9C-79D49EC40E62}" type="CELLRANGE">
                      <a:rPr lang="en-GB"/>
                      <a:pPr/>
                      <a:t>[CELLRANGE]</a:t>
                    </a:fld>
                    <a:r>
                      <a:rPr lang="en-GB" baseline="0"/>
                      <a:t>, </a:t>
                    </a:r>
                    <a:fld id="{D20B8375-4A19-4CB7-8B33-F09085CEDD9C}"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464-4A4D-ABBC-0F5C0AD94C64}"/>
                </c:ext>
              </c:extLst>
            </c:dLbl>
            <c:dLbl>
              <c:idx val="5"/>
              <c:tx>
                <c:rich>
                  <a:bodyPr/>
                  <a:lstStyle/>
                  <a:p>
                    <a:fld id="{FF81A2C5-AA96-4209-BFE9-119DD7D32EBD}" type="CELLRANGE">
                      <a:rPr lang="en-GB"/>
                      <a:pPr/>
                      <a:t>[CELLRANGE]</a:t>
                    </a:fld>
                    <a:r>
                      <a:rPr lang="en-GB" baseline="0"/>
                      <a:t>, </a:t>
                    </a:r>
                    <a:fld id="{78511102-5F15-417B-9C50-A59572C703EB}"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464-4A4D-ABBC-0F5C0AD94C64}"/>
                </c:ext>
              </c:extLst>
            </c:dLbl>
            <c:dLbl>
              <c:idx val="6"/>
              <c:tx>
                <c:rich>
                  <a:bodyPr/>
                  <a:lstStyle/>
                  <a:p>
                    <a:fld id="{BEB2C65D-1067-4179-8216-77C9BA4F90F1}" type="CELLRANGE">
                      <a:rPr lang="en-GB"/>
                      <a:pPr/>
                      <a:t>[CELLRANGE]</a:t>
                    </a:fld>
                    <a:r>
                      <a:rPr lang="en-GB" baseline="0"/>
                      <a:t>, </a:t>
                    </a:r>
                    <a:fld id="{95E944FC-0A2A-462E-9C13-87AC39EC4882}"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464-4A4D-ABBC-0F5C0AD94C64}"/>
                </c:ext>
              </c:extLst>
            </c:dLbl>
            <c:spPr>
              <a:solidFill>
                <a:schemeClr val="bg1"/>
              </a:solidFill>
            </c:sp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'Q19'!$G$17:$G$23</c:f>
              <c:strCache>
                <c:ptCount val="7"/>
                <c:pt idx="0">
                  <c:v>University or Higher Education provider</c:v>
                </c:pt>
                <c:pt idx="1">
                  <c:v>College or Further Education provider</c:v>
                </c:pt>
                <c:pt idx="2">
                  <c:v>Commercial organisation</c:v>
                </c:pt>
                <c:pt idx="3">
                  <c:v>Other learning provider</c:v>
                </c:pt>
                <c:pt idx="4">
                  <c:v>Other</c:v>
                </c:pt>
                <c:pt idx="5">
                  <c:v>Third sector organisation</c:v>
                </c:pt>
                <c:pt idx="6">
                  <c:v>School</c:v>
                </c:pt>
              </c:strCache>
            </c:strRef>
          </c:cat>
          <c:val>
            <c:numRef>
              <c:f>'Q19'!$D$17:$D$23</c:f>
              <c:numCache>
                <c:formatCode>0.0%</c:formatCode>
                <c:ptCount val="7"/>
                <c:pt idx="0">
                  <c:v>0.84710743801652888</c:v>
                </c:pt>
                <c:pt idx="1">
                  <c:v>8.2644628099173556E-2</c:v>
                </c:pt>
                <c:pt idx="2">
                  <c:v>3.3057851239669422E-2</c:v>
                </c:pt>
                <c:pt idx="3">
                  <c:v>2.4793388429752067E-2</c:v>
                </c:pt>
                <c:pt idx="4">
                  <c:v>4.5454545454545456E-2</c:v>
                </c:pt>
                <c:pt idx="5">
                  <c:v>8.2644628099173556E-3</c:v>
                </c:pt>
                <c:pt idx="6">
                  <c:v>1.6528925619834711E-2</c:v>
                </c:pt>
              </c:numCache>
            </c:numRef>
          </c:val>
          <c:extLst>
            <c:ext xmlns:c15="http://schemas.microsoft.com/office/drawing/2012/chart" uri="{02D57815-91ED-43cb-92C2-25804820EDAC}">
              <c15:datalabelsRange>
                <c15:f>'Q19'!$E$17:$E$23</c15:f>
                <c15:dlblRangeCache>
                  <c:ptCount val="7"/>
                  <c:pt idx="0">
                    <c:v>n.205</c:v>
                  </c:pt>
                  <c:pt idx="1">
                    <c:v>n.20</c:v>
                  </c:pt>
                  <c:pt idx="2">
                    <c:v>n.8</c:v>
                  </c:pt>
                  <c:pt idx="3">
                    <c:v>n.6</c:v>
                  </c:pt>
                  <c:pt idx="4">
                    <c:v>n.11</c:v>
                  </c:pt>
                  <c:pt idx="5">
                    <c:v>n.2</c:v>
                  </c:pt>
                  <c:pt idx="6">
                    <c:v>n.4</c:v>
                  </c:pt>
                </c15:dlblRangeCache>
              </c15:datalabelsRange>
            </c:ext>
            <c:ext xmlns:c16="http://schemas.microsoft.com/office/drawing/2014/chart" uri="{C3380CC4-5D6E-409C-BE32-E72D297353CC}">
              <c16:uniqueId val="{00000000-B23F-455C-BC4A-29C7C5983138}"/>
            </c:ext>
          </c:extLst>
        </c:ser>
        <c:ser>
          <c:idx val="1"/>
          <c:order val="1"/>
          <c:tx>
            <c:strRef>
              <c:f>'Q19'!$D$2</c:f>
              <c:strCache>
                <c:ptCount val="1"/>
                <c:pt idx="0">
                  <c:v>2017 (%)</c:v>
                </c:pt>
              </c:strCache>
            </c:strRef>
          </c:tx>
          <c:spPr>
            <a:solidFill>
              <a:srgbClr val="079948"/>
            </a:solidFill>
          </c:spPr>
          <c:invertIfNegative val="0"/>
          <c:dLbls>
            <c:dLbl>
              <c:idx val="0"/>
              <c:tx>
                <c:rich>
                  <a:bodyPr/>
                  <a:lstStyle/>
                  <a:p>
                    <a:fld id="{6BC7CE5E-091D-4E3D-AFE0-40D40365D3B7}" type="CELLRANGE">
                      <a:rPr lang="en-GB"/>
                      <a:pPr/>
                      <a:t>[CELLRANGE]</a:t>
                    </a:fld>
                    <a:r>
                      <a:rPr lang="en-GB" baseline="0"/>
                      <a:t>, </a:t>
                    </a:r>
                    <a:fld id="{A746DC56-81F8-41EB-8243-B4DD1B54D99A}"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464-4A4D-ABBC-0F5C0AD94C64}"/>
                </c:ext>
              </c:extLst>
            </c:dLbl>
            <c:dLbl>
              <c:idx val="1"/>
              <c:tx>
                <c:rich>
                  <a:bodyPr/>
                  <a:lstStyle/>
                  <a:p>
                    <a:fld id="{929F996A-E62D-4A18-8093-D47F1ACAB9E8}" type="CELLRANGE">
                      <a:rPr lang="en-GB"/>
                      <a:pPr/>
                      <a:t>[CELLRANGE]</a:t>
                    </a:fld>
                    <a:r>
                      <a:rPr lang="en-GB" baseline="0"/>
                      <a:t>, </a:t>
                    </a:r>
                    <a:fld id="{F9C9FBE8-3BB2-4439-BE2C-FD0D26DFD752}"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464-4A4D-ABBC-0F5C0AD94C64}"/>
                </c:ext>
              </c:extLst>
            </c:dLbl>
            <c:dLbl>
              <c:idx val="2"/>
              <c:tx>
                <c:rich>
                  <a:bodyPr/>
                  <a:lstStyle/>
                  <a:p>
                    <a:fld id="{B06C43DE-05C1-4B6E-A6D5-2D043CA1C28C}" type="CELLRANGE">
                      <a:rPr lang="en-GB"/>
                      <a:pPr/>
                      <a:t>[CELLRANGE]</a:t>
                    </a:fld>
                    <a:r>
                      <a:rPr lang="en-GB" baseline="0"/>
                      <a:t>, </a:t>
                    </a:r>
                    <a:fld id="{2811EE54-6ABE-448D-8F4D-68D6D5CF04B2}"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464-4A4D-ABBC-0F5C0AD94C64}"/>
                </c:ext>
              </c:extLst>
            </c:dLbl>
            <c:dLbl>
              <c:idx val="3"/>
              <c:tx>
                <c:rich>
                  <a:bodyPr/>
                  <a:lstStyle/>
                  <a:p>
                    <a:fld id="{22AE880B-E58F-4E5D-AF2B-AC7536E6A71B}" type="CELLRANGE">
                      <a:rPr lang="en-GB"/>
                      <a:pPr/>
                      <a:t>[CELLRANGE]</a:t>
                    </a:fld>
                    <a:r>
                      <a:rPr lang="en-GB" baseline="0"/>
                      <a:t>, </a:t>
                    </a:r>
                    <a:fld id="{85475524-5B04-4DF3-9E27-F78E8BA6EA73}"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464-4A4D-ABBC-0F5C0AD94C64}"/>
                </c:ext>
              </c:extLst>
            </c:dLbl>
            <c:dLbl>
              <c:idx val="4"/>
              <c:tx>
                <c:rich>
                  <a:bodyPr/>
                  <a:lstStyle/>
                  <a:p>
                    <a:fld id="{B3320DC8-B133-4E08-9AF6-22BBA62C9841}" type="CELLRANGE">
                      <a:rPr lang="en-GB"/>
                      <a:pPr/>
                      <a:t>[CELLRANGE]</a:t>
                    </a:fld>
                    <a:r>
                      <a:rPr lang="en-GB" baseline="0"/>
                      <a:t>, </a:t>
                    </a:r>
                    <a:fld id="{7321AD65-2228-4530-BE86-469CE58B82BD}"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464-4A4D-ABBC-0F5C0AD94C64}"/>
                </c:ext>
              </c:extLst>
            </c:dLbl>
            <c:dLbl>
              <c:idx val="5"/>
              <c:tx>
                <c:rich>
                  <a:bodyPr/>
                  <a:lstStyle/>
                  <a:p>
                    <a:fld id="{A06F8938-8E96-4E3A-A03A-78E57F11E73A}" type="CELLRANGE">
                      <a:rPr lang="en-GB"/>
                      <a:pPr/>
                      <a:t>[CELLRANGE]</a:t>
                    </a:fld>
                    <a:r>
                      <a:rPr lang="en-GB" baseline="0"/>
                      <a:t>, </a:t>
                    </a:r>
                    <a:fld id="{22935BD7-4D90-4BF2-8257-8D13E71FAFFE}"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464-4A4D-ABBC-0F5C0AD94C64}"/>
                </c:ext>
              </c:extLst>
            </c:dLbl>
            <c:dLbl>
              <c:idx val="6"/>
              <c:tx>
                <c:rich>
                  <a:bodyPr/>
                  <a:lstStyle/>
                  <a:p>
                    <a:fld id="{ECD741BA-6B5B-4DD0-9139-C96DA286E0EA}" type="CELLRANGE">
                      <a:rPr lang="en-GB"/>
                      <a:pPr/>
                      <a:t>[CELLRANGE]</a:t>
                    </a:fld>
                    <a:r>
                      <a:rPr lang="en-GB" baseline="0"/>
                      <a:t>, </a:t>
                    </a:r>
                    <a:fld id="{6AAF0E67-9DE2-4570-9D2B-D3C0706B0466}" type="VALUE">
                      <a:rPr lang="en-GB" baseline="0"/>
                      <a:pPr/>
                      <a:t>[VALUE]</a:t>
                    </a:fld>
                    <a:endParaRPr lang="en-GB" baseline="0"/>
                  </a:p>
                </c:rich>
              </c:tx>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464-4A4D-ABBC-0F5C0AD94C64}"/>
                </c:ext>
              </c:extLst>
            </c:dLbl>
            <c:spPr>
              <a:solidFill>
                <a:schemeClr val="bg1"/>
              </a:solidFill>
            </c:spPr>
            <c:txPr>
              <a:bodyPr rot="0"/>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'Q19'!$G$17:$G$23</c:f>
              <c:strCache>
                <c:ptCount val="7"/>
                <c:pt idx="0">
                  <c:v>University or Higher Education provider</c:v>
                </c:pt>
                <c:pt idx="1">
                  <c:v>College or Further Education provider</c:v>
                </c:pt>
                <c:pt idx="2">
                  <c:v>Commercial organisation</c:v>
                </c:pt>
                <c:pt idx="3">
                  <c:v>Other learning provider</c:v>
                </c:pt>
                <c:pt idx="4">
                  <c:v>Other</c:v>
                </c:pt>
                <c:pt idx="5">
                  <c:v>Third sector organisation</c:v>
                </c:pt>
                <c:pt idx="6">
                  <c:v>School</c:v>
                </c:pt>
              </c:strCache>
            </c:strRef>
          </c:cat>
          <c:val>
            <c:numRef>
              <c:f>'Q19'!$D$3:$D$9</c:f>
              <c:numCache>
                <c:formatCode>0.0%</c:formatCode>
                <c:ptCount val="7"/>
                <c:pt idx="0">
                  <c:v>0.89333333333333331</c:v>
                </c:pt>
                <c:pt idx="1">
                  <c:v>5.7777777777777775E-2</c:v>
                </c:pt>
                <c:pt idx="2">
                  <c:v>5.3333333333333337E-2</c:v>
                </c:pt>
                <c:pt idx="3">
                  <c:v>2.6666666666666668E-2</c:v>
                </c:pt>
                <c:pt idx="4">
                  <c:v>2.2222222222222223E-2</c:v>
                </c:pt>
                <c:pt idx="5">
                  <c:v>1.7777777777777778E-2</c:v>
                </c:pt>
                <c:pt idx="6">
                  <c:v>1.3333333333333334E-2</c:v>
                </c:pt>
              </c:numCache>
            </c:numRef>
          </c:val>
          <c:extLst>
            <c:ext xmlns:c15="http://schemas.microsoft.com/office/drawing/2012/chart" uri="{02D57815-91ED-43cb-92C2-25804820EDAC}">
              <c15:datalabelsRange>
                <c15:f>'Q19'!$E$3:$E$9</c15:f>
                <c15:dlblRangeCache>
                  <c:ptCount val="7"/>
                  <c:pt idx="0">
                    <c:v>n.201</c:v>
                  </c:pt>
                  <c:pt idx="1">
                    <c:v>n.13</c:v>
                  </c:pt>
                  <c:pt idx="2">
                    <c:v>n.12</c:v>
                  </c:pt>
                  <c:pt idx="3">
                    <c:v>n.6</c:v>
                  </c:pt>
                  <c:pt idx="4">
                    <c:v>n.5</c:v>
                  </c:pt>
                  <c:pt idx="5">
                    <c:v>n.4</c:v>
                  </c:pt>
                  <c:pt idx="6">
                    <c:v>n.3</c:v>
                  </c:pt>
                </c15:dlblRangeCache>
              </c15:datalabelsRange>
            </c:ext>
            <c:ext xmlns:c16="http://schemas.microsoft.com/office/drawing/2014/chart" uri="{C3380CC4-5D6E-409C-BE32-E72D297353CC}">
              <c16:uniqueId val="{00000001-B23F-455C-BC4A-29C7C5983138}"/>
            </c:ext>
          </c:extLst>
        </c:ser>
        <c:dLbls>
          <c:showLegendKey val="0"/>
          <c:showVal val="0"/>
          <c:showCatName val="0"/>
          <c:showSerName val="0"/>
          <c:showPercent val="0"/>
          <c:showBubbleSize val="0"/>
        </c:dLbls>
        <c:gapWidth val="84"/>
        <c:overlap val="-11"/>
        <c:axId val="251758464"/>
        <c:axId val="251760000"/>
      </c:barChart>
      <c:catAx>
        <c:axId val="251758464"/>
        <c:scaling>
          <c:orientation val="minMax"/>
        </c:scaling>
        <c:delete val="0"/>
        <c:axPos val="l"/>
        <c:numFmt formatCode="General" sourceLinked="0"/>
        <c:majorTickMark val="out"/>
        <c:minorTickMark val="none"/>
        <c:tickLblPos val="nextTo"/>
        <c:txPr>
          <a:bodyPr/>
          <a:lstStyle/>
          <a:p>
            <a:pPr>
              <a:defRPr sz="1000"/>
            </a:pPr>
            <a:endParaRPr lang="en-US"/>
          </a:p>
        </c:txPr>
        <c:crossAx val="251760000"/>
        <c:crosses val="autoZero"/>
        <c:auto val="1"/>
        <c:lblAlgn val="ctr"/>
        <c:lblOffset val="100"/>
        <c:noMultiLvlLbl val="0"/>
      </c:catAx>
      <c:valAx>
        <c:axId val="251760000"/>
        <c:scaling>
          <c:orientation val="minMax"/>
          <c:max val="1"/>
        </c:scaling>
        <c:delete val="0"/>
        <c:axPos val="b"/>
        <c:majorGridlines>
          <c:spPr>
            <a:ln>
              <a:solidFill>
                <a:schemeClr val="bg1">
                  <a:lumMod val="85000"/>
                </a:schemeClr>
              </a:solidFill>
            </a:ln>
          </c:spPr>
        </c:majorGridlines>
        <c:numFmt formatCode="0%" sourceLinked="0"/>
        <c:majorTickMark val="none"/>
        <c:minorTickMark val="none"/>
        <c:tickLblPos val="nextTo"/>
        <c:txPr>
          <a:bodyPr/>
          <a:lstStyle/>
          <a:p>
            <a:pPr>
              <a:defRPr sz="1000"/>
            </a:pPr>
            <a:endParaRPr lang="en-US"/>
          </a:p>
        </c:txPr>
        <c:crossAx val="251758464"/>
        <c:crosses val="autoZero"/>
        <c:crossBetween val="between"/>
        <c:majorUnit val="0.2"/>
        <c:minorUnit val="0.1"/>
      </c:valAx>
      <c:spPr>
        <a:ln>
          <a:noFill/>
        </a:ln>
      </c:spPr>
    </c:plotArea>
    <c:legend>
      <c:legendPos val="b"/>
      <c:layout>
        <c:manualLayout>
          <c:xMode val="edge"/>
          <c:yMode val="edge"/>
          <c:x val="0.53182799992203511"/>
          <c:y val="0.88290053537397339"/>
          <c:w val="0.23353212420757807"/>
          <c:h val="4.6556035334292888E-2"/>
        </c:manualLayout>
      </c:layout>
      <c:overlay val="0"/>
      <c:spPr>
        <a:solidFill>
          <a:schemeClr val="bg1"/>
        </a:solidFill>
      </c:spPr>
      <c:txPr>
        <a:bodyPr/>
        <a:lstStyle/>
        <a:p>
          <a:pPr>
            <a:defRPr sz="1000"/>
          </a:pPr>
          <a:endParaRPr lang="en-US"/>
        </a:p>
      </c:txPr>
    </c:legend>
    <c:plotVisOnly val="1"/>
    <c:dispBlanksAs val="gap"/>
    <c:showDLblsOverMax val="0"/>
  </c:chart>
  <c:spPr>
    <a:ln>
      <a:noFill/>
    </a:ln>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'Q2'!$B$1</c:f>
          <c:strCache>
            <c:ptCount val="1"/>
            <c:pt idx="0">
              <c:v>2. Would you describe the following as an enabler/driver for you in your use of Learning Technology?</c:v>
            </c:pt>
          </c:strCache>
        </c:strRef>
      </c:tx>
      <c:overlay val="0"/>
      <c:txPr>
        <a:bodyPr/>
        <a:lstStyle/>
        <a:p>
          <a:pPr>
            <a:defRPr sz="1200">
              <a:latin typeface="Open Sans" panose="020B0606030504020204" pitchFamily="34" charset="0"/>
              <a:ea typeface="Open Sans" panose="020B0606030504020204" pitchFamily="34" charset="0"/>
              <a:cs typeface="Open Sans" panose="020B0606030504020204" pitchFamily="34" charset="0"/>
            </a:defRPr>
          </a:pPr>
          <a:endParaRPr lang="en-US"/>
        </a:p>
      </c:txPr>
    </c:title>
    <c:autoTitleDeleted val="0"/>
    <c:plotArea>
      <c:layout>
        <c:manualLayout>
          <c:layoutTarget val="inner"/>
          <c:xMode val="edge"/>
          <c:yMode val="edge"/>
          <c:x val="0.2754820619622706"/>
          <c:y val="0.10530848861283644"/>
          <c:w val="0.69866673337794649"/>
          <c:h val="0.75208046820234431"/>
        </c:manualLayout>
      </c:layout>
      <c:barChart>
        <c:barDir val="bar"/>
        <c:grouping val="stacked"/>
        <c:varyColors val="0"/>
        <c:ser>
          <c:idx val="0"/>
          <c:order val="0"/>
          <c:tx>
            <c:v>Neutral</c:v>
          </c:tx>
          <c:spPr>
            <a:solidFill>
              <a:schemeClr val="bg1">
                <a:lumMod val="85000"/>
              </a:schemeClr>
            </a:solidFill>
          </c:spPr>
          <c:invertIfNegative val="0"/>
          <c:cat>
            <c:strRef>
              <c:f>'Q2'!$L$3:$L$15</c:f>
              <c:strCache>
                <c:ptCount val="13"/>
                <c:pt idx="0">
                  <c:v>Professional incentives</c:v>
                </c:pt>
                <c:pt idx="1">
                  <c:v>Changing administrative processes </c:v>
                </c:pt>
                <c:pt idx="2">
                  <c:v>Organisational structure </c:v>
                </c:pt>
                <c:pt idx="3">
                  <c:v>Existing infrastructure</c:v>
                </c:pt>
                <c:pt idx="4">
                  <c:v>Recognition for career development </c:v>
                </c:pt>
                <c:pt idx="5">
                  <c:v>Support staff </c:v>
                </c:pt>
                <c:pt idx="6">
                  <c:v>Institutional culture </c:v>
                </c:pt>
                <c:pt idx="7">
                  <c:v>Strategy and leadership</c:v>
                </c:pt>
                <c:pt idx="8">
                  <c:v>Dedicated time</c:v>
                </c:pt>
                <c:pt idx="9">
                  <c:v>Colleagues' knowledge/expertise</c:v>
                </c:pt>
                <c:pt idx="10">
                  <c:v>Staff development opportunities </c:v>
                </c:pt>
                <c:pt idx="11">
                  <c:v>Colleagues' commitment </c:v>
                </c:pt>
                <c:pt idx="12">
                  <c:v>Engagement from students/learners</c:v>
                </c:pt>
              </c:strCache>
            </c:strRef>
          </c:cat>
          <c:val>
            <c:numRef>
              <c:f>'Q2'!$O$3:$O$15</c:f>
              <c:numCache>
                <c:formatCode>0%</c:formatCode>
                <c:ptCount val="13"/>
                <c:pt idx="0">
                  <c:v>0.13716814159292035</c:v>
                </c:pt>
                <c:pt idx="1">
                  <c:v>0.13716814159292035</c:v>
                </c:pt>
                <c:pt idx="2">
                  <c:v>0.12831858407079647</c:v>
                </c:pt>
                <c:pt idx="3">
                  <c:v>0.13495575221238937</c:v>
                </c:pt>
                <c:pt idx="4">
                  <c:v>0.12168141592920353</c:v>
                </c:pt>
                <c:pt idx="5">
                  <c:v>8.4070796460176997E-2</c:v>
                </c:pt>
                <c:pt idx="6">
                  <c:v>8.4070796460176997E-2</c:v>
                </c:pt>
                <c:pt idx="7">
                  <c:v>8.628318584070796E-2</c:v>
                </c:pt>
                <c:pt idx="8">
                  <c:v>7.0796460176991149E-2</c:v>
                </c:pt>
                <c:pt idx="9">
                  <c:v>8.8495575221238937E-2</c:v>
                </c:pt>
                <c:pt idx="10">
                  <c:v>8.185840707964602E-2</c:v>
                </c:pt>
                <c:pt idx="11">
                  <c:v>7.7433628318584066E-2</c:v>
                </c:pt>
                <c:pt idx="12">
                  <c:v>7.5221238938053103E-2</c:v>
                </c:pt>
              </c:numCache>
            </c:numRef>
          </c:val>
          <c:extLst>
            <c:ext xmlns:c16="http://schemas.microsoft.com/office/drawing/2014/chart" uri="{C3380CC4-5D6E-409C-BE32-E72D297353CC}">
              <c16:uniqueId val="{00000000-7E16-4011-B269-584C45ABD39C}"/>
            </c:ext>
          </c:extLst>
        </c:ser>
        <c:ser>
          <c:idx val="1"/>
          <c:order val="1"/>
          <c:tx>
            <c:v>Agree</c:v>
          </c:tx>
          <c:spPr>
            <a:solidFill>
              <a:srgbClr val="079948">
                <a:alpha val="56000"/>
              </a:srgbClr>
            </a:solidFill>
          </c:spPr>
          <c:invertIfNegative val="0"/>
          <c:dLbls>
            <c:spPr>
              <a:noFill/>
              <a:ln>
                <a:noFill/>
              </a:ln>
              <a:effectLst/>
            </c:spPr>
            <c:txPr>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'Q2'!$L$3:$L$15</c:f>
              <c:strCache>
                <c:ptCount val="13"/>
                <c:pt idx="0">
                  <c:v>Professional incentives</c:v>
                </c:pt>
                <c:pt idx="1">
                  <c:v>Changing administrative processes </c:v>
                </c:pt>
                <c:pt idx="2">
                  <c:v>Organisational structure </c:v>
                </c:pt>
                <c:pt idx="3">
                  <c:v>Existing infrastructure</c:v>
                </c:pt>
                <c:pt idx="4">
                  <c:v>Recognition for career development </c:v>
                </c:pt>
                <c:pt idx="5">
                  <c:v>Support staff </c:v>
                </c:pt>
                <c:pt idx="6">
                  <c:v>Institutional culture </c:v>
                </c:pt>
                <c:pt idx="7">
                  <c:v>Strategy and leadership</c:v>
                </c:pt>
                <c:pt idx="8">
                  <c:v>Dedicated time</c:v>
                </c:pt>
                <c:pt idx="9">
                  <c:v>Colleagues' knowledge/expertise</c:v>
                </c:pt>
                <c:pt idx="10">
                  <c:v>Staff development opportunities </c:v>
                </c:pt>
                <c:pt idx="11">
                  <c:v>Colleagues' commitment </c:v>
                </c:pt>
                <c:pt idx="12">
                  <c:v>Engagement from students/learners</c:v>
                </c:pt>
              </c:strCache>
            </c:strRef>
          </c:cat>
          <c:val>
            <c:numRef>
              <c:f>'Q2'!$N$3:$N$15</c:f>
              <c:numCache>
                <c:formatCode>0%</c:formatCode>
                <c:ptCount val="13"/>
                <c:pt idx="0">
                  <c:v>0.26548672566371684</c:v>
                </c:pt>
                <c:pt idx="1">
                  <c:v>0.26106194690265488</c:v>
                </c:pt>
                <c:pt idx="2">
                  <c:v>0.2831858407079646</c:v>
                </c:pt>
                <c:pt idx="3">
                  <c:v>0.30530973451327431</c:v>
                </c:pt>
                <c:pt idx="4">
                  <c:v>0.31415929203539822</c:v>
                </c:pt>
                <c:pt idx="5">
                  <c:v>0.26548672566371684</c:v>
                </c:pt>
                <c:pt idx="6">
                  <c:v>0.23451327433628319</c:v>
                </c:pt>
                <c:pt idx="7">
                  <c:v>0.30530973451327431</c:v>
                </c:pt>
                <c:pt idx="8">
                  <c:v>0.27433628318584069</c:v>
                </c:pt>
                <c:pt idx="9">
                  <c:v>0.41150442477876104</c:v>
                </c:pt>
                <c:pt idx="10">
                  <c:v>0.37168141592920356</c:v>
                </c:pt>
                <c:pt idx="11">
                  <c:v>0.33185840707964603</c:v>
                </c:pt>
                <c:pt idx="12">
                  <c:v>0.30973451327433627</c:v>
                </c:pt>
              </c:numCache>
            </c:numRef>
          </c:val>
          <c:extLst>
            <c:ext xmlns:c16="http://schemas.microsoft.com/office/drawing/2014/chart" uri="{C3380CC4-5D6E-409C-BE32-E72D297353CC}">
              <c16:uniqueId val="{00000001-7E16-4011-B269-584C45ABD39C}"/>
            </c:ext>
          </c:extLst>
        </c:ser>
        <c:ser>
          <c:idx val="2"/>
          <c:order val="2"/>
          <c:tx>
            <c:v>Strongly Agree</c:v>
          </c:tx>
          <c:spPr>
            <a:solidFill>
              <a:srgbClr val="079948"/>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'Q2'!$L$3:$L$15</c:f>
              <c:strCache>
                <c:ptCount val="13"/>
                <c:pt idx="0">
                  <c:v>Professional incentives</c:v>
                </c:pt>
                <c:pt idx="1">
                  <c:v>Changing administrative processes </c:v>
                </c:pt>
                <c:pt idx="2">
                  <c:v>Organisational structure </c:v>
                </c:pt>
                <c:pt idx="3">
                  <c:v>Existing infrastructure</c:v>
                </c:pt>
                <c:pt idx="4">
                  <c:v>Recognition for career development </c:v>
                </c:pt>
                <c:pt idx="5">
                  <c:v>Support staff </c:v>
                </c:pt>
                <c:pt idx="6">
                  <c:v>Institutional culture </c:v>
                </c:pt>
                <c:pt idx="7">
                  <c:v>Strategy and leadership</c:v>
                </c:pt>
                <c:pt idx="8">
                  <c:v>Dedicated time</c:v>
                </c:pt>
                <c:pt idx="9">
                  <c:v>Colleagues' knowledge/expertise</c:v>
                </c:pt>
                <c:pt idx="10">
                  <c:v>Staff development opportunities </c:v>
                </c:pt>
                <c:pt idx="11">
                  <c:v>Colleagues' commitment </c:v>
                </c:pt>
                <c:pt idx="12">
                  <c:v>Engagement from students/learners</c:v>
                </c:pt>
              </c:strCache>
            </c:strRef>
          </c:cat>
          <c:val>
            <c:numRef>
              <c:f>'Q2'!$M$3:$M$15</c:f>
              <c:numCache>
                <c:formatCode>0%</c:formatCode>
                <c:ptCount val="13"/>
                <c:pt idx="0">
                  <c:v>0.19911504424778761</c:v>
                </c:pt>
                <c:pt idx="1">
                  <c:v>0.20353982300884957</c:v>
                </c:pt>
                <c:pt idx="2">
                  <c:v>0.2168141592920354</c:v>
                </c:pt>
                <c:pt idx="3">
                  <c:v>0.23451327433628319</c:v>
                </c:pt>
                <c:pt idx="4">
                  <c:v>0.25221238938053098</c:v>
                </c:pt>
                <c:pt idx="5">
                  <c:v>0.35398230088495575</c:v>
                </c:pt>
                <c:pt idx="6">
                  <c:v>0.40707964601769914</c:v>
                </c:pt>
                <c:pt idx="7">
                  <c:v>0.34070796460176989</c:v>
                </c:pt>
                <c:pt idx="8">
                  <c:v>0.37610619469026546</c:v>
                </c:pt>
                <c:pt idx="9">
                  <c:v>0.26991150442477874</c:v>
                </c:pt>
                <c:pt idx="10">
                  <c:v>0.31858407079646017</c:v>
                </c:pt>
                <c:pt idx="11">
                  <c:v>0.38938053097345132</c:v>
                </c:pt>
                <c:pt idx="12">
                  <c:v>0.45132743362831856</c:v>
                </c:pt>
              </c:numCache>
            </c:numRef>
          </c:val>
          <c:extLst>
            <c:ext xmlns:c16="http://schemas.microsoft.com/office/drawing/2014/chart" uri="{C3380CC4-5D6E-409C-BE32-E72D297353CC}">
              <c16:uniqueId val="{00000002-7E16-4011-B269-584C45ABD39C}"/>
            </c:ext>
          </c:extLst>
        </c:ser>
        <c:ser>
          <c:idx val="5"/>
          <c:order val="3"/>
          <c:tx>
            <c:v>Neutral</c:v>
          </c:tx>
          <c:spPr>
            <a:solidFill>
              <a:schemeClr val="bg1">
                <a:lumMod val="85000"/>
              </a:schemeClr>
            </a:solidFill>
          </c:spPr>
          <c:invertIfNegative val="0"/>
          <c:cat>
            <c:strRef>
              <c:f>'Q2'!$L$3:$L$15</c:f>
              <c:strCache>
                <c:ptCount val="13"/>
                <c:pt idx="0">
                  <c:v>Professional incentives</c:v>
                </c:pt>
                <c:pt idx="1">
                  <c:v>Changing administrative processes </c:v>
                </c:pt>
                <c:pt idx="2">
                  <c:v>Organisational structure </c:v>
                </c:pt>
                <c:pt idx="3">
                  <c:v>Existing infrastructure</c:v>
                </c:pt>
                <c:pt idx="4">
                  <c:v>Recognition for career development </c:v>
                </c:pt>
                <c:pt idx="5">
                  <c:v>Support staff </c:v>
                </c:pt>
                <c:pt idx="6">
                  <c:v>Institutional culture </c:v>
                </c:pt>
                <c:pt idx="7">
                  <c:v>Strategy and leadership</c:v>
                </c:pt>
                <c:pt idx="8">
                  <c:v>Dedicated time</c:v>
                </c:pt>
                <c:pt idx="9">
                  <c:v>Colleagues' knowledge/expertise</c:v>
                </c:pt>
                <c:pt idx="10">
                  <c:v>Staff development opportunities </c:v>
                </c:pt>
                <c:pt idx="11">
                  <c:v>Colleagues' commitment </c:v>
                </c:pt>
                <c:pt idx="12">
                  <c:v>Engagement from students/learners</c:v>
                </c:pt>
              </c:strCache>
            </c:strRef>
          </c:cat>
          <c:val>
            <c:numRef>
              <c:f>'Q2'!$P$3:$P$15</c:f>
              <c:numCache>
                <c:formatCode>0%</c:formatCode>
                <c:ptCount val="13"/>
                <c:pt idx="0">
                  <c:v>-0.13716814159292035</c:v>
                </c:pt>
                <c:pt idx="1">
                  <c:v>-0.13716814159292035</c:v>
                </c:pt>
                <c:pt idx="2">
                  <c:v>-0.12831858407079647</c:v>
                </c:pt>
                <c:pt idx="3">
                  <c:v>-0.13495575221238937</c:v>
                </c:pt>
                <c:pt idx="4">
                  <c:v>-0.12168141592920353</c:v>
                </c:pt>
                <c:pt idx="5">
                  <c:v>-8.4070796460176997E-2</c:v>
                </c:pt>
                <c:pt idx="6">
                  <c:v>-8.4070796460176997E-2</c:v>
                </c:pt>
                <c:pt idx="7">
                  <c:v>-8.628318584070796E-2</c:v>
                </c:pt>
                <c:pt idx="8">
                  <c:v>-7.0796460176991149E-2</c:v>
                </c:pt>
                <c:pt idx="9">
                  <c:v>-8.8495575221238937E-2</c:v>
                </c:pt>
                <c:pt idx="10">
                  <c:v>-8.185840707964602E-2</c:v>
                </c:pt>
                <c:pt idx="11">
                  <c:v>-7.7433628318584066E-2</c:v>
                </c:pt>
                <c:pt idx="12">
                  <c:v>-7.5221238938053103E-2</c:v>
                </c:pt>
              </c:numCache>
            </c:numRef>
          </c:val>
          <c:extLst>
            <c:ext xmlns:c16="http://schemas.microsoft.com/office/drawing/2014/chart" uri="{C3380CC4-5D6E-409C-BE32-E72D297353CC}">
              <c16:uniqueId val="{00000003-7E16-4011-B269-584C45ABD39C}"/>
            </c:ext>
          </c:extLst>
        </c:ser>
        <c:ser>
          <c:idx val="3"/>
          <c:order val="4"/>
          <c:tx>
            <c:v>Disagree</c:v>
          </c:tx>
          <c:spPr>
            <a:solidFill>
              <a:schemeClr val="accent6">
                <a:lumMod val="75000"/>
                <a:alpha val="57000"/>
              </a:schemeClr>
            </a:solidFill>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4-7E16-4011-B269-584C45ABD39C}"/>
                </c:ext>
              </c:extLst>
            </c:dLbl>
            <c:dLbl>
              <c:idx val="18"/>
              <c:delete val="1"/>
              <c:extLst>
                <c:ext xmlns:c15="http://schemas.microsoft.com/office/drawing/2012/chart" uri="{CE6537A1-D6FC-4f65-9D91-7224C49458BB}"/>
                <c:ext xmlns:c16="http://schemas.microsoft.com/office/drawing/2014/chart" uri="{C3380CC4-5D6E-409C-BE32-E72D297353CC}">
                  <c16:uniqueId val="{00000005-7E16-4011-B269-584C45ABD39C}"/>
                </c:ext>
              </c:extLst>
            </c:dLbl>
            <c:dLbl>
              <c:idx val="19"/>
              <c:delete val="1"/>
              <c:extLst>
                <c:ext xmlns:c15="http://schemas.microsoft.com/office/drawing/2012/chart" uri="{CE6537A1-D6FC-4f65-9D91-7224C49458BB}"/>
                <c:ext xmlns:c16="http://schemas.microsoft.com/office/drawing/2014/chart" uri="{C3380CC4-5D6E-409C-BE32-E72D297353CC}">
                  <c16:uniqueId val="{00000006-7E16-4011-B269-584C45ABD39C}"/>
                </c:ext>
              </c:extLst>
            </c:dLbl>
            <c:dLbl>
              <c:idx val="20"/>
              <c:delete val="1"/>
              <c:extLst>
                <c:ext xmlns:c15="http://schemas.microsoft.com/office/drawing/2012/chart" uri="{CE6537A1-D6FC-4f65-9D91-7224C49458BB}"/>
                <c:ext xmlns:c16="http://schemas.microsoft.com/office/drawing/2014/chart" uri="{C3380CC4-5D6E-409C-BE32-E72D297353CC}">
                  <c16:uniqueId val="{00000007-7E16-4011-B269-584C45ABD39C}"/>
                </c:ext>
              </c:extLst>
            </c:dLbl>
            <c:spPr>
              <a:noFill/>
              <a:ln>
                <a:noFill/>
              </a:ln>
              <a:effectLst/>
            </c:spPr>
            <c:txPr>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'Q2'!$L$3:$L$15</c:f>
              <c:strCache>
                <c:ptCount val="13"/>
                <c:pt idx="0">
                  <c:v>Professional incentives</c:v>
                </c:pt>
                <c:pt idx="1">
                  <c:v>Changing administrative processes </c:v>
                </c:pt>
                <c:pt idx="2">
                  <c:v>Organisational structure </c:v>
                </c:pt>
                <c:pt idx="3">
                  <c:v>Existing infrastructure</c:v>
                </c:pt>
                <c:pt idx="4">
                  <c:v>Recognition for career development </c:v>
                </c:pt>
                <c:pt idx="5">
                  <c:v>Support staff </c:v>
                </c:pt>
                <c:pt idx="6">
                  <c:v>Institutional culture </c:v>
                </c:pt>
                <c:pt idx="7">
                  <c:v>Strategy and leadership</c:v>
                </c:pt>
                <c:pt idx="8">
                  <c:v>Dedicated time</c:v>
                </c:pt>
                <c:pt idx="9">
                  <c:v>Colleagues' knowledge/expertise</c:v>
                </c:pt>
                <c:pt idx="10">
                  <c:v>Staff development opportunities </c:v>
                </c:pt>
                <c:pt idx="11">
                  <c:v>Colleagues' commitment </c:v>
                </c:pt>
                <c:pt idx="12">
                  <c:v>Engagement from students/learners</c:v>
                </c:pt>
              </c:strCache>
            </c:strRef>
          </c:cat>
          <c:val>
            <c:numRef>
              <c:f>'Q2'!$Q$3:$Q$15</c:f>
              <c:numCache>
                <c:formatCode>0%</c:formatCode>
                <c:ptCount val="13"/>
                <c:pt idx="0">
                  <c:v>-0.1415929203539823</c:v>
                </c:pt>
                <c:pt idx="1">
                  <c:v>-0.14601769911504425</c:v>
                </c:pt>
                <c:pt idx="2">
                  <c:v>-0.12389380530973451</c:v>
                </c:pt>
                <c:pt idx="3">
                  <c:v>-0.10176991150442478</c:v>
                </c:pt>
                <c:pt idx="4">
                  <c:v>-9.7345132743362831E-2</c:v>
                </c:pt>
                <c:pt idx="5">
                  <c:v>-0.11946902654867257</c:v>
                </c:pt>
                <c:pt idx="6">
                  <c:v>-8.8495575221238937E-2</c:v>
                </c:pt>
                <c:pt idx="7">
                  <c:v>-7.5221238938053103E-2</c:v>
                </c:pt>
                <c:pt idx="8">
                  <c:v>-9.2920353982300891E-2</c:v>
                </c:pt>
                <c:pt idx="9">
                  <c:v>-8.8495575221238937E-2</c:v>
                </c:pt>
                <c:pt idx="10">
                  <c:v>-9.2920353982300891E-2</c:v>
                </c:pt>
                <c:pt idx="11">
                  <c:v>-6.637168141592921E-2</c:v>
                </c:pt>
                <c:pt idx="12">
                  <c:v>-3.9823008849557522E-2</c:v>
                </c:pt>
              </c:numCache>
            </c:numRef>
          </c:val>
          <c:extLst>
            <c:ext xmlns:c16="http://schemas.microsoft.com/office/drawing/2014/chart" uri="{C3380CC4-5D6E-409C-BE32-E72D297353CC}">
              <c16:uniqueId val="{00000008-7E16-4011-B269-584C45ABD39C}"/>
            </c:ext>
          </c:extLst>
        </c:ser>
        <c:ser>
          <c:idx val="4"/>
          <c:order val="5"/>
          <c:tx>
            <c:v>Strongly Disagree</c:v>
          </c:tx>
          <c:spPr>
            <a:solidFill>
              <a:schemeClr val="accent6">
                <a:lumMod val="75000"/>
              </a:schemeClr>
            </a:solidFill>
          </c:spPr>
          <c:invertIfNegative val="0"/>
          <c:dLbls>
            <c:dLbl>
              <c:idx val="10"/>
              <c:delete val="1"/>
              <c:extLst>
                <c:ext xmlns:c15="http://schemas.microsoft.com/office/drawing/2012/chart" uri="{CE6537A1-D6FC-4f65-9D91-7224C49458BB}"/>
                <c:ext xmlns:c16="http://schemas.microsoft.com/office/drawing/2014/chart" uri="{C3380CC4-5D6E-409C-BE32-E72D297353CC}">
                  <c16:uniqueId val="{00000009-7E16-4011-B269-584C45ABD39C}"/>
                </c:ext>
              </c:extLst>
            </c:dLbl>
            <c:dLbl>
              <c:idx val="11"/>
              <c:delete val="1"/>
              <c:extLst>
                <c:ext xmlns:c15="http://schemas.microsoft.com/office/drawing/2012/chart" uri="{CE6537A1-D6FC-4f65-9D91-7224C49458BB}"/>
                <c:ext xmlns:c16="http://schemas.microsoft.com/office/drawing/2014/chart" uri="{C3380CC4-5D6E-409C-BE32-E72D297353CC}">
                  <c16:uniqueId val="{0000000A-7E16-4011-B269-584C45ABD39C}"/>
                </c:ext>
              </c:extLst>
            </c:dLbl>
            <c:dLbl>
              <c:idx val="12"/>
              <c:delete val="1"/>
              <c:extLst>
                <c:ext xmlns:c15="http://schemas.microsoft.com/office/drawing/2012/chart" uri="{CE6537A1-D6FC-4f65-9D91-7224C49458BB}"/>
                <c:ext xmlns:c16="http://schemas.microsoft.com/office/drawing/2014/chart" uri="{C3380CC4-5D6E-409C-BE32-E72D297353CC}">
                  <c16:uniqueId val="{0000000B-7E16-4011-B269-584C45ABD39C}"/>
                </c:ext>
              </c:extLst>
            </c:dLbl>
            <c:dLbl>
              <c:idx val="18"/>
              <c:delete val="1"/>
              <c:extLst>
                <c:ext xmlns:c15="http://schemas.microsoft.com/office/drawing/2012/chart" uri="{CE6537A1-D6FC-4f65-9D91-7224C49458BB}"/>
                <c:ext xmlns:c16="http://schemas.microsoft.com/office/drawing/2014/chart" uri="{C3380CC4-5D6E-409C-BE32-E72D297353CC}">
                  <c16:uniqueId val="{0000000C-7E16-4011-B269-584C45ABD39C}"/>
                </c:ext>
              </c:extLst>
            </c:dLbl>
            <c:dLbl>
              <c:idx val="19"/>
              <c:delete val="1"/>
              <c:extLst>
                <c:ext xmlns:c15="http://schemas.microsoft.com/office/drawing/2012/chart" uri="{CE6537A1-D6FC-4f65-9D91-7224C49458BB}"/>
                <c:ext xmlns:c16="http://schemas.microsoft.com/office/drawing/2014/chart" uri="{C3380CC4-5D6E-409C-BE32-E72D297353CC}">
                  <c16:uniqueId val="{0000000D-7E16-4011-B269-584C45ABD39C}"/>
                </c:ext>
              </c:extLst>
            </c:dLbl>
            <c:dLbl>
              <c:idx val="20"/>
              <c:delete val="1"/>
              <c:extLst>
                <c:ext xmlns:c15="http://schemas.microsoft.com/office/drawing/2012/chart" uri="{CE6537A1-D6FC-4f65-9D91-7224C49458BB}"/>
                <c:ext xmlns:c16="http://schemas.microsoft.com/office/drawing/2014/chart" uri="{C3380CC4-5D6E-409C-BE32-E72D297353CC}">
                  <c16:uniqueId val="{0000000E-7E16-4011-B269-584C45ABD39C}"/>
                </c:ext>
              </c:extLst>
            </c:dLbl>
            <c:spPr>
              <a:noFill/>
              <a:ln>
                <a:noFill/>
              </a:ln>
              <a:effectLst/>
            </c:spPr>
            <c:txPr>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'Q2'!$L$3:$L$15</c:f>
              <c:strCache>
                <c:ptCount val="13"/>
                <c:pt idx="0">
                  <c:v>Professional incentives</c:v>
                </c:pt>
                <c:pt idx="1">
                  <c:v>Changing administrative processes </c:v>
                </c:pt>
                <c:pt idx="2">
                  <c:v>Organisational structure </c:v>
                </c:pt>
                <c:pt idx="3">
                  <c:v>Existing infrastructure</c:v>
                </c:pt>
                <c:pt idx="4">
                  <c:v>Recognition for career development </c:v>
                </c:pt>
                <c:pt idx="5">
                  <c:v>Support staff </c:v>
                </c:pt>
                <c:pt idx="6">
                  <c:v>Institutional culture </c:v>
                </c:pt>
                <c:pt idx="7">
                  <c:v>Strategy and leadership</c:v>
                </c:pt>
                <c:pt idx="8">
                  <c:v>Dedicated time</c:v>
                </c:pt>
                <c:pt idx="9">
                  <c:v>Colleagues' knowledge/expertise</c:v>
                </c:pt>
                <c:pt idx="10">
                  <c:v>Staff development opportunities </c:v>
                </c:pt>
                <c:pt idx="11">
                  <c:v>Colleagues' commitment </c:v>
                </c:pt>
                <c:pt idx="12">
                  <c:v>Engagement from students/learners</c:v>
                </c:pt>
              </c:strCache>
            </c:strRef>
          </c:cat>
          <c:val>
            <c:numRef>
              <c:f>'Q2'!$R$3:$R$15</c:f>
              <c:numCache>
                <c:formatCode>0%</c:formatCode>
                <c:ptCount val="13"/>
                <c:pt idx="0">
                  <c:v>-8.8495575221238937E-2</c:v>
                </c:pt>
                <c:pt idx="1">
                  <c:v>-7.5221238938053103E-2</c:v>
                </c:pt>
                <c:pt idx="2">
                  <c:v>-9.2920353982300891E-2</c:v>
                </c:pt>
                <c:pt idx="3">
                  <c:v>-6.637168141592921E-2</c:v>
                </c:pt>
                <c:pt idx="4">
                  <c:v>-8.4070796460176997E-2</c:v>
                </c:pt>
                <c:pt idx="5">
                  <c:v>-5.7522123893805309E-2</c:v>
                </c:pt>
                <c:pt idx="6">
                  <c:v>-7.5221238938053103E-2</c:v>
                </c:pt>
                <c:pt idx="7">
                  <c:v>-8.4070796460176997E-2</c:v>
                </c:pt>
                <c:pt idx="8">
                  <c:v>-7.9646017699115043E-2</c:v>
                </c:pt>
                <c:pt idx="9">
                  <c:v>-3.5398230088495575E-2</c:v>
                </c:pt>
                <c:pt idx="10">
                  <c:v>-2.6548672566371681E-2</c:v>
                </c:pt>
                <c:pt idx="11">
                  <c:v>-3.5398230088495575E-2</c:v>
                </c:pt>
                <c:pt idx="12">
                  <c:v>-3.0973451327433628E-2</c:v>
                </c:pt>
              </c:numCache>
            </c:numRef>
          </c:val>
          <c:extLst>
            <c:ext xmlns:c16="http://schemas.microsoft.com/office/drawing/2014/chart" uri="{C3380CC4-5D6E-409C-BE32-E72D297353CC}">
              <c16:uniqueId val="{0000000F-7E16-4011-B269-584C45ABD39C}"/>
            </c:ext>
          </c:extLst>
        </c:ser>
        <c:dLbls>
          <c:showLegendKey val="0"/>
          <c:showVal val="0"/>
          <c:showCatName val="0"/>
          <c:showSerName val="0"/>
          <c:showPercent val="0"/>
          <c:showBubbleSize val="0"/>
        </c:dLbls>
        <c:gapWidth val="75"/>
        <c:overlap val="100"/>
        <c:axId val="245609984"/>
        <c:axId val="245611520"/>
      </c:barChart>
      <c:catAx>
        <c:axId val="245609984"/>
        <c:scaling>
          <c:orientation val="minMax"/>
        </c:scaling>
        <c:delete val="0"/>
        <c:axPos val="l"/>
        <c:majorGridlines/>
        <c:numFmt formatCode="General" sourceLinked="1"/>
        <c:majorTickMark val="none"/>
        <c:minorTickMark val="none"/>
        <c:tickLblPos val="low"/>
        <c:txPr>
          <a:bodyPr anchor="t" anchorCtr="1"/>
          <a:lstStyle/>
          <a:p>
            <a:pPr>
              <a:defRPr sz="1000">
                <a:solidFill>
                  <a:sysClr val="windowText" lastClr="000000"/>
                </a:solidFill>
              </a:defRPr>
            </a:pPr>
            <a:endParaRPr lang="en-US"/>
          </a:p>
        </c:txPr>
        <c:crossAx val="245611520"/>
        <c:crosses val="autoZero"/>
        <c:auto val="0"/>
        <c:lblAlgn val="ctr"/>
        <c:lblOffset val="100"/>
        <c:noMultiLvlLbl val="0"/>
      </c:catAx>
      <c:valAx>
        <c:axId val="245611520"/>
        <c:scaling>
          <c:orientation val="minMax"/>
        </c:scaling>
        <c:delete val="0"/>
        <c:axPos val="b"/>
        <c:numFmt formatCode="0%" sourceLinked="1"/>
        <c:majorTickMark val="out"/>
        <c:minorTickMark val="none"/>
        <c:tickLblPos val="nextTo"/>
        <c:txPr>
          <a:bodyPr/>
          <a:lstStyle/>
          <a:p>
            <a:pPr>
              <a:defRPr sz="1000"/>
            </a:pPr>
            <a:endParaRPr lang="en-US"/>
          </a:p>
        </c:txPr>
        <c:crossAx val="245609984"/>
        <c:crosses val="autoZero"/>
        <c:crossBetween val="between"/>
      </c:valAx>
    </c:plotArea>
    <c:legend>
      <c:legendPos val="b"/>
      <c:legendEntry>
        <c:idx val="0"/>
        <c:delete val="1"/>
      </c:legendEntry>
      <c:layout>
        <c:manualLayout>
          <c:xMode val="edge"/>
          <c:yMode val="edge"/>
          <c:x val="0.26945178826575233"/>
          <c:y val="0.90327579810577108"/>
          <c:w val="0.67348308415292013"/>
          <c:h val="3.7624884793818099E-2"/>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Open Sans" panose="020B0606030504020204" pitchFamily="34" charset="0"/>
                <a:ea typeface="Open Sans" panose="020B0606030504020204" pitchFamily="34" charset="0"/>
                <a:cs typeface="Open Sans" panose="020B0606030504020204" pitchFamily="34" charset="0"/>
              </a:defRPr>
            </a:pPr>
            <a:r>
              <a:rPr lang="en-US" sz="1200"/>
              <a:t>2. Would you describe the following as an enabler/driver for you in your use of Learning Technology? (2016 and 2017 comparison)</a:t>
            </a:r>
          </a:p>
        </c:rich>
      </c:tx>
      <c:layout>
        <c:manualLayout>
          <c:xMode val="edge"/>
          <c:yMode val="edge"/>
          <c:x val="0.15136175652858633"/>
          <c:y val="2.8343587547141471E-2"/>
        </c:manualLayout>
      </c:layout>
      <c:overlay val="0"/>
    </c:title>
    <c:autoTitleDeleted val="0"/>
    <c:plotArea>
      <c:layout>
        <c:manualLayout>
          <c:layoutTarget val="inner"/>
          <c:xMode val="edge"/>
          <c:yMode val="edge"/>
          <c:x val="0.2754820619622706"/>
          <c:y val="0.13574606668685946"/>
          <c:w val="0.69866673337794649"/>
          <c:h val="0.71582109735529564"/>
        </c:manualLayout>
      </c:layout>
      <c:barChart>
        <c:barDir val="bar"/>
        <c:grouping val="stacked"/>
        <c:varyColors val="0"/>
        <c:ser>
          <c:idx val="8"/>
          <c:order val="6"/>
          <c:tx>
            <c:strRef>
              <c:f>'Q2'!$O$20</c:f>
              <c:strCache>
                <c:ptCount val="1"/>
                <c:pt idx="0">
                  <c:v>Neutral (2016)</c:v>
                </c:pt>
              </c:strCache>
            </c:strRef>
          </c:tx>
          <c:spPr>
            <a:solidFill>
              <a:schemeClr val="bg1">
                <a:lumMod val="85000"/>
                <a:alpha val="35000"/>
              </a:schemeClr>
            </a:solidFill>
          </c:spPr>
          <c:invertIfNegative val="0"/>
          <c:val>
            <c:numRef>
              <c:f>'Q2'!$O$21:$O$33</c:f>
              <c:numCache>
                <c:formatCode>0%</c:formatCode>
                <c:ptCount val="13"/>
                <c:pt idx="0">
                  <c:v>0.14081632653061224</c:v>
                </c:pt>
                <c:pt idx="1">
                  <c:v>0.13877551020408163</c:v>
                </c:pt>
                <c:pt idx="2">
                  <c:v>0.1326530612244898</c:v>
                </c:pt>
                <c:pt idx="3">
                  <c:v>0.14693877551020409</c:v>
                </c:pt>
                <c:pt idx="4">
                  <c:v>0.12244897959183673</c:v>
                </c:pt>
                <c:pt idx="5">
                  <c:v>0.11428571428571428</c:v>
                </c:pt>
                <c:pt idx="6">
                  <c:v>9.3877551020408165E-2</c:v>
                </c:pt>
                <c:pt idx="7">
                  <c:v>8.9795918367346933E-2</c:v>
                </c:pt>
                <c:pt idx="8">
                  <c:v>8.7755102040816324E-2</c:v>
                </c:pt>
                <c:pt idx="9">
                  <c:v>7.7551020408163265E-2</c:v>
                </c:pt>
                <c:pt idx="10">
                  <c:v>8.5714285714285715E-2</c:v>
                </c:pt>
                <c:pt idx="11">
                  <c:v>8.9795918367346933E-2</c:v>
                </c:pt>
                <c:pt idx="12">
                  <c:v>7.1428571428571425E-2</c:v>
                </c:pt>
              </c:numCache>
            </c:numRef>
          </c:val>
          <c:extLst>
            <c:ext xmlns:c16="http://schemas.microsoft.com/office/drawing/2014/chart" uri="{C3380CC4-5D6E-409C-BE32-E72D297353CC}">
              <c16:uniqueId val="{00000000-40A0-4B6E-ADE2-2171310AFAC1}"/>
            </c:ext>
          </c:extLst>
        </c:ser>
        <c:ser>
          <c:idx val="7"/>
          <c:order val="7"/>
          <c:tx>
            <c:strRef>
              <c:f>'Q2'!$N$20</c:f>
              <c:strCache>
                <c:ptCount val="1"/>
                <c:pt idx="0">
                  <c:v>Agree (2016)</c:v>
                </c:pt>
              </c:strCache>
            </c:strRef>
          </c:tx>
          <c:spPr>
            <a:solidFill>
              <a:srgbClr val="6ABE84">
                <a:alpha val="35000"/>
              </a:srgbClr>
            </a:solidFill>
          </c:spPr>
          <c:invertIfNegative val="0"/>
          <c:val>
            <c:numRef>
              <c:f>'Q2'!$N$21:$N$33</c:f>
              <c:numCache>
                <c:formatCode>0%</c:formatCode>
                <c:ptCount val="13"/>
                <c:pt idx="0">
                  <c:v>0.22448979591836735</c:v>
                </c:pt>
                <c:pt idx="1">
                  <c:v>0.31428571428571428</c:v>
                </c:pt>
                <c:pt idx="2">
                  <c:v>0.33061224489795921</c:v>
                </c:pt>
                <c:pt idx="3">
                  <c:v>0.33469387755102042</c:v>
                </c:pt>
                <c:pt idx="4">
                  <c:v>0.28163265306122448</c:v>
                </c:pt>
                <c:pt idx="5">
                  <c:v>0.30612244897959184</c:v>
                </c:pt>
                <c:pt idx="6">
                  <c:v>0.32244897959183672</c:v>
                </c:pt>
                <c:pt idx="7">
                  <c:v>0.28163265306122448</c:v>
                </c:pt>
                <c:pt idx="8">
                  <c:v>0.36326530612244901</c:v>
                </c:pt>
                <c:pt idx="9">
                  <c:v>0.4</c:v>
                </c:pt>
                <c:pt idx="10">
                  <c:v>0.37142857142857144</c:v>
                </c:pt>
                <c:pt idx="11">
                  <c:v>0.40816326530612246</c:v>
                </c:pt>
                <c:pt idx="12">
                  <c:v>0.3836734693877551</c:v>
                </c:pt>
              </c:numCache>
            </c:numRef>
          </c:val>
          <c:extLst>
            <c:ext xmlns:c16="http://schemas.microsoft.com/office/drawing/2014/chart" uri="{C3380CC4-5D6E-409C-BE32-E72D297353CC}">
              <c16:uniqueId val="{00000001-40A0-4B6E-ADE2-2171310AFAC1}"/>
            </c:ext>
          </c:extLst>
        </c:ser>
        <c:ser>
          <c:idx val="6"/>
          <c:order val="8"/>
          <c:tx>
            <c:strRef>
              <c:f>'Q2'!$M$20</c:f>
              <c:strCache>
                <c:ptCount val="1"/>
                <c:pt idx="0">
                  <c:v>Strongly Agree (2016)</c:v>
                </c:pt>
              </c:strCache>
            </c:strRef>
          </c:tx>
          <c:spPr>
            <a:solidFill>
              <a:srgbClr val="079948">
                <a:alpha val="33000"/>
              </a:srgbClr>
            </a:solidFill>
          </c:spPr>
          <c:invertIfNegative val="0"/>
          <c:cat>
            <c:strRef>
              <c:f>'Q2'!$L$21:$L$33</c:f>
              <c:strCache>
                <c:ptCount val="13"/>
                <c:pt idx="0">
                  <c:v>Professional incentives</c:v>
                </c:pt>
                <c:pt idx="1">
                  <c:v>Changing administrative processes </c:v>
                </c:pt>
                <c:pt idx="2">
                  <c:v>Organisational structure </c:v>
                </c:pt>
                <c:pt idx="3">
                  <c:v>Existing infrastructure</c:v>
                </c:pt>
                <c:pt idx="4">
                  <c:v>Recognition for career development </c:v>
                </c:pt>
                <c:pt idx="5">
                  <c:v>Support staff </c:v>
                </c:pt>
                <c:pt idx="6">
                  <c:v>Institutional culture </c:v>
                </c:pt>
                <c:pt idx="7">
                  <c:v>Strategy and leadership</c:v>
                </c:pt>
                <c:pt idx="8">
                  <c:v>Dedicated time</c:v>
                </c:pt>
                <c:pt idx="9">
                  <c:v>Colleagues' knowledge/expertise</c:v>
                </c:pt>
                <c:pt idx="10">
                  <c:v>Staff development opportunities </c:v>
                </c:pt>
                <c:pt idx="11">
                  <c:v>Colleagues' commitment </c:v>
                </c:pt>
                <c:pt idx="12">
                  <c:v>Engagement from students/learners</c:v>
                </c:pt>
              </c:strCache>
            </c:strRef>
          </c:cat>
          <c:val>
            <c:numRef>
              <c:f>'Q2'!$M$21:$M$33</c:f>
              <c:numCache>
                <c:formatCode>0%</c:formatCode>
                <c:ptCount val="13"/>
                <c:pt idx="0">
                  <c:v>0.14693877551020409</c:v>
                </c:pt>
                <c:pt idx="1">
                  <c:v>0.12653061224489795</c:v>
                </c:pt>
                <c:pt idx="2">
                  <c:v>0.15918367346938775</c:v>
                </c:pt>
                <c:pt idx="3">
                  <c:v>0.18775510204081633</c:v>
                </c:pt>
                <c:pt idx="4">
                  <c:v>0.21632653061224491</c:v>
                </c:pt>
                <c:pt idx="5">
                  <c:v>0.25714285714285712</c:v>
                </c:pt>
                <c:pt idx="6">
                  <c:v>0.29387755102040819</c:v>
                </c:pt>
                <c:pt idx="7">
                  <c:v>0.35918367346938773</c:v>
                </c:pt>
                <c:pt idx="8">
                  <c:v>0.32244897959183672</c:v>
                </c:pt>
                <c:pt idx="9">
                  <c:v>0.32244897959183672</c:v>
                </c:pt>
                <c:pt idx="10">
                  <c:v>0.29387755102040819</c:v>
                </c:pt>
                <c:pt idx="11">
                  <c:v>0.31020408163265306</c:v>
                </c:pt>
                <c:pt idx="12">
                  <c:v>0.40816326530612246</c:v>
                </c:pt>
              </c:numCache>
            </c:numRef>
          </c:val>
          <c:extLst>
            <c:ext xmlns:c16="http://schemas.microsoft.com/office/drawing/2014/chart" uri="{C3380CC4-5D6E-409C-BE32-E72D297353CC}">
              <c16:uniqueId val="{00000002-40A0-4B6E-ADE2-2171310AFAC1}"/>
            </c:ext>
          </c:extLst>
        </c:ser>
        <c:ser>
          <c:idx val="9"/>
          <c:order val="9"/>
          <c:tx>
            <c:strRef>
              <c:f>'Q2'!$P$20</c:f>
              <c:strCache>
                <c:ptCount val="1"/>
                <c:pt idx="0">
                  <c:v>Neutral (2016)</c:v>
                </c:pt>
              </c:strCache>
            </c:strRef>
          </c:tx>
          <c:spPr>
            <a:solidFill>
              <a:schemeClr val="bg1">
                <a:lumMod val="85000"/>
                <a:alpha val="35000"/>
              </a:schemeClr>
            </a:solidFill>
          </c:spPr>
          <c:invertIfNegative val="0"/>
          <c:val>
            <c:numRef>
              <c:f>'Q2'!$P$21:$P$33</c:f>
              <c:numCache>
                <c:formatCode>0%</c:formatCode>
                <c:ptCount val="13"/>
                <c:pt idx="0">
                  <c:v>-0.14081632653061224</c:v>
                </c:pt>
                <c:pt idx="1">
                  <c:v>-0.13877551020408163</c:v>
                </c:pt>
                <c:pt idx="2">
                  <c:v>-0.1326530612244898</c:v>
                </c:pt>
                <c:pt idx="3">
                  <c:v>-0.14693877551020409</c:v>
                </c:pt>
                <c:pt idx="4">
                  <c:v>-0.12244897959183673</c:v>
                </c:pt>
                <c:pt idx="5">
                  <c:v>-0.11428571428571428</c:v>
                </c:pt>
                <c:pt idx="6">
                  <c:v>-9.3877551020408165E-2</c:v>
                </c:pt>
                <c:pt idx="7">
                  <c:v>-8.9795918367346933E-2</c:v>
                </c:pt>
                <c:pt idx="8">
                  <c:v>-8.7755102040816324E-2</c:v>
                </c:pt>
                <c:pt idx="9">
                  <c:v>-7.7551020408163265E-2</c:v>
                </c:pt>
                <c:pt idx="10">
                  <c:v>-8.5714285714285715E-2</c:v>
                </c:pt>
                <c:pt idx="11">
                  <c:v>-8.9795918367346933E-2</c:v>
                </c:pt>
                <c:pt idx="12">
                  <c:v>-7.1428571428571425E-2</c:v>
                </c:pt>
              </c:numCache>
            </c:numRef>
          </c:val>
          <c:extLst>
            <c:ext xmlns:c16="http://schemas.microsoft.com/office/drawing/2014/chart" uri="{C3380CC4-5D6E-409C-BE32-E72D297353CC}">
              <c16:uniqueId val="{00000003-40A0-4B6E-ADE2-2171310AFAC1}"/>
            </c:ext>
          </c:extLst>
        </c:ser>
        <c:ser>
          <c:idx val="10"/>
          <c:order val="10"/>
          <c:tx>
            <c:strRef>
              <c:f>'Q2'!$Q$20</c:f>
              <c:strCache>
                <c:ptCount val="1"/>
                <c:pt idx="0">
                  <c:v>Disagree (2016)</c:v>
                </c:pt>
              </c:strCache>
            </c:strRef>
          </c:tx>
          <c:spPr>
            <a:solidFill>
              <a:schemeClr val="accent6">
                <a:lumMod val="60000"/>
                <a:lumOff val="40000"/>
                <a:alpha val="35000"/>
              </a:schemeClr>
            </a:solidFill>
          </c:spPr>
          <c:invertIfNegative val="0"/>
          <c:val>
            <c:numRef>
              <c:f>'Q2'!$Q$21:$Q$33</c:f>
              <c:numCache>
                <c:formatCode>0%</c:formatCode>
                <c:ptCount val="13"/>
                <c:pt idx="0">
                  <c:v>-0.22857142857142856</c:v>
                </c:pt>
                <c:pt idx="1">
                  <c:v>-0.15918367346938775</c:v>
                </c:pt>
                <c:pt idx="2">
                  <c:v>-0.13877551020408163</c:v>
                </c:pt>
                <c:pt idx="3">
                  <c:v>-0.10612244897959183</c:v>
                </c:pt>
                <c:pt idx="4">
                  <c:v>-0.16326530612244897</c:v>
                </c:pt>
                <c:pt idx="5">
                  <c:v>-0.14693877551020409</c:v>
                </c:pt>
                <c:pt idx="6">
                  <c:v>-0.10612244897959183</c:v>
                </c:pt>
                <c:pt idx="7">
                  <c:v>-9.7959183673469383E-2</c:v>
                </c:pt>
                <c:pt idx="8">
                  <c:v>-6.9387755102040816E-2</c:v>
                </c:pt>
                <c:pt idx="9">
                  <c:v>-8.9795918367346933E-2</c:v>
                </c:pt>
                <c:pt idx="10">
                  <c:v>-9.3877551020408165E-2</c:v>
                </c:pt>
                <c:pt idx="11">
                  <c:v>-6.1224489795918366E-2</c:v>
                </c:pt>
                <c:pt idx="12">
                  <c:v>-4.0816326530612242E-2</c:v>
                </c:pt>
              </c:numCache>
            </c:numRef>
          </c:val>
          <c:extLst>
            <c:ext xmlns:c16="http://schemas.microsoft.com/office/drawing/2014/chart" uri="{C3380CC4-5D6E-409C-BE32-E72D297353CC}">
              <c16:uniqueId val="{00000004-40A0-4B6E-ADE2-2171310AFAC1}"/>
            </c:ext>
          </c:extLst>
        </c:ser>
        <c:ser>
          <c:idx val="11"/>
          <c:order val="11"/>
          <c:tx>
            <c:strRef>
              <c:f>'Q2'!$R$20</c:f>
              <c:strCache>
                <c:ptCount val="1"/>
                <c:pt idx="0">
                  <c:v>Strong Disagree (2016)</c:v>
                </c:pt>
              </c:strCache>
            </c:strRef>
          </c:tx>
          <c:spPr>
            <a:solidFill>
              <a:schemeClr val="accent6">
                <a:lumMod val="75000"/>
                <a:alpha val="35000"/>
              </a:schemeClr>
            </a:solidFill>
          </c:spPr>
          <c:invertIfNegative val="0"/>
          <c:val>
            <c:numRef>
              <c:f>'Q2'!$R$21:$R$33</c:f>
              <c:numCache>
                <c:formatCode>0%</c:formatCode>
                <c:ptCount val="13"/>
                <c:pt idx="0">
                  <c:v>-7.3469387755102047E-2</c:v>
                </c:pt>
                <c:pt idx="1">
                  <c:v>-8.1632653061224483E-2</c:v>
                </c:pt>
                <c:pt idx="2">
                  <c:v>-8.9795918367346933E-2</c:v>
                </c:pt>
                <c:pt idx="3">
                  <c:v>-6.5306122448979598E-2</c:v>
                </c:pt>
                <c:pt idx="4">
                  <c:v>-6.5306122448979598E-2</c:v>
                </c:pt>
                <c:pt idx="5">
                  <c:v>-4.4897959183673466E-2</c:v>
                </c:pt>
                <c:pt idx="6">
                  <c:v>-7.7551020408163265E-2</c:v>
                </c:pt>
                <c:pt idx="7">
                  <c:v>-6.5306122448979598E-2</c:v>
                </c:pt>
                <c:pt idx="8">
                  <c:v>-5.3061224489795916E-2</c:v>
                </c:pt>
                <c:pt idx="9">
                  <c:v>-1.6326530612244899E-2</c:v>
                </c:pt>
                <c:pt idx="10">
                  <c:v>-4.4897959183673466E-2</c:v>
                </c:pt>
                <c:pt idx="11">
                  <c:v>-2.4489795918367346E-2</c:v>
                </c:pt>
                <c:pt idx="12">
                  <c:v>-8.1632653061224497E-3</c:v>
                </c:pt>
              </c:numCache>
            </c:numRef>
          </c:val>
          <c:extLst>
            <c:ext xmlns:c16="http://schemas.microsoft.com/office/drawing/2014/chart" uri="{C3380CC4-5D6E-409C-BE32-E72D297353CC}">
              <c16:uniqueId val="{00000005-40A0-4B6E-ADE2-2171310AFAC1}"/>
            </c:ext>
          </c:extLst>
        </c:ser>
        <c:dLbls>
          <c:showLegendKey val="0"/>
          <c:showVal val="0"/>
          <c:showCatName val="0"/>
          <c:showSerName val="0"/>
          <c:showPercent val="0"/>
          <c:showBubbleSize val="0"/>
        </c:dLbls>
        <c:gapWidth val="32"/>
        <c:overlap val="100"/>
        <c:axId val="245741440"/>
        <c:axId val="245742976"/>
      </c:barChart>
      <c:barChart>
        <c:barDir val="bar"/>
        <c:grouping val="stacked"/>
        <c:varyColors val="0"/>
        <c:ser>
          <c:idx val="0"/>
          <c:order val="0"/>
          <c:tx>
            <c:strRef>
              <c:f>'Q2'!$O$2</c:f>
              <c:strCache>
                <c:ptCount val="1"/>
                <c:pt idx="0">
                  <c:v>Neutral (2017)</c:v>
                </c:pt>
              </c:strCache>
            </c:strRef>
          </c:tx>
          <c:spPr>
            <a:solidFill>
              <a:schemeClr val="bg1">
                <a:lumMod val="85000"/>
              </a:schemeClr>
            </a:solidFill>
          </c:spPr>
          <c:invertIfNegative val="0"/>
          <c:cat>
            <c:strRef>
              <c:f>'Q2'!$L$21:$L$33</c:f>
              <c:strCache>
                <c:ptCount val="13"/>
                <c:pt idx="0">
                  <c:v>Professional incentives</c:v>
                </c:pt>
                <c:pt idx="1">
                  <c:v>Changing administrative processes </c:v>
                </c:pt>
                <c:pt idx="2">
                  <c:v>Organisational structure </c:v>
                </c:pt>
                <c:pt idx="3">
                  <c:v>Existing infrastructure</c:v>
                </c:pt>
                <c:pt idx="4">
                  <c:v>Recognition for career development </c:v>
                </c:pt>
                <c:pt idx="5">
                  <c:v>Support staff </c:v>
                </c:pt>
                <c:pt idx="6">
                  <c:v>Institutional culture </c:v>
                </c:pt>
                <c:pt idx="7">
                  <c:v>Strategy and leadership</c:v>
                </c:pt>
                <c:pt idx="8">
                  <c:v>Dedicated time</c:v>
                </c:pt>
                <c:pt idx="9">
                  <c:v>Colleagues' knowledge/expertise</c:v>
                </c:pt>
                <c:pt idx="10">
                  <c:v>Staff development opportunities </c:v>
                </c:pt>
                <c:pt idx="11">
                  <c:v>Colleagues' commitment </c:v>
                </c:pt>
                <c:pt idx="12">
                  <c:v>Engagement from students/learners</c:v>
                </c:pt>
              </c:strCache>
            </c:strRef>
          </c:cat>
          <c:val>
            <c:numRef>
              <c:f>'Q2'!$O$3:$O$15</c:f>
              <c:numCache>
                <c:formatCode>0%</c:formatCode>
                <c:ptCount val="13"/>
                <c:pt idx="0">
                  <c:v>0.13716814159292035</c:v>
                </c:pt>
                <c:pt idx="1">
                  <c:v>0.13716814159292035</c:v>
                </c:pt>
                <c:pt idx="2">
                  <c:v>0.12831858407079647</c:v>
                </c:pt>
                <c:pt idx="3">
                  <c:v>0.13495575221238937</c:v>
                </c:pt>
                <c:pt idx="4">
                  <c:v>0.12168141592920353</c:v>
                </c:pt>
                <c:pt idx="5">
                  <c:v>8.4070796460176997E-2</c:v>
                </c:pt>
                <c:pt idx="6">
                  <c:v>8.4070796460176997E-2</c:v>
                </c:pt>
                <c:pt idx="7">
                  <c:v>8.628318584070796E-2</c:v>
                </c:pt>
                <c:pt idx="8">
                  <c:v>7.0796460176991149E-2</c:v>
                </c:pt>
                <c:pt idx="9">
                  <c:v>8.8495575221238937E-2</c:v>
                </c:pt>
                <c:pt idx="10">
                  <c:v>8.185840707964602E-2</c:v>
                </c:pt>
                <c:pt idx="11">
                  <c:v>7.7433628318584066E-2</c:v>
                </c:pt>
                <c:pt idx="12">
                  <c:v>7.5221238938053103E-2</c:v>
                </c:pt>
              </c:numCache>
            </c:numRef>
          </c:val>
          <c:extLst>
            <c:ext xmlns:c16="http://schemas.microsoft.com/office/drawing/2014/chart" uri="{C3380CC4-5D6E-409C-BE32-E72D297353CC}">
              <c16:uniqueId val="{00000006-40A0-4B6E-ADE2-2171310AFAC1}"/>
            </c:ext>
          </c:extLst>
        </c:ser>
        <c:ser>
          <c:idx val="1"/>
          <c:order val="1"/>
          <c:tx>
            <c:strRef>
              <c:f>'Q2'!$N$2</c:f>
              <c:strCache>
                <c:ptCount val="1"/>
                <c:pt idx="0">
                  <c:v>Agree (2017)</c:v>
                </c:pt>
              </c:strCache>
            </c:strRef>
          </c:tx>
          <c:spPr>
            <a:solidFill>
              <a:srgbClr val="6ABE84"/>
            </a:solidFill>
          </c:spPr>
          <c:invertIfNegative val="0"/>
          <c:dLbls>
            <c:spPr>
              <a:noFill/>
              <a:ln>
                <a:noFill/>
              </a:ln>
              <a:effectLst/>
            </c:spPr>
            <c:txPr>
              <a:bodyPr/>
              <a:lstStyle/>
              <a:p>
                <a:pPr>
                  <a:defRPr sz="1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'Q2'!$L$21:$L$33</c:f>
              <c:strCache>
                <c:ptCount val="13"/>
                <c:pt idx="0">
                  <c:v>Professional incentives</c:v>
                </c:pt>
                <c:pt idx="1">
                  <c:v>Changing administrative processes </c:v>
                </c:pt>
                <c:pt idx="2">
                  <c:v>Organisational structure </c:v>
                </c:pt>
                <c:pt idx="3">
                  <c:v>Existing infrastructure</c:v>
                </c:pt>
                <c:pt idx="4">
                  <c:v>Recognition for career development </c:v>
                </c:pt>
                <c:pt idx="5">
                  <c:v>Support staff </c:v>
                </c:pt>
                <c:pt idx="6">
                  <c:v>Institutional culture </c:v>
                </c:pt>
                <c:pt idx="7">
                  <c:v>Strategy and leadership</c:v>
                </c:pt>
                <c:pt idx="8">
                  <c:v>Dedicated time</c:v>
                </c:pt>
                <c:pt idx="9">
                  <c:v>Colleagues' knowledge/expertise</c:v>
                </c:pt>
                <c:pt idx="10">
                  <c:v>Staff development opportunities </c:v>
                </c:pt>
                <c:pt idx="11">
                  <c:v>Colleagues' commitment </c:v>
                </c:pt>
                <c:pt idx="12">
                  <c:v>Engagement from students/learners</c:v>
                </c:pt>
              </c:strCache>
            </c:strRef>
          </c:cat>
          <c:val>
            <c:numRef>
              <c:f>'Q2'!$N$3:$N$15</c:f>
              <c:numCache>
                <c:formatCode>0%</c:formatCode>
                <c:ptCount val="13"/>
                <c:pt idx="0">
                  <c:v>0.26548672566371684</c:v>
                </c:pt>
                <c:pt idx="1">
                  <c:v>0.26106194690265488</c:v>
                </c:pt>
                <c:pt idx="2">
                  <c:v>0.2831858407079646</c:v>
                </c:pt>
                <c:pt idx="3">
                  <c:v>0.30530973451327431</c:v>
                </c:pt>
                <c:pt idx="4">
                  <c:v>0.31415929203539822</c:v>
                </c:pt>
                <c:pt idx="5">
                  <c:v>0.26548672566371684</c:v>
                </c:pt>
                <c:pt idx="6">
                  <c:v>0.23451327433628319</c:v>
                </c:pt>
                <c:pt idx="7">
                  <c:v>0.30530973451327431</c:v>
                </c:pt>
                <c:pt idx="8">
                  <c:v>0.27433628318584069</c:v>
                </c:pt>
                <c:pt idx="9">
                  <c:v>0.41150442477876104</c:v>
                </c:pt>
                <c:pt idx="10">
                  <c:v>0.37168141592920356</c:v>
                </c:pt>
                <c:pt idx="11">
                  <c:v>0.33185840707964603</c:v>
                </c:pt>
                <c:pt idx="12">
                  <c:v>0.30973451327433627</c:v>
                </c:pt>
              </c:numCache>
            </c:numRef>
          </c:val>
          <c:extLst>
            <c:ext xmlns:c16="http://schemas.microsoft.com/office/drawing/2014/chart" uri="{C3380CC4-5D6E-409C-BE32-E72D297353CC}">
              <c16:uniqueId val="{00000007-40A0-4B6E-ADE2-2171310AFAC1}"/>
            </c:ext>
          </c:extLst>
        </c:ser>
        <c:ser>
          <c:idx val="2"/>
          <c:order val="2"/>
          <c:tx>
            <c:strRef>
              <c:f>'Q2'!$M$2</c:f>
              <c:strCache>
                <c:ptCount val="1"/>
                <c:pt idx="0">
                  <c:v>Strongly Agree (2017)</c:v>
                </c:pt>
              </c:strCache>
            </c:strRef>
          </c:tx>
          <c:spPr>
            <a:solidFill>
              <a:srgbClr val="079948"/>
            </a:solidFill>
          </c:spPr>
          <c:invertIfNegative val="0"/>
          <c:dLbls>
            <c:spPr>
              <a:noFill/>
              <a:ln>
                <a:noFill/>
              </a:ln>
              <a:effectLst/>
            </c:spPr>
            <c:txPr>
              <a:bodyPr/>
              <a:lstStyle/>
              <a:p>
                <a:pPr>
                  <a:defRPr sz="10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'Q2'!$L$21:$L$33</c:f>
              <c:strCache>
                <c:ptCount val="13"/>
                <c:pt idx="0">
                  <c:v>Professional incentives</c:v>
                </c:pt>
                <c:pt idx="1">
                  <c:v>Changing administrative processes </c:v>
                </c:pt>
                <c:pt idx="2">
                  <c:v>Organisational structure </c:v>
                </c:pt>
                <c:pt idx="3">
                  <c:v>Existing infrastructure</c:v>
                </c:pt>
                <c:pt idx="4">
                  <c:v>Recognition for career development </c:v>
                </c:pt>
                <c:pt idx="5">
                  <c:v>Support staff </c:v>
                </c:pt>
                <c:pt idx="6">
                  <c:v>Institutional culture </c:v>
                </c:pt>
                <c:pt idx="7">
                  <c:v>Strategy and leadership</c:v>
                </c:pt>
                <c:pt idx="8">
                  <c:v>Dedicated time</c:v>
                </c:pt>
                <c:pt idx="9">
                  <c:v>Colleagues' knowledge/expertise</c:v>
                </c:pt>
                <c:pt idx="10">
                  <c:v>Staff development opportunities </c:v>
                </c:pt>
                <c:pt idx="11">
                  <c:v>Colleagues' commitment </c:v>
                </c:pt>
                <c:pt idx="12">
                  <c:v>Engagement from students/learners</c:v>
                </c:pt>
              </c:strCache>
            </c:strRef>
          </c:cat>
          <c:val>
            <c:numRef>
              <c:f>'Q2'!$M$3:$M$15</c:f>
              <c:numCache>
                <c:formatCode>0%</c:formatCode>
                <c:ptCount val="13"/>
                <c:pt idx="0">
                  <c:v>0.19911504424778761</c:v>
                </c:pt>
                <c:pt idx="1">
                  <c:v>0.20353982300884957</c:v>
                </c:pt>
                <c:pt idx="2">
                  <c:v>0.2168141592920354</c:v>
                </c:pt>
                <c:pt idx="3">
                  <c:v>0.23451327433628319</c:v>
                </c:pt>
                <c:pt idx="4">
                  <c:v>0.25221238938053098</c:v>
                </c:pt>
                <c:pt idx="5">
                  <c:v>0.35398230088495575</c:v>
                </c:pt>
                <c:pt idx="6">
                  <c:v>0.40707964601769914</c:v>
                </c:pt>
                <c:pt idx="7">
                  <c:v>0.34070796460176989</c:v>
                </c:pt>
                <c:pt idx="8">
                  <c:v>0.37610619469026546</c:v>
                </c:pt>
                <c:pt idx="9">
                  <c:v>0.26991150442477874</c:v>
                </c:pt>
                <c:pt idx="10">
                  <c:v>0.31858407079646017</c:v>
                </c:pt>
                <c:pt idx="11">
                  <c:v>0.38938053097345132</c:v>
                </c:pt>
                <c:pt idx="12">
                  <c:v>0.45132743362831856</c:v>
                </c:pt>
              </c:numCache>
            </c:numRef>
          </c:val>
          <c:extLst>
            <c:ext xmlns:c16="http://schemas.microsoft.com/office/drawing/2014/chart" uri="{C3380CC4-5D6E-409C-BE32-E72D297353CC}">
              <c16:uniqueId val="{00000008-40A0-4B6E-ADE2-2171310AFAC1}"/>
            </c:ext>
          </c:extLst>
        </c:ser>
        <c:ser>
          <c:idx val="5"/>
          <c:order val="3"/>
          <c:tx>
            <c:strRef>
              <c:f>'Q2'!$P$2</c:f>
              <c:strCache>
                <c:ptCount val="1"/>
                <c:pt idx="0">
                  <c:v>Neutral (2017)</c:v>
                </c:pt>
              </c:strCache>
            </c:strRef>
          </c:tx>
          <c:spPr>
            <a:solidFill>
              <a:schemeClr val="bg1">
                <a:lumMod val="85000"/>
              </a:schemeClr>
            </a:solidFill>
          </c:spPr>
          <c:invertIfNegative val="0"/>
          <c:cat>
            <c:strRef>
              <c:f>'Q2'!$L$21:$L$33</c:f>
              <c:strCache>
                <c:ptCount val="13"/>
                <c:pt idx="0">
                  <c:v>Professional incentives</c:v>
                </c:pt>
                <c:pt idx="1">
                  <c:v>Changing administrative processes </c:v>
                </c:pt>
                <c:pt idx="2">
                  <c:v>Organisational structure </c:v>
                </c:pt>
                <c:pt idx="3">
                  <c:v>Existing infrastructure</c:v>
                </c:pt>
                <c:pt idx="4">
                  <c:v>Recognition for career development </c:v>
                </c:pt>
                <c:pt idx="5">
                  <c:v>Support staff </c:v>
                </c:pt>
                <c:pt idx="6">
                  <c:v>Institutional culture </c:v>
                </c:pt>
                <c:pt idx="7">
                  <c:v>Strategy and leadership</c:v>
                </c:pt>
                <c:pt idx="8">
                  <c:v>Dedicated time</c:v>
                </c:pt>
                <c:pt idx="9">
                  <c:v>Colleagues' knowledge/expertise</c:v>
                </c:pt>
                <c:pt idx="10">
                  <c:v>Staff development opportunities </c:v>
                </c:pt>
                <c:pt idx="11">
                  <c:v>Colleagues' commitment </c:v>
                </c:pt>
                <c:pt idx="12">
                  <c:v>Engagement from students/learners</c:v>
                </c:pt>
              </c:strCache>
            </c:strRef>
          </c:cat>
          <c:val>
            <c:numRef>
              <c:f>'Q2'!$P$3:$P$15</c:f>
              <c:numCache>
                <c:formatCode>0%</c:formatCode>
                <c:ptCount val="13"/>
                <c:pt idx="0">
                  <c:v>-0.13716814159292035</c:v>
                </c:pt>
                <c:pt idx="1">
                  <c:v>-0.13716814159292035</c:v>
                </c:pt>
                <c:pt idx="2">
                  <c:v>-0.12831858407079647</c:v>
                </c:pt>
                <c:pt idx="3">
                  <c:v>-0.13495575221238937</c:v>
                </c:pt>
                <c:pt idx="4">
                  <c:v>-0.12168141592920353</c:v>
                </c:pt>
                <c:pt idx="5">
                  <c:v>-8.4070796460176997E-2</c:v>
                </c:pt>
                <c:pt idx="6">
                  <c:v>-8.4070796460176997E-2</c:v>
                </c:pt>
                <c:pt idx="7">
                  <c:v>-8.628318584070796E-2</c:v>
                </c:pt>
                <c:pt idx="8">
                  <c:v>-7.0796460176991149E-2</c:v>
                </c:pt>
                <c:pt idx="9">
                  <c:v>-8.8495575221238937E-2</c:v>
                </c:pt>
                <c:pt idx="10">
                  <c:v>-8.185840707964602E-2</c:v>
                </c:pt>
                <c:pt idx="11">
                  <c:v>-7.7433628318584066E-2</c:v>
                </c:pt>
                <c:pt idx="12">
                  <c:v>-7.5221238938053103E-2</c:v>
                </c:pt>
              </c:numCache>
            </c:numRef>
          </c:val>
          <c:extLst>
            <c:ext xmlns:c16="http://schemas.microsoft.com/office/drawing/2014/chart" uri="{C3380CC4-5D6E-409C-BE32-E72D297353CC}">
              <c16:uniqueId val="{00000009-40A0-4B6E-ADE2-2171310AFAC1}"/>
            </c:ext>
          </c:extLst>
        </c:ser>
        <c:ser>
          <c:idx val="3"/>
          <c:order val="4"/>
          <c:tx>
            <c:strRef>
              <c:f>'Q2'!$Q$2</c:f>
              <c:strCache>
                <c:ptCount val="1"/>
                <c:pt idx="0">
                  <c:v>Disagree (2017)</c:v>
                </c:pt>
              </c:strCache>
            </c:strRef>
          </c:tx>
          <c:spPr>
            <a:solidFill>
              <a:srgbClr val="F8A764"/>
            </a:solidFill>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A-40A0-4B6E-ADE2-2171310AFAC1}"/>
                </c:ext>
              </c:extLst>
            </c:dLbl>
            <c:spPr>
              <a:noFill/>
              <a:ln>
                <a:noFill/>
              </a:ln>
              <a:effectLst/>
            </c:spPr>
            <c:txPr>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'Q2'!$L$21:$L$33</c:f>
              <c:strCache>
                <c:ptCount val="13"/>
                <c:pt idx="0">
                  <c:v>Professional incentives</c:v>
                </c:pt>
                <c:pt idx="1">
                  <c:v>Changing administrative processes </c:v>
                </c:pt>
                <c:pt idx="2">
                  <c:v>Organisational structure </c:v>
                </c:pt>
                <c:pt idx="3">
                  <c:v>Existing infrastructure</c:v>
                </c:pt>
                <c:pt idx="4">
                  <c:v>Recognition for career development </c:v>
                </c:pt>
                <c:pt idx="5">
                  <c:v>Support staff </c:v>
                </c:pt>
                <c:pt idx="6">
                  <c:v>Institutional culture </c:v>
                </c:pt>
                <c:pt idx="7">
                  <c:v>Strategy and leadership</c:v>
                </c:pt>
                <c:pt idx="8">
                  <c:v>Dedicated time</c:v>
                </c:pt>
                <c:pt idx="9">
                  <c:v>Colleagues' knowledge/expertise</c:v>
                </c:pt>
                <c:pt idx="10">
                  <c:v>Staff development opportunities </c:v>
                </c:pt>
                <c:pt idx="11">
                  <c:v>Colleagues' commitment </c:v>
                </c:pt>
                <c:pt idx="12">
                  <c:v>Engagement from students/learners</c:v>
                </c:pt>
              </c:strCache>
            </c:strRef>
          </c:cat>
          <c:val>
            <c:numRef>
              <c:f>'Q2'!$Q$3:$Q$15</c:f>
              <c:numCache>
                <c:formatCode>0%</c:formatCode>
                <c:ptCount val="13"/>
                <c:pt idx="0">
                  <c:v>-0.1415929203539823</c:v>
                </c:pt>
                <c:pt idx="1">
                  <c:v>-0.14601769911504425</c:v>
                </c:pt>
                <c:pt idx="2">
                  <c:v>-0.12389380530973451</c:v>
                </c:pt>
                <c:pt idx="3">
                  <c:v>-0.10176991150442478</c:v>
                </c:pt>
                <c:pt idx="4">
                  <c:v>-9.7345132743362831E-2</c:v>
                </c:pt>
                <c:pt idx="5">
                  <c:v>-0.11946902654867257</c:v>
                </c:pt>
                <c:pt idx="6">
                  <c:v>-8.8495575221238937E-2</c:v>
                </c:pt>
                <c:pt idx="7">
                  <c:v>-7.5221238938053103E-2</c:v>
                </c:pt>
                <c:pt idx="8">
                  <c:v>-9.2920353982300891E-2</c:v>
                </c:pt>
                <c:pt idx="9">
                  <c:v>-8.8495575221238937E-2</c:v>
                </c:pt>
                <c:pt idx="10">
                  <c:v>-9.2920353982300891E-2</c:v>
                </c:pt>
                <c:pt idx="11">
                  <c:v>-6.637168141592921E-2</c:v>
                </c:pt>
                <c:pt idx="12">
                  <c:v>-3.9823008849557522E-2</c:v>
                </c:pt>
              </c:numCache>
            </c:numRef>
          </c:val>
          <c:extLst>
            <c:ext xmlns:c16="http://schemas.microsoft.com/office/drawing/2014/chart" uri="{C3380CC4-5D6E-409C-BE32-E72D297353CC}">
              <c16:uniqueId val="{0000000B-40A0-4B6E-ADE2-2171310AFAC1}"/>
            </c:ext>
          </c:extLst>
        </c:ser>
        <c:ser>
          <c:idx val="4"/>
          <c:order val="5"/>
          <c:tx>
            <c:strRef>
              <c:f>'Q2'!$R$2</c:f>
              <c:strCache>
                <c:ptCount val="1"/>
                <c:pt idx="0">
                  <c:v>Strong Disagree (2017)</c:v>
                </c:pt>
              </c:strCache>
            </c:strRef>
          </c:tx>
          <c:spPr>
            <a:solidFill>
              <a:schemeClr val="accent6">
                <a:lumMod val="75000"/>
              </a:schemeClr>
            </a:solidFill>
          </c:spPr>
          <c:invertIfNegative val="0"/>
          <c:dLbls>
            <c:dLbl>
              <c:idx val="10"/>
              <c:delete val="1"/>
              <c:extLst>
                <c:ext xmlns:c15="http://schemas.microsoft.com/office/drawing/2012/chart" uri="{CE6537A1-D6FC-4f65-9D91-7224C49458BB}"/>
                <c:ext xmlns:c16="http://schemas.microsoft.com/office/drawing/2014/chart" uri="{C3380CC4-5D6E-409C-BE32-E72D297353CC}">
                  <c16:uniqueId val="{0000000C-40A0-4B6E-ADE2-2171310AFAC1}"/>
                </c:ext>
              </c:extLst>
            </c:dLbl>
            <c:dLbl>
              <c:idx val="11"/>
              <c:delete val="1"/>
              <c:extLst>
                <c:ext xmlns:c15="http://schemas.microsoft.com/office/drawing/2012/chart" uri="{CE6537A1-D6FC-4f65-9D91-7224C49458BB}"/>
                <c:ext xmlns:c16="http://schemas.microsoft.com/office/drawing/2014/chart" uri="{C3380CC4-5D6E-409C-BE32-E72D297353CC}">
                  <c16:uniqueId val="{0000000D-40A0-4B6E-ADE2-2171310AFAC1}"/>
                </c:ext>
              </c:extLst>
            </c:dLbl>
            <c:dLbl>
              <c:idx val="12"/>
              <c:delete val="1"/>
              <c:extLst>
                <c:ext xmlns:c15="http://schemas.microsoft.com/office/drawing/2012/chart" uri="{CE6537A1-D6FC-4f65-9D91-7224C49458BB}"/>
                <c:ext xmlns:c16="http://schemas.microsoft.com/office/drawing/2014/chart" uri="{C3380CC4-5D6E-409C-BE32-E72D297353CC}">
                  <c16:uniqueId val="{0000000E-40A0-4B6E-ADE2-2171310AFAC1}"/>
                </c:ext>
              </c:extLst>
            </c:dLbl>
            <c:spPr>
              <a:noFill/>
              <a:ln>
                <a:noFill/>
              </a:ln>
              <a:effectLst/>
            </c:spPr>
            <c:txPr>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'Q2'!$L$21:$L$33</c:f>
              <c:strCache>
                <c:ptCount val="13"/>
                <c:pt idx="0">
                  <c:v>Professional incentives</c:v>
                </c:pt>
                <c:pt idx="1">
                  <c:v>Changing administrative processes </c:v>
                </c:pt>
                <c:pt idx="2">
                  <c:v>Organisational structure </c:v>
                </c:pt>
                <c:pt idx="3">
                  <c:v>Existing infrastructure</c:v>
                </c:pt>
                <c:pt idx="4">
                  <c:v>Recognition for career development </c:v>
                </c:pt>
                <c:pt idx="5">
                  <c:v>Support staff </c:v>
                </c:pt>
                <c:pt idx="6">
                  <c:v>Institutional culture </c:v>
                </c:pt>
                <c:pt idx="7">
                  <c:v>Strategy and leadership</c:v>
                </c:pt>
                <c:pt idx="8">
                  <c:v>Dedicated time</c:v>
                </c:pt>
                <c:pt idx="9">
                  <c:v>Colleagues' knowledge/expertise</c:v>
                </c:pt>
                <c:pt idx="10">
                  <c:v>Staff development opportunities </c:v>
                </c:pt>
                <c:pt idx="11">
                  <c:v>Colleagues' commitment </c:v>
                </c:pt>
                <c:pt idx="12">
                  <c:v>Engagement from students/learners</c:v>
                </c:pt>
              </c:strCache>
            </c:strRef>
          </c:cat>
          <c:val>
            <c:numRef>
              <c:f>'Q2'!$R$3:$R$15</c:f>
              <c:numCache>
                <c:formatCode>0%</c:formatCode>
                <c:ptCount val="13"/>
                <c:pt idx="0">
                  <c:v>-8.8495575221238937E-2</c:v>
                </c:pt>
                <c:pt idx="1">
                  <c:v>-7.5221238938053103E-2</c:v>
                </c:pt>
                <c:pt idx="2">
                  <c:v>-9.2920353982300891E-2</c:v>
                </c:pt>
                <c:pt idx="3">
                  <c:v>-6.637168141592921E-2</c:v>
                </c:pt>
                <c:pt idx="4">
                  <c:v>-8.4070796460176997E-2</c:v>
                </c:pt>
                <c:pt idx="5">
                  <c:v>-5.7522123893805309E-2</c:v>
                </c:pt>
                <c:pt idx="6">
                  <c:v>-7.5221238938053103E-2</c:v>
                </c:pt>
                <c:pt idx="7">
                  <c:v>-8.4070796460176997E-2</c:v>
                </c:pt>
                <c:pt idx="8">
                  <c:v>-7.9646017699115043E-2</c:v>
                </c:pt>
                <c:pt idx="9">
                  <c:v>-3.5398230088495575E-2</c:v>
                </c:pt>
                <c:pt idx="10">
                  <c:v>-2.6548672566371681E-2</c:v>
                </c:pt>
                <c:pt idx="11">
                  <c:v>-3.5398230088495575E-2</c:v>
                </c:pt>
                <c:pt idx="12">
                  <c:v>-3.0973451327433628E-2</c:v>
                </c:pt>
              </c:numCache>
            </c:numRef>
          </c:val>
          <c:extLst>
            <c:ext xmlns:c16="http://schemas.microsoft.com/office/drawing/2014/chart" uri="{C3380CC4-5D6E-409C-BE32-E72D297353CC}">
              <c16:uniqueId val="{0000000F-40A0-4B6E-ADE2-2171310AFAC1}"/>
            </c:ext>
          </c:extLst>
        </c:ser>
        <c:dLbls>
          <c:showLegendKey val="0"/>
          <c:showVal val="0"/>
          <c:showCatName val="0"/>
          <c:showSerName val="0"/>
          <c:showPercent val="0"/>
          <c:showBubbleSize val="0"/>
        </c:dLbls>
        <c:gapWidth val="121"/>
        <c:overlap val="100"/>
        <c:axId val="245754496"/>
        <c:axId val="245752960"/>
      </c:barChart>
      <c:catAx>
        <c:axId val="245741440"/>
        <c:scaling>
          <c:orientation val="minMax"/>
        </c:scaling>
        <c:delete val="0"/>
        <c:axPos val="l"/>
        <c:majorGridlines/>
        <c:numFmt formatCode="General" sourceLinked="1"/>
        <c:majorTickMark val="none"/>
        <c:minorTickMark val="none"/>
        <c:tickLblPos val="low"/>
        <c:txPr>
          <a:bodyPr anchor="t" anchorCtr="1"/>
          <a:lstStyle/>
          <a:p>
            <a:pPr>
              <a:defRPr sz="1000">
                <a:solidFill>
                  <a:sysClr val="windowText" lastClr="000000"/>
                </a:solidFill>
              </a:defRPr>
            </a:pPr>
            <a:endParaRPr lang="en-US"/>
          </a:p>
        </c:txPr>
        <c:crossAx val="245742976"/>
        <c:crosses val="autoZero"/>
        <c:auto val="0"/>
        <c:lblAlgn val="ctr"/>
        <c:lblOffset val="100"/>
        <c:noMultiLvlLbl val="0"/>
      </c:catAx>
      <c:valAx>
        <c:axId val="245742976"/>
        <c:scaling>
          <c:orientation val="minMax"/>
        </c:scaling>
        <c:delete val="0"/>
        <c:axPos val="b"/>
        <c:numFmt formatCode="0%" sourceLinked="1"/>
        <c:majorTickMark val="out"/>
        <c:minorTickMark val="none"/>
        <c:tickLblPos val="nextTo"/>
        <c:txPr>
          <a:bodyPr/>
          <a:lstStyle/>
          <a:p>
            <a:pPr>
              <a:defRPr sz="1000"/>
            </a:pPr>
            <a:endParaRPr lang="en-US"/>
          </a:p>
        </c:txPr>
        <c:crossAx val="245741440"/>
        <c:crosses val="autoZero"/>
        <c:crossBetween val="between"/>
      </c:valAx>
      <c:valAx>
        <c:axId val="245752960"/>
        <c:scaling>
          <c:orientation val="minMax"/>
        </c:scaling>
        <c:delete val="0"/>
        <c:axPos val="t"/>
        <c:numFmt formatCode="0%" sourceLinked="1"/>
        <c:majorTickMark val="out"/>
        <c:minorTickMark val="none"/>
        <c:tickLblPos val="nextTo"/>
        <c:txPr>
          <a:bodyPr/>
          <a:lstStyle/>
          <a:p>
            <a:pPr>
              <a:defRPr sz="1000"/>
            </a:pPr>
            <a:endParaRPr lang="en-US"/>
          </a:p>
        </c:txPr>
        <c:crossAx val="245754496"/>
        <c:crosses val="max"/>
        <c:crossBetween val="between"/>
      </c:valAx>
      <c:catAx>
        <c:axId val="245754496"/>
        <c:scaling>
          <c:orientation val="minMax"/>
        </c:scaling>
        <c:delete val="1"/>
        <c:axPos val="l"/>
        <c:numFmt formatCode="General" sourceLinked="1"/>
        <c:majorTickMark val="out"/>
        <c:minorTickMark val="none"/>
        <c:tickLblPos val="nextTo"/>
        <c:crossAx val="245752960"/>
        <c:crosses val="autoZero"/>
        <c:auto val="1"/>
        <c:lblAlgn val="ctr"/>
        <c:lblOffset val="100"/>
        <c:noMultiLvlLbl val="0"/>
      </c:catAx>
    </c:plotArea>
    <c:legend>
      <c:legendPos val="b"/>
      <c:legendEntry>
        <c:idx val="0"/>
        <c:delete val="1"/>
      </c:legendEntry>
      <c:legendEntry>
        <c:idx val="6"/>
        <c:delete val="1"/>
      </c:legendEntry>
      <c:layout>
        <c:manualLayout>
          <c:xMode val="edge"/>
          <c:yMode val="edge"/>
          <c:x val="1.7400316892097676E-2"/>
          <c:y val="0.88662956494663192"/>
          <c:w val="0.96555857248225452"/>
          <c:h val="7.219517781354134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200" b="1" i="0" baseline="0">
                <a:effectLst/>
              </a:rPr>
              <a:t>2. Would you describe the following as an enabler/driver for you in your use of Learning Technology? (Changes in relative rank 2014-2017) </a:t>
            </a:r>
            <a:endParaRPr lang="en-GB" sz="1050">
              <a:effectLst/>
            </a:endParaRPr>
          </a:p>
        </c:rich>
      </c:tx>
      <c:overlay val="1"/>
    </c:title>
    <c:autoTitleDeleted val="0"/>
    <c:plotArea>
      <c:layout>
        <c:manualLayout>
          <c:layoutTarget val="inner"/>
          <c:xMode val="edge"/>
          <c:yMode val="edge"/>
          <c:x val="0.17802039560580452"/>
          <c:y val="0.11684024622012711"/>
          <c:w val="0.50091485561904403"/>
          <c:h val="0.81094109567479211"/>
        </c:manualLayout>
      </c:layout>
      <c:lineChart>
        <c:grouping val="standard"/>
        <c:varyColors val="0"/>
        <c:ser>
          <c:idx val="0"/>
          <c:order val="0"/>
          <c:tx>
            <c:strRef>
              <c:f>'Q2'!$Z$3</c:f>
              <c:strCache>
                <c:ptCount val="1"/>
                <c:pt idx="0">
                  <c:v>Engagement from students / learners</c:v>
                </c:pt>
              </c:strCache>
            </c:strRef>
          </c:tx>
          <c:marker>
            <c:symbol val="none"/>
          </c:marker>
          <c:cat>
            <c:numRef>
              <c:f>'Q2'!$AB$2:$AI$2</c:f>
              <c:numCache>
                <c:formatCode>General</c:formatCode>
                <c:ptCount val="8"/>
                <c:pt idx="0">
                  <c:v>2014</c:v>
                </c:pt>
                <c:pt idx="1">
                  <c:v>2014</c:v>
                </c:pt>
                <c:pt idx="2">
                  <c:v>2015</c:v>
                </c:pt>
                <c:pt idx="3">
                  <c:v>2015</c:v>
                </c:pt>
                <c:pt idx="4">
                  <c:v>2016</c:v>
                </c:pt>
                <c:pt idx="5">
                  <c:v>2016</c:v>
                </c:pt>
                <c:pt idx="6">
                  <c:v>2017</c:v>
                </c:pt>
                <c:pt idx="7">
                  <c:v>2017</c:v>
                </c:pt>
              </c:numCache>
            </c:numRef>
          </c:cat>
          <c:val>
            <c:numRef>
              <c:f>'Q2'!$AB$3:$AI$3</c:f>
              <c:numCache>
                <c:formatCode>General</c:formatCode>
                <c:ptCount val="8"/>
                <c:pt idx="0">
                  <c:v>1</c:v>
                </c:pt>
                <c:pt idx="1">
                  <c:v>1</c:v>
                </c:pt>
                <c:pt idx="2">
                  <c:v>1</c:v>
                </c:pt>
                <c:pt idx="3">
                  <c:v>1</c:v>
                </c:pt>
                <c:pt idx="4">
                  <c:v>1</c:v>
                </c:pt>
                <c:pt idx="5">
                  <c:v>1</c:v>
                </c:pt>
                <c:pt idx="6">
                  <c:v>1</c:v>
                </c:pt>
                <c:pt idx="7">
                  <c:v>1</c:v>
                </c:pt>
              </c:numCache>
            </c:numRef>
          </c:val>
          <c:smooth val="0"/>
          <c:extLst>
            <c:ext xmlns:c16="http://schemas.microsoft.com/office/drawing/2014/chart" uri="{C3380CC4-5D6E-409C-BE32-E72D297353CC}">
              <c16:uniqueId val="{00000005-CD77-45B1-820C-7DD437737570}"/>
            </c:ext>
          </c:extLst>
        </c:ser>
        <c:ser>
          <c:idx val="1"/>
          <c:order val="1"/>
          <c:tx>
            <c:strRef>
              <c:f>'Q2'!$Z$4</c:f>
              <c:strCache>
                <c:ptCount val="1"/>
                <c:pt idx="0">
                  <c:v>Colleagues' commitment </c:v>
                </c:pt>
              </c:strCache>
            </c:strRef>
          </c:tx>
          <c:marker>
            <c:symbol val="none"/>
          </c:marker>
          <c:cat>
            <c:numRef>
              <c:f>'Q2'!$AB$2:$AI$2</c:f>
              <c:numCache>
                <c:formatCode>General</c:formatCode>
                <c:ptCount val="8"/>
                <c:pt idx="0">
                  <c:v>2014</c:v>
                </c:pt>
                <c:pt idx="1">
                  <c:v>2014</c:v>
                </c:pt>
                <c:pt idx="2">
                  <c:v>2015</c:v>
                </c:pt>
                <c:pt idx="3">
                  <c:v>2015</c:v>
                </c:pt>
                <c:pt idx="4">
                  <c:v>2016</c:v>
                </c:pt>
                <c:pt idx="5">
                  <c:v>2016</c:v>
                </c:pt>
                <c:pt idx="6">
                  <c:v>2017</c:v>
                </c:pt>
                <c:pt idx="7">
                  <c:v>2017</c:v>
                </c:pt>
              </c:numCache>
            </c:numRef>
          </c:cat>
          <c:val>
            <c:numRef>
              <c:f>'Q2'!$AB$4:$AI$4</c:f>
              <c:numCache>
                <c:formatCode>General</c:formatCode>
                <c:ptCount val="8"/>
                <c:pt idx="0">
                  <c:v>3</c:v>
                </c:pt>
                <c:pt idx="1">
                  <c:v>3</c:v>
                </c:pt>
                <c:pt idx="2">
                  <c:v>3</c:v>
                </c:pt>
                <c:pt idx="3">
                  <c:v>3</c:v>
                </c:pt>
                <c:pt idx="4">
                  <c:v>3</c:v>
                </c:pt>
                <c:pt idx="5">
                  <c:v>3</c:v>
                </c:pt>
                <c:pt idx="6">
                  <c:v>2</c:v>
                </c:pt>
                <c:pt idx="7">
                  <c:v>2</c:v>
                </c:pt>
              </c:numCache>
            </c:numRef>
          </c:val>
          <c:smooth val="0"/>
          <c:extLst>
            <c:ext xmlns:c16="http://schemas.microsoft.com/office/drawing/2014/chart" uri="{C3380CC4-5D6E-409C-BE32-E72D297353CC}">
              <c16:uniqueId val="{0000000B-CD77-45B1-820C-7DD437737570}"/>
            </c:ext>
          </c:extLst>
        </c:ser>
        <c:ser>
          <c:idx val="2"/>
          <c:order val="2"/>
          <c:tx>
            <c:strRef>
              <c:f>'Q2'!$Z$5</c:f>
              <c:strCache>
                <c:ptCount val="1"/>
                <c:pt idx="0">
                  <c:v>Staff development opportunities </c:v>
                </c:pt>
              </c:strCache>
            </c:strRef>
          </c:tx>
          <c:marker>
            <c:symbol val="none"/>
          </c:marker>
          <c:cat>
            <c:numRef>
              <c:f>'Q2'!$AB$2:$AI$2</c:f>
              <c:numCache>
                <c:formatCode>General</c:formatCode>
                <c:ptCount val="8"/>
                <c:pt idx="0">
                  <c:v>2014</c:v>
                </c:pt>
                <c:pt idx="1">
                  <c:v>2014</c:v>
                </c:pt>
                <c:pt idx="2">
                  <c:v>2015</c:v>
                </c:pt>
                <c:pt idx="3">
                  <c:v>2015</c:v>
                </c:pt>
                <c:pt idx="4">
                  <c:v>2016</c:v>
                </c:pt>
                <c:pt idx="5">
                  <c:v>2016</c:v>
                </c:pt>
                <c:pt idx="6">
                  <c:v>2017</c:v>
                </c:pt>
                <c:pt idx="7">
                  <c:v>2017</c:v>
                </c:pt>
              </c:numCache>
            </c:numRef>
          </c:cat>
          <c:val>
            <c:numRef>
              <c:f>'Q2'!$AB$5:$AI$5</c:f>
              <c:numCache>
                <c:formatCode>General</c:formatCode>
                <c:ptCount val="8"/>
                <c:pt idx="0">
                  <c:v>7</c:v>
                </c:pt>
                <c:pt idx="1">
                  <c:v>7</c:v>
                </c:pt>
                <c:pt idx="2">
                  <c:v>5</c:v>
                </c:pt>
                <c:pt idx="3">
                  <c:v>5</c:v>
                </c:pt>
                <c:pt idx="4">
                  <c:v>5</c:v>
                </c:pt>
                <c:pt idx="5">
                  <c:v>5</c:v>
                </c:pt>
                <c:pt idx="6">
                  <c:v>3</c:v>
                </c:pt>
                <c:pt idx="7">
                  <c:v>3</c:v>
                </c:pt>
              </c:numCache>
            </c:numRef>
          </c:val>
          <c:smooth val="0"/>
          <c:extLst>
            <c:ext xmlns:c16="http://schemas.microsoft.com/office/drawing/2014/chart" uri="{C3380CC4-5D6E-409C-BE32-E72D297353CC}">
              <c16:uniqueId val="{00000011-CD77-45B1-820C-7DD437737570}"/>
            </c:ext>
          </c:extLst>
        </c:ser>
        <c:ser>
          <c:idx val="3"/>
          <c:order val="3"/>
          <c:tx>
            <c:strRef>
              <c:f>'Q2'!$Z$6</c:f>
              <c:strCache>
                <c:ptCount val="1"/>
                <c:pt idx="0">
                  <c:v>Colleagues' knowledge / expertise</c:v>
                </c:pt>
              </c:strCache>
            </c:strRef>
          </c:tx>
          <c:marker>
            <c:symbol val="none"/>
          </c:marker>
          <c:cat>
            <c:numRef>
              <c:f>'Q2'!$AB$2:$AI$2</c:f>
              <c:numCache>
                <c:formatCode>General</c:formatCode>
                <c:ptCount val="8"/>
                <c:pt idx="0">
                  <c:v>2014</c:v>
                </c:pt>
                <c:pt idx="1">
                  <c:v>2014</c:v>
                </c:pt>
                <c:pt idx="2">
                  <c:v>2015</c:v>
                </c:pt>
                <c:pt idx="3">
                  <c:v>2015</c:v>
                </c:pt>
                <c:pt idx="4">
                  <c:v>2016</c:v>
                </c:pt>
                <c:pt idx="5">
                  <c:v>2016</c:v>
                </c:pt>
                <c:pt idx="6">
                  <c:v>2017</c:v>
                </c:pt>
                <c:pt idx="7">
                  <c:v>2017</c:v>
                </c:pt>
              </c:numCache>
            </c:numRef>
          </c:cat>
          <c:val>
            <c:numRef>
              <c:f>'Q2'!$AB$6:$AI$6</c:f>
              <c:numCache>
                <c:formatCode>General</c:formatCode>
                <c:ptCount val="8"/>
                <c:pt idx="0">
                  <c:v>2</c:v>
                </c:pt>
                <c:pt idx="1">
                  <c:v>2</c:v>
                </c:pt>
                <c:pt idx="2">
                  <c:v>2</c:v>
                </c:pt>
                <c:pt idx="3">
                  <c:v>2</c:v>
                </c:pt>
                <c:pt idx="4">
                  <c:v>2</c:v>
                </c:pt>
                <c:pt idx="5">
                  <c:v>2</c:v>
                </c:pt>
                <c:pt idx="6">
                  <c:v>4</c:v>
                </c:pt>
                <c:pt idx="7">
                  <c:v>4</c:v>
                </c:pt>
              </c:numCache>
            </c:numRef>
          </c:val>
          <c:smooth val="0"/>
          <c:extLst>
            <c:ext xmlns:c16="http://schemas.microsoft.com/office/drawing/2014/chart" uri="{C3380CC4-5D6E-409C-BE32-E72D297353CC}">
              <c16:uniqueId val="{00000017-CD77-45B1-820C-7DD437737570}"/>
            </c:ext>
          </c:extLst>
        </c:ser>
        <c:ser>
          <c:idx val="4"/>
          <c:order val="4"/>
          <c:tx>
            <c:strRef>
              <c:f>'Q2'!$Z$7</c:f>
              <c:strCache>
                <c:ptCount val="1"/>
                <c:pt idx="0">
                  <c:v>Dedicated time</c:v>
                </c:pt>
              </c:strCache>
            </c:strRef>
          </c:tx>
          <c:marker>
            <c:symbol val="none"/>
          </c:marker>
          <c:cat>
            <c:numRef>
              <c:f>'Q2'!$AB$2:$AI$2</c:f>
              <c:numCache>
                <c:formatCode>General</c:formatCode>
                <c:ptCount val="8"/>
                <c:pt idx="0">
                  <c:v>2014</c:v>
                </c:pt>
                <c:pt idx="1">
                  <c:v>2014</c:v>
                </c:pt>
                <c:pt idx="2">
                  <c:v>2015</c:v>
                </c:pt>
                <c:pt idx="3">
                  <c:v>2015</c:v>
                </c:pt>
                <c:pt idx="4">
                  <c:v>2016</c:v>
                </c:pt>
                <c:pt idx="5">
                  <c:v>2016</c:v>
                </c:pt>
                <c:pt idx="6">
                  <c:v>2017</c:v>
                </c:pt>
                <c:pt idx="7">
                  <c:v>2017</c:v>
                </c:pt>
              </c:numCache>
            </c:numRef>
          </c:cat>
          <c:val>
            <c:numRef>
              <c:f>'Q2'!$AB$7:$AI$7</c:f>
              <c:numCache>
                <c:formatCode>General</c:formatCode>
                <c:ptCount val="8"/>
                <c:pt idx="0">
                  <c:v>4</c:v>
                </c:pt>
                <c:pt idx="1">
                  <c:v>4</c:v>
                </c:pt>
                <c:pt idx="2">
                  <c:v>6</c:v>
                </c:pt>
                <c:pt idx="3">
                  <c:v>6</c:v>
                </c:pt>
                <c:pt idx="4">
                  <c:v>4</c:v>
                </c:pt>
                <c:pt idx="5">
                  <c:v>4</c:v>
                </c:pt>
                <c:pt idx="6">
                  <c:v>5</c:v>
                </c:pt>
                <c:pt idx="7">
                  <c:v>5</c:v>
                </c:pt>
              </c:numCache>
            </c:numRef>
          </c:val>
          <c:smooth val="0"/>
          <c:extLst>
            <c:ext xmlns:c16="http://schemas.microsoft.com/office/drawing/2014/chart" uri="{C3380CC4-5D6E-409C-BE32-E72D297353CC}">
              <c16:uniqueId val="{0000001D-CD77-45B1-820C-7DD437737570}"/>
            </c:ext>
          </c:extLst>
        </c:ser>
        <c:ser>
          <c:idx val="5"/>
          <c:order val="5"/>
          <c:tx>
            <c:strRef>
              <c:f>'Q2'!$Z$8</c:f>
              <c:strCache>
                <c:ptCount val="1"/>
                <c:pt idx="0">
                  <c:v>Strategy and leadership</c:v>
                </c:pt>
              </c:strCache>
            </c:strRef>
          </c:tx>
          <c:marker>
            <c:symbol val="none"/>
          </c:marker>
          <c:cat>
            <c:numRef>
              <c:f>'Q2'!$AB$2:$AI$2</c:f>
              <c:numCache>
                <c:formatCode>General</c:formatCode>
                <c:ptCount val="8"/>
                <c:pt idx="0">
                  <c:v>2014</c:v>
                </c:pt>
                <c:pt idx="1">
                  <c:v>2014</c:v>
                </c:pt>
                <c:pt idx="2">
                  <c:v>2015</c:v>
                </c:pt>
                <c:pt idx="3">
                  <c:v>2015</c:v>
                </c:pt>
                <c:pt idx="4">
                  <c:v>2016</c:v>
                </c:pt>
                <c:pt idx="5">
                  <c:v>2016</c:v>
                </c:pt>
                <c:pt idx="6">
                  <c:v>2017</c:v>
                </c:pt>
                <c:pt idx="7">
                  <c:v>2017</c:v>
                </c:pt>
              </c:numCache>
            </c:numRef>
          </c:cat>
          <c:val>
            <c:numRef>
              <c:f>'Q2'!$AB$8:$AI$8</c:f>
              <c:numCache>
                <c:formatCode>General</c:formatCode>
                <c:ptCount val="8"/>
                <c:pt idx="0">
                  <c:v>6</c:v>
                </c:pt>
                <c:pt idx="1">
                  <c:v>6</c:v>
                </c:pt>
                <c:pt idx="2">
                  <c:v>8</c:v>
                </c:pt>
                <c:pt idx="3">
                  <c:v>8</c:v>
                </c:pt>
                <c:pt idx="4">
                  <c:v>6</c:v>
                </c:pt>
                <c:pt idx="5">
                  <c:v>6</c:v>
                </c:pt>
                <c:pt idx="6">
                  <c:v>6</c:v>
                </c:pt>
                <c:pt idx="7">
                  <c:v>6</c:v>
                </c:pt>
              </c:numCache>
            </c:numRef>
          </c:val>
          <c:smooth val="0"/>
          <c:extLst>
            <c:ext xmlns:c16="http://schemas.microsoft.com/office/drawing/2014/chart" uri="{C3380CC4-5D6E-409C-BE32-E72D297353CC}">
              <c16:uniqueId val="{00000023-CD77-45B1-820C-7DD437737570}"/>
            </c:ext>
          </c:extLst>
        </c:ser>
        <c:ser>
          <c:idx val="6"/>
          <c:order val="6"/>
          <c:tx>
            <c:strRef>
              <c:f>'Q2'!$Z$9</c:f>
              <c:strCache>
                <c:ptCount val="1"/>
                <c:pt idx="0">
                  <c:v>Institutional culture </c:v>
                </c:pt>
              </c:strCache>
            </c:strRef>
          </c:tx>
          <c:marker>
            <c:symbol val="none"/>
          </c:marker>
          <c:cat>
            <c:numRef>
              <c:f>'Q2'!$AB$2:$AI$2</c:f>
              <c:numCache>
                <c:formatCode>General</c:formatCode>
                <c:ptCount val="8"/>
                <c:pt idx="0">
                  <c:v>2014</c:v>
                </c:pt>
                <c:pt idx="1">
                  <c:v>2014</c:v>
                </c:pt>
                <c:pt idx="2">
                  <c:v>2015</c:v>
                </c:pt>
                <c:pt idx="3">
                  <c:v>2015</c:v>
                </c:pt>
                <c:pt idx="4">
                  <c:v>2016</c:v>
                </c:pt>
                <c:pt idx="5">
                  <c:v>2016</c:v>
                </c:pt>
                <c:pt idx="6">
                  <c:v>2017</c:v>
                </c:pt>
                <c:pt idx="7">
                  <c:v>2017</c:v>
                </c:pt>
              </c:numCache>
            </c:numRef>
          </c:cat>
          <c:val>
            <c:numRef>
              <c:f>'Q2'!$AB$9:$AI$9</c:f>
              <c:numCache>
                <c:formatCode>General</c:formatCode>
                <c:ptCount val="8"/>
                <c:pt idx="0">
                  <c:v>5</c:v>
                </c:pt>
                <c:pt idx="1">
                  <c:v>5</c:v>
                </c:pt>
                <c:pt idx="2">
                  <c:v>4</c:v>
                </c:pt>
                <c:pt idx="3">
                  <c:v>4</c:v>
                </c:pt>
                <c:pt idx="4">
                  <c:v>7</c:v>
                </c:pt>
                <c:pt idx="5">
                  <c:v>7</c:v>
                </c:pt>
                <c:pt idx="6">
                  <c:v>7</c:v>
                </c:pt>
                <c:pt idx="7">
                  <c:v>7</c:v>
                </c:pt>
              </c:numCache>
            </c:numRef>
          </c:val>
          <c:smooth val="0"/>
          <c:extLst>
            <c:ext xmlns:c16="http://schemas.microsoft.com/office/drawing/2014/chart" uri="{C3380CC4-5D6E-409C-BE32-E72D297353CC}">
              <c16:uniqueId val="{00000029-CD77-45B1-820C-7DD437737570}"/>
            </c:ext>
          </c:extLst>
        </c:ser>
        <c:ser>
          <c:idx val="7"/>
          <c:order val="7"/>
          <c:tx>
            <c:strRef>
              <c:f>'Q2'!$Z$10</c:f>
              <c:strCache>
                <c:ptCount val="1"/>
                <c:pt idx="0">
                  <c:v>Support staff </c:v>
                </c:pt>
              </c:strCache>
            </c:strRef>
          </c:tx>
          <c:marker>
            <c:symbol val="none"/>
          </c:marker>
          <c:cat>
            <c:numRef>
              <c:f>'Q2'!$AB$2:$AI$2</c:f>
              <c:numCache>
                <c:formatCode>General</c:formatCode>
                <c:ptCount val="8"/>
                <c:pt idx="0">
                  <c:v>2014</c:v>
                </c:pt>
                <c:pt idx="1">
                  <c:v>2014</c:v>
                </c:pt>
                <c:pt idx="2">
                  <c:v>2015</c:v>
                </c:pt>
                <c:pt idx="3">
                  <c:v>2015</c:v>
                </c:pt>
                <c:pt idx="4">
                  <c:v>2016</c:v>
                </c:pt>
                <c:pt idx="5">
                  <c:v>2016</c:v>
                </c:pt>
                <c:pt idx="6">
                  <c:v>2017</c:v>
                </c:pt>
                <c:pt idx="7">
                  <c:v>2017</c:v>
                </c:pt>
              </c:numCache>
            </c:numRef>
          </c:cat>
          <c:val>
            <c:numRef>
              <c:f>'Q2'!$AB$10:$AI$10</c:f>
              <c:numCache>
                <c:formatCode>General</c:formatCode>
                <c:ptCount val="8"/>
                <c:pt idx="0">
                  <c:v>8</c:v>
                </c:pt>
                <c:pt idx="1">
                  <c:v>8</c:v>
                </c:pt>
                <c:pt idx="2">
                  <c:v>7</c:v>
                </c:pt>
                <c:pt idx="3">
                  <c:v>7</c:v>
                </c:pt>
                <c:pt idx="4">
                  <c:v>8</c:v>
                </c:pt>
                <c:pt idx="5">
                  <c:v>8</c:v>
                </c:pt>
                <c:pt idx="6">
                  <c:v>8</c:v>
                </c:pt>
                <c:pt idx="7">
                  <c:v>8</c:v>
                </c:pt>
              </c:numCache>
            </c:numRef>
          </c:val>
          <c:smooth val="0"/>
          <c:extLst>
            <c:ext xmlns:c16="http://schemas.microsoft.com/office/drawing/2014/chart" uri="{C3380CC4-5D6E-409C-BE32-E72D297353CC}">
              <c16:uniqueId val="{0000002F-CD77-45B1-820C-7DD437737570}"/>
            </c:ext>
          </c:extLst>
        </c:ser>
        <c:ser>
          <c:idx val="8"/>
          <c:order val="8"/>
          <c:tx>
            <c:strRef>
              <c:f>'Q2'!$Z$11</c:f>
              <c:strCache>
                <c:ptCount val="1"/>
                <c:pt idx="0">
                  <c:v>Recognition for career development </c:v>
                </c:pt>
              </c:strCache>
            </c:strRef>
          </c:tx>
          <c:marker>
            <c:symbol val="none"/>
          </c:marker>
          <c:cat>
            <c:numRef>
              <c:f>'Q2'!$AB$2:$AI$2</c:f>
              <c:numCache>
                <c:formatCode>General</c:formatCode>
                <c:ptCount val="8"/>
                <c:pt idx="0">
                  <c:v>2014</c:v>
                </c:pt>
                <c:pt idx="1">
                  <c:v>2014</c:v>
                </c:pt>
                <c:pt idx="2">
                  <c:v>2015</c:v>
                </c:pt>
                <c:pt idx="3">
                  <c:v>2015</c:v>
                </c:pt>
                <c:pt idx="4">
                  <c:v>2016</c:v>
                </c:pt>
                <c:pt idx="5">
                  <c:v>2016</c:v>
                </c:pt>
                <c:pt idx="6">
                  <c:v>2017</c:v>
                </c:pt>
                <c:pt idx="7">
                  <c:v>2017</c:v>
                </c:pt>
              </c:numCache>
            </c:numRef>
          </c:cat>
          <c:val>
            <c:numRef>
              <c:f>'Q2'!$AB$11:$AI$11</c:f>
              <c:numCache>
                <c:formatCode>General</c:formatCode>
                <c:ptCount val="8"/>
                <c:pt idx="0">
                  <c:v>11</c:v>
                </c:pt>
                <c:pt idx="1">
                  <c:v>11</c:v>
                </c:pt>
                <c:pt idx="2">
                  <c:v>10</c:v>
                </c:pt>
                <c:pt idx="3">
                  <c:v>10</c:v>
                </c:pt>
                <c:pt idx="4">
                  <c:v>10</c:v>
                </c:pt>
                <c:pt idx="5">
                  <c:v>10</c:v>
                </c:pt>
                <c:pt idx="6">
                  <c:v>9</c:v>
                </c:pt>
                <c:pt idx="7">
                  <c:v>9</c:v>
                </c:pt>
              </c:numCache>
            </c:numRef>
          </c:val>
          <c:smooth val="0"/>
          <c:extLst>
            <c:ext xmlns:c16="http://schemas.microsoft.com/office/drawing/2014/chart" uri="{C3380CC4-5D6E-409C-BE32-E72D297353CC}">
              <c16:uniqueId val="{00000035-CD77-45B1-820C-7DD437737570}"/>
            </c:ext>
          </c:extLst>
        </c:ser>
        <c:ser>
          <c:idx val="9"/>
          <c:order val="9"/>
          <c:tx>
            <c:strRef>
              <c:f>'Q2'!$Z$12</c:f>
              <c:strCache>
                <c:ptCount val="1"/>
                <c:pt idx="0">
                  <c:v>Existing infrastructure</c:v>
                </c:pt>
              </c:strCache>
            </c:strRef>
          </c:tx>
          <c:marker>
            <c:symbol val="none"/>
          </c:marker>
          <c:cat>
            <c:numRef>
              <c:f>'Q2'!$AB$2:$AI$2</c:f>
              <c:numCache>
                <c:formatCode>General</c:formatCode>
                <c:ptCount val="8"/>
                <c:pt idx="0">
                  <c:v>2014</c:v>
                </c:pt>
                <c:pt idx="1">
                  <c:v>2014</c:v>
                </c:pt>
                <c:pt idx="2">
                  <c:v>2015</c:v>
                </c:pt>
                <c:pt idx="3">
                  <c:v>2015</c:v>
                </c:pt>
                <c:pt idx="4">
                  <c:v>2016</c:v>
                </c:pt>
                <c:pt idx="5">
                  <c:v>2016</c:v>
                </c:pt>
                <c:pt idx="6">
                  <c:v>2017</c:v>
                </c:pt>
                <c:pt idx="7">
                  <c:v>2017</c:v>
                </c:pt>
              </c:numCache>
            </c:numRef>
          </c:cat>
          <c:val>
            <c:numRef>
              <c:f>'Q2'!$AB$12:$AI$12</c:f>
              <c:numCache>
                <c:formatCode>General</c:formatCode>
                <c:ptCount val="8"/>
                <c:pt idx="0">
                  <c:v>9</c:v>
                </c:pt>
                <c:pt idx="1">
                  <c:v>9</c:v>
                </c:pt>
                <c:pt idx="2">
                  <c:v>9</c:v>
                </c:pt>
                <c:pt idx="3">
                  <c:v>9</c:v>
                </c:pt>
                <c:pt idx="4">
                  <c:v>9</c:v>
                </c:pt>
                <c:pt idx="5">
                  <c:v>9</c:v>
                </c:pt>
                <c:pt idx="6">
                  <c:v>10</c:v>
                </c:pt>
                <c:pt idx="7">
                  <c:v>10</c:v>
                </c:pt>
              </c:numCache>
            </c:numRef>
          </c:val>
          <c:smooth val="0"/>
          <c:extLst>
            <c:ext xmlns:c16="http://schemas.microsoft.com/office/drawing/2014/chart" uri="{C3380CC4-5D6E-409C-BE32-E72D297353CC}">
              <c16:uniqueId val="{0000003B-CD77-45B1-820C-7DD437737570}"/>
            </c:ext>
          </c:extLst>
        </c:ser>
        <c:ser>
          <c:idx val="10"/>
          <c:order val="10"/>
          <c:tx>
            <c:strRef>
              <c:f>'Q2'!$Z$13</c:f>
              <c:strCache>
                <c:ptCount val="1"/>
                <c:pt idx="0">
                  <c:v>Organisational structure </c:v>
                </c:pt>
              </c:strCache>
            </c:strRef>
          </c:tx>
          <c:marker>
            <c:symbol val="none"/>
          </c:marker>
          <c:cat>
            <c:numRef>
              <c:f>'Q2'!$AB$2:$AI$2</c:f>
              <c:numCache>
                <c:formatCode>General</c:formatCode>
                <c:ptCount val="8"/>
                <c:pt idx="0">
                  <c:v>2014</c:v>
                </c:pt>
                <c:pt idx="1">
                  <c:v>2014</c:v>
                </c:pt>
                <c:pt idx="2">
                  <c:v>2015</c:v>
                </c:pt>
                <c:pt idx="3">
                  <c:v>2015</c:v>
                </c:pt>
                <c:pt idx="4">
                  <c:v>2016</c:v>
                </c:pt>
                <c:pt idx="5">
                  <c:v>2016</c:v>
                </c:pt>
                <c:pt idx="6">
                  <c:v>2017</c:v>
                </c:pt>
                <c:pt idx="7">
                  <c:v>2017</c:v>
                </c:pt>
              </c:numCache>
            </c:numRef>
          </c:cat>
          <c:val>
            <c:numRef>
              <c:f>'Q2'!$AB$13:$AI$13</c:f>
              <c:numCache>
                <c:formatCode>General</c:formatCode>
                <c:ptCount val="8"/>
                <c:pt idx="0">
                  <c:v>10</c:v>
                </c:pt>
                <c:pt idx="1">
                  <c:v>10</c:v>
                </c:pt>
                <c:pt idx="2">
                  <c:v>11</c:v>
                </c:pt>
                <c:pt idx="3">
                  <c:v>11</c:v>
                </c:pt>
                <c:pt idx="4">
                  <c:v>11</c:v>
                </c:pt>
                <c:pt idx="5">
                  <c:v>11</c:v>
                </c:pt>
                <c:pt idx="6">
                  <c:v>11</c:v>
                </c:pt>
                <c:pt idx="7">
                  <c:v>11</c:v>
                </c:pt>
              </c:numCache>
            </c:numRef>
          </c:val>
          <c:smooth val="0"/>
          <c:extLst>
            <c:ext xmlns:c16="http://schemas.microsoft.com/office/drawing/2014/chart" uri="{C3380CC4-5D6E-409C-BE32-E72D297353CC}">
              <c16:uniqueId val="{00000041-CD77-45B1-820C-7DD437737570}"/>
            </c:ext>
          </c:extLst>
        </c:ser>
        <c:ser>
          <c:idx val="11"/>
          <c:order val="11"/>
          <c:tx>
            <c:strRef>
              <c:f>'Q2'!$Z$14</c:f>
              <c:strCache>
                <c:ptCount val="1"/>
                <c:pt idx="0">
                  <c:v>Changing administrative processes </c:v>
                </c:pt>
              </c:strCache>
            </c:strRef>
          </c:tx>
          <c:marker>
            <c:symbol val="none"/>
          </c:marker>
          <c:cat>
            <c:numRef>
              <c:f>'Q2'!$AB$2:$AI$2</c:f>
              <c:numCache>
                <c:formatCode>General</c:formatCode>
                <c:ptCount val="8"/>
                <c:pt idx="0">
                  <c:v>2014</c:v>
                </c:pt>
                <c:pt idx="1">
                  <c:v>2014</c:v>
                </c:pt>
                <c:pt idx="2">
                  <c:v>2015</c:v>
                </c:pt>
                <c:pt idx="3">
                  <c:v>2015</c:v>
                </c:pt>
                <c:pt idx="4">
                  <c:v>2016</c:v>
                </c:pt>
                <c:pt idx="5">
                  <c:v>2016</c:v>
                </c:pt>
                <c:pt idx="6">
                  <c:v>2017</c:v>
                </c:pt>
                <c:pt idx="7">
                  <c:v>2017</c:v>
                </c:pt>
              </c:numCache>
            </c:numRef>
          </c:cat>
          <c:val>
            <c:numRef>
              <c:f>'Q2'!$AB$14:$AI$14</c:f>
              <c:numCache>
                <c:formatCode>General</c:formatCode>
                <c:ptCount val="8"/>
                <c:pt idx="0">
                  <c:v>12</c:v>
                </c:pt>
                <c:pt idx="1">
                  <c:v>12</c:v>
                </c:pt>
                <c:pt idx="2">
                  <c:v>12</c:v>
                </c:pt>
                <c:pt idx="3">
                  <c:v>12</c:v>
                </c:pt>
                <c:pt idx="4">
                  <c:v>12</c:v>
                </c:pt>
                <c:pt idx="5">
                  <c:v>12</c:v>
                </c:pt>
                <c:pt idx="6">
                  <c:v>12</c:v>
                </c:pt>
                <c:pt idx="7">
                  <c:v>12</c:v>
                </c:pt>
              </c:numCache>
            </c:numRef>
          </c:val>
          <c:smooth val="0"/>
          <c:extLst>
            <c:ext xmlns:c16="http://schemas.microsoft.com/office/drawing/2014/chart" uri="{C3380CC4-5D6E-409C-BE32-E72D297353CC}">
              <c16:uniqueId val="{00000047-CD77-45B1-820C-7DD437737570}"/>
            </c:ext>
          </c:extLst>
        </c:ser>
        <c:ser>
          <c:idx val="12"/>
          <c:order val="12"/>
          <c:tx>
            <c:strRef>
              <c:f>'Q2'!$Z$15</c:f>
              <c:strCache>
                <c:ptCount val="1"/>
                <c:pt idx="0">
                  <c:v>Professional incentives</c:v>
                </c:pt>
              </c:strCache>
            </c:strRef>
          </c:tx>
          <c:marker>
            <c:symbol val="none"/>
          </c:marker>
          <c:cat>
            <c:numRef>
              <c:f>'Q2'!$AB$2:$AI$2</c:f>
              <c:numCache>
                <c:formatCode>General</c:formatCode>
                <c:ptCount val="8"/>
                <c:pt idx="0">
                  <c:v>2014</c:v>
                </c:pt>
                <c:pt idx="1">
                  <c:v>2014</c:v>
                </c:pt>
                <c:pt idx="2">
                  <c:v>2015</c:v>
                </c:pt>
                <c:pt idx="3">
                  <c:v>2015</c:v>
                </c:pt>
                <c:pt idx="4">
                  <c:v>2016</c:v>
                </c:pt>
                <c:pt idx="5">
                  <c:v>2016</c:v>
                </c:pt>
                <c:pt idx="6">
                  <c:v>2017</c:v>
                </c:pt>
                <c:pt idx="7">
                  <c:v>2017</c:v>
                </c:pt>
              </c:numCache>
            </c:numRef>
          </c:cat>
          <c:val>
            <c:numRef>
              <c:f>'Q2'!$AB$15:$AI$15</c:f>
              <c:numCache>
                <c:formatCode>General</c:formatCode>
                <c:ptCount val="8"/>
                <c:pt idx="0">
                  <c:v>13</c:v>
                </c:pt>
                <c:pt idx="1">
                  <c:v>13</c:v>
                </c:pt>
                <c:pt idx="2">
                  <c:v>13</c:v>
                </c:pt>
                <c:pt idx="3">
                  <c:v>13</c:v>
                </c:pt>
                <c:pt idx="4">
                  <c:v>13</c:v>
                </c:pt>
                <c:pt idx="5">
                  <c:v>13</c:v>
                </c:pt>
                <c:pt idx="6">
                  <c:v>13</c:v>
                </c:pt>
                <c:pt idx="7">
                  <c:v>13</c:v>
                </c:pt>
              </c:numCache>
            </c:numRef>
          </c:val>
          <c:smooth val="0"/>
          <c:extLst>
            <c:ext xmlns:c16="http://schemas.microsoft.com/office/drawing/2014/chart" uri="{C3380CC4-5D6E-409C-BE32-E72D297353CC}">
              <c16:uniqueId val="{0000004D-CD77-45B1-820C-7DD437737570}"/>
            </c:ext>
          </c:extLst>
        </c:ser>
        <c:dLbls>
          <c:showLegendKey val="0"/>
          <c:showVal val="0"/>
          <c:showCatName val="0"/>
          <c:showSerName val="0"/>
          <c:showPercent val="0"/>
          <c:showBubbleSize val="0"/>
        </c:dLbls>
        <c:smooth val="0"/>
        <c:axId val="247128064"/>
        <c:axId val="247129600"/>
      </c:lineChart>
      <c:catAx>
        <c:axId val="247128064"/>
        <c:scaling>
          <c:orientation val="minMax"/>
        </c:scaling>
        <c:delete val="0"/>
        <c:axPos val="t"/>
        <c:majorGridlines/>
        <c:numFmt formatCode="General" sourceLinked="1"/>
        <c:majorTickMark val="none"/>
        <c:minorTickMark val="none"/>
        <c:tickLblPos val="low"/>
        <c:txPr>
          <a:bodyPr/>
          <a:lstStyle/>
          <a:p>
            <a:pPr>
              <a:defRPr b="1"/>
            </a:pPr>
            <a:endParaRPr lang="en-US"/>
          </a:p>
        </c:txPr>
        <c:crossAx val="247129600"/>
        <c:crosses val="autoZero"/>
        <c:auto val="0"/>
        <c:lblAlgn val="ctr"/>
        <c:lblOffset val="100"/>
        <c:tickLblSkip val="2"/>
        <c:tickMarkSkip val="2"/>
        <c:noMultiLvlLbl val="0"/>
      </c:catAx>
      <c:valAx>
        <c:axId val="247129600"/>
        <c:scaling>
          <c:orientation val="maxMin"/>
          <c:max val="14"/>
          <c:min val="1"/>
        </c:scaling>
        <c:delete val="0"/>
        <c:axPos val="l"/>
        <c:majorGridlines>
          <c:spPr>
            <a:ln>
              <a:solidFill>
                <a:schemeClr val="bg1">
                  <a:lumMod val="85000"/>
                </a:schemeClr>
              </a:solidFill>
            </a:ln>
          </c:spPr>
        </c:majorGridlines>
        <c:numFmt formatCode="General" sourceLinked="1"/>
        <c:majorTickMark val="none"/>
        <c:minorTickMark val="none"/>
        <c:tickLblPos val="low"/>
        <c:txPr>
          <a:bodyPr/>
          <a:lstStyle/>
          <a:p>
            <a:pPr>
              <a:defRPr b="1"/>
            </a:pPr>
            <a:endParaRPr lang="en-US"/>
          </a:p>
        </c:txPr>
        <c:crossAx val="247128064"/>
        <c:crosses val="autoZero"/>
        <c:crossBetween val="midCat"/>
        <c:majorUnit val="1"/>
      </c:valAx>
    </c:plotArea>
    <c:legend>
      <c:legendPos val="r"/>
      <c:layout>
        <c:manualLayout>
          <c:xMode val="edge"/>
          <c:yMode val="edge"/>
          <c:x val="0.66469315855679389"/>
          <c:y val="9.60927804844601E-2"/>
          <c:w val="0.28925219437701044"/>
          <c:h val="0.8094330530412163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2. Would you describe the following as an enabler/driver for you in your use of Learning Technology? Comparison</a:t>
            </a:r>
            <a:r>
              <a:rPr lang="en-US" sz="1200" baseline="0"/>
              <a:t> of agree/strongly agree for 2014-2017</a:t>
            </a:r>
            <a:endParaRPr lang="en-US" sz="1200"/>
          </a:p>
        </c:rich>
      </c:tx>
      <c:overlay val="0"/>
    </c:title>
    <c:autoTitleDeleted val="0"/>
    <c:plotArea>
      <c:layout>
        <c:manualLayout>
          <c:layoutTarget val="inner"/>
          <c:xMode val="edge"/>
          <c:yMode val="edge"/>
          <c:x val="0.2943234235798346"/>
          <c:y val="0.11966513714371461"/>
          <c:w val="0.65446885287199019"/>
          <c:h val="0.77345925689924599"/>
        </c:manualLayout>
      </c:layout>
      <c:barChart>
        <c:barDir val="bar"/>
        <c:grouping val="clustered"/>
        <c:varyColors val="0"/>
        <c:ser>
          <c:idx val="0"/>
          <c:order val="0"/>
          <c:tx>
            <c:strRef>
              <c:f>'Q2'!$Y$20</c:f>
              <c:strCache>
                <c:ptCount val="1"/>
                <c:pt idx="0">
                  <c:v>2014</c:v>
                </c:pt>
              </c:strCache>
            </c:strRef>
          </c:tx>
          <c:spPr>
            <a:solidFill>
              <a:srgbClr val="079948">
                <a:alpha val="35000"/>
              </a:srgbClr>
            </a:solidFill>
          </c:spPr>
          <c:invertIfNegative val="0"/>
          <c:dLbls>
            <c:spPr>
              <a:noFill/>
              <a:ln>
                <a:noFill/>
              </a:ln>
              <a:effectLst/>
            </c:spPr>
            <c:txPr>
              <a:bodyPr/>
              <a:lstStyle/>
              <a:p>
                <a:pPr>
                  <a:defRPr sz="900">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'Q2'!$X$21:$X$33</c:f>
              <c:strCache>
                <c:ptCount val="13"/>
                <c:pt idx="0">
                  <c:v>Professional
incentives</c:v>
                </c:pt>
                <c:pt idx="1">
                  <c:v>Recognition for career
development </c:v>
                </c:pt>
                <c:pt idx="2">
                  <c:v>Support
staff </c:v>
                </c:pt>
                <c:pt idx="3">
                  <c:v>Institutional
culture </c:v>
                </c:pt>
                <c:pt idx="4">
                  <c:v>Staff development
opportunities </c:v>
                </c:pt>
                <c:pt idx="5">
                  <c:v>Changing administrative
processes </c:v>
                </c:pt>
                <c:pt idx="6">
                  <c:v>Existing infrastructure</c:v>
                </c:pt>
                <c:pt idx="7">
                  <c:v>Organisational
structure </c:v>
                </c:pt>
                <c:pt idx="8">
                  <c:v>Strategy and
leadership</c:v>
                </c:pt>
                <c:pt idx="9">
                  <c:v>Colleagues'
commitment </c:v>
                </c:pt>
                <c:pt idx="10">
                  <c:v>Engagement from
students/learners</c:v>
                </c:pt>
                <c:pt idx="11">
                  <c:v>Dedicated
time</c:v>
                </c:pt>
                <c:pt idx="12">
                  <c:v>Colleagues' knowledge/expertise</c:v>
                </c:pt>
              </c:strCache>
            </c:strRef>
          </c:cat>
          <c:val>
            <c:numRef>
              <c:f>'Q2'!$Y$21:$Y$33</c:f>
              <c:numCache>
                <c:formatCode>0%</c:formatCode>
                <c:ptCount val="13"/>
                <c:pt idx="0">
                  <c:v>0.31726907630522089</c:v>
                </c:pt>
                <c:pt idx="1">
                  <c:v>0.45381526104417669</c:v>
                </c:pt>
                <c:pt idx="2">
                  <c:v>0.55020080321285136</c:v>
                </c:pt>
                <c:pt idx="3">
                  <c:v>0.63052208835341372</c:v>
                </c:pt>
                <c:pt idx="4">
                  <c:v>0.55421686746987953</c:v>
                </c:pt>
                <c:pt idx="5">
                  <c:v>0.39357429718875503</c:v>
                </c:pt>
                <c:pt idx="6">
                  <c:v>0.49397590361445787</c:v>
                </c:pt>
                <c:pt idx="7">
                  <c:v>0.46987951807228917</c:v>
                </c:pt>
                <c:pt idx="8">
                  <c:v>0.6224899598393574</c:v>
                </c:pt>
                <c:pt idx="9">
                  <c:v>0.66666666666666674</c:v>
                </c:pt>
                <c:pt idx="10">
                  <c:v>0.72690763052208829</c:v>
                </c:pt>
                <c:pt idx="11">
                  <c:v>0.65060240963855431</c:v>
                </c:pt>
                <c:pt idx="12">
                  <c:v>0.70682730923694781</c:v>
                </c:pt>
              </c:numCache>
            </c:numRef>
          </c:val>
          <c:extLst>
            <c:ext xmlns:c16="http://schemas.microsoft.com/office/drawing/2014/chart" uri="{C3380CC4-5D6E-409C-BE32-E72D297353CC}">
              <c16:uniqueId val="{00000000-40AC-4A91-82BE-FEB519D6469A}"/>
            </c:ext>
          </c:extLst>
        </c:ser>
        <c:ser>
          <c:idx val="1"/>
          <c:order val="1"/>
          <c:tx>
            <c:strRef>
              <c:f>'Q2'!$Z$20</c:f>
              <c:strCache>
                <c:ptCount val="1"/>
                <c:pt idx="0">
                  <c:v>2015</c:v>
                </c:pt>
              </c:strCache>
            </c:strRef>
          </c:tx>
          <c:spPr>
            <a:solidFill>
              <a:srgbClr val="079948">
                <a:alpha val="60000"/>
              </a:srgbClr>
            </a:solidFill>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'Q2'!$X$21:$X$33</c:f>
              <c:strCache>
                <c:ptCount val="13"/>
                <c:pt idx="0">
                  <c:v>Professional
incentives</c:v>
                </c:pt>
                <c:pt idx="1">
                  <c:v>Recognition for career
development </c:v>
                </c:pt>
                <c:pt idx="2">
                  <c:v>Support
staff </c:v>
                </c:pt>
                <c:pt idx="3">
                  <c:v>Institutional
culture </c:v>
                </c:pt>
                <c:pt idx="4">
                  <c:v>Staff development
opportunities </c:v>
                </c:pt>
                <c:pt idx="5">
                  <c:v>Changing administrative
processes </c:v>
                </c:pt>
                <c:pt idx="6">
                  <c:v>Existing infrastructure</c:v>
                </c:pt>
                <c:pt idx="7">
                  <c:v>Organisational
structure </c:v>
                </c:pt>
                <c:pt idx="8">
                  <c:v>Strategy and
leadership</c:v>
                </c:pt>
                <c:pt idx="9">
                  <c:v>Colleagues'
commitment </c:v>
                </c:pt>
                <c:pt idx="10">
                  <c:v>Engagement from
students/learners</c:v>
                </c:pt>
                <c:pt idx="11">
                  <c:v>Dedicated
time</c:v>
                </c:pt>
                <c:pt idx="12">
                  <c:v>Colleagues' knowledge/expertise</c:v>
                </c:pt>
              </c:strCache>
            </c:strRef>
          </c:cat>
          <c:val>
            <c:numRef>
              <c:f>'Q2'!$Z$21:$Z$33</c:f>
              <c:numCache>
                <c:formatCode>0%</c:formatCode>
                <c:ptCount val="13"/>
                <c:pt idx="0">
                  <c:v>0.38265306122448983</c:v>
                </c:pt>
                <c:pt idx="1">
                  <c:v>0.4642857142857143</c:v>
                </c:pt>
                <c:pt idx="2">
                  <c:v>0.58163265306122447</c:v>
                </c:pt>
                <c:pt idx="3">
                  <c:v>0.62755102040816324</c:v>
                </c:pt>
                <c:pt idx="4">
                  <c:v>0.61734693877551017</c:v>
                </c:pt>
                <c:pt idx="5">
                  <c:v>0.42857142857142855</c:v>
                </c:pt>
                <c:pt idx="6">
                  <c:v>0.52551020408163263</c:v>
                </c:pt>
                <c:pt idx="7">
                  <c:v>0.4285714285714286</c:v>
                </c:pt>
                <c:pt idx="8">
                  <c:v>0.56122448979591832</c:v>
                </c:pt>
                <c:pt idx="9">
                  <c:v>0.64285714285714279</c:v>
                </c:pt>
                <c:pt idx="10">
                  <c:v>0.75510204081632648</c:v>
                </c:pt>
                <c:pt idx="11">
                  <c:v>0.60714285714285721</c:v>
                </c:pt>
                <c:pt idx="12">
                  <c:v>0.7142857142857143</c:v>
                </c:pt>
              </c:numCache>
            </c:numRef>
          </c:val>
          <c:extLst>
            <c:ext xmlns:c16="http://schemas.microsoft.com/office/drawing/2014/chart" uri="{C3380CC4-5D6E-409C-BE32-E72D297353CC}">
              <c16:uniqueId val="{00000001-40AC-4A91-82BE-FEB519D6469A}"/>
            </c:ext>
          </c:extLst>
        </c:ser>
        <c:ser>
          <c:idx val="2"/>
          <c:order val="2"/>
          <c:tx>
            <c:strRef>
              <c:f>'Q2'!$AA$20</c:f>
              <c:strCache>
                <c:ptCount val="1"/>
                <c:pt idx="0">
                  <c:v>2016</c:v>
                </c:pt>
              </c:strCache>
            </c:strRef>
          </c:tx>
          <c:spPr>
            <a:solidFill>
              <a:srgbClr val="079948"/>
            </a:solidFill>
          </c:spPr>
          <c:invertIfNegative val="0"/>
          <c:dLbls>
            <c:spPr>
              <a:noFill/>
              <a:ln>
                <a:noFill/>
              </a:ln>
              <a:effectLst/>
            </c:spPr>
            <c:txPr>
              <a:bodyPr/>
              <a:lstStyle/>
              <a:p>
                <a:pPr>
                  <a:defRPr sz="9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'Q2'!$X$21:$X$33</c:f>
              <c:strCache>
                <c:ptCount val="13"/>
                <c:pt idx="0">
                  <c:v>Professional
incentives</c:v>
                </c:pt>
                <c:pt idx="1">
                  <c:v>Recognition for career
development </c:v>
                </c:pt>
                <c:pt idx="2">
                  <c:v>Support
staff </c:v>
                </c:pt>
                <c:pt idx="3">
                  <c:v>Institutional
culture </c:v>
                </c:pt>
                <c:pt idx="4">
                  <c:v>Staff development
opportunities </c:v>
                </c:pt>
                <c:pt idx="5">
                  <c:v>Changing administrative
processes </c:v>
                </c:pt>
                <c:pt idx="6">
                  <c:v>Existing infrastructure</c:v>
                </c:pt>
                <c:pt idx="7">
                  <c:v>Organisational
structure </c:v>
                </c:pt>
                <c:pt idx="8">
                  <c:v>Strategy and
leadership</c:v>
                </c:pt>
                <c:pt idx="9">
                  <c:v>Colleagues'
commitment </c:v>
                </c:pt>
                <c:pt idx="10">
                  <c:v>Engagement from
students/learners</c:v>
                </c:pt>
                <c:pt idx="11">
                  <c:v>Dedicated
time</c:v>
                </c:pt>
                <c:pt idx="12">
                  <c:v>Colleagues' knowledge/expertise</c:v>
                </c:pt>
              </c:strCache>
            </c:strRef>
          </c:cat>
          <c:val>
            <c:numRef>
              <c:f>'Q2'!$AA$21:$AA$33</c:f>
              <c:numCache>
                <c:formatCode>0%</c:formatCode>
                <c:ptCount val="13"/>
                <c:pt idx="0">
                  <c:v>0.37142857142857144</c:v>
                </c:pt>
                <c:pt idx="1">
                  <c:v>0.49795918367346936</c:v>
                </c:pt>
                <c:pt idx="2">
                  <c:v>0.56326530612244896</c:v>
                </c:pt>
                <c:pt idx="3">
                  <c:v>0.61632653061224496</c:v>
                </c:pt>
                <c:pt idx="4">
                  <c:v>0.66530612244897958</c:v>
                </c:pt>
                <c:pt idx="5">
                  <c:v>0.4408163265306122</c:v>
                </c:pt>
                <c:pt idx="6">
                  <c:v>0.52244897959183678</c:v>
                </c:pt>
                <c:pt idx="7">
                  <c:v>0.48979591836734693</c:v>
                </c:pt>
                <c:pt idx="8">
                  <c:v>0.64081632653061216</c:v>
                </c:pt>
                <c:pt idx="9">
                  <c:v>0.71836734693877546</c:v>
                </c:pt>
                <c:pt idx="10">
                  <c:v>0.7918367346938775</c:v>
                </c:pt>
                <c:pt idx="11">
                  <c:v>0.68571428571428572</c:v>
                </c:pt>
                <c:pt idx="12">
                  <c:v>0.72244897959183674</c:v>
                </c:pt>
              </c:numCache>
            </c:numRef>
          </c:val>
          <c:extLst>
            <c:ext xmlns:c16="http://schemas.microsoft.com/office/drawing/2014/chart" uri="{C3380CC4-5D6E-409C-BE32-E72D297353CC}">
              <c16:uniqueId val="{00000002-40AC-4A91-82BE-FEB519D6469A}"/>
            </c:ext>
          </c:extLst>
        </c:ser>
        <c:ser>
          <c:idx val="3"/>
          <c:order val="3"/>
          <c:tx>
            <c:strRef>
              <c:f>'Q2'!$AB$20</c:f>
              <c:strCache>
                <c:ptCount val="1"/>
                <c:pt idx="0">
                  <c:v>2017</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'Q2'!$X$21:$X$33</c:f>
              <c:strCache>
                <c:ptCount val="13"/>
                <c:pt idx="0">
                  <c:v>Professional
incentives</c:v>
                </c:pt>
                <c:pt idx="1">
                  <c:v>Recognition for career
development </c:v>
                </c:pt>
                <c:pt idx="2">
                  <c:v>Support
staff </c:v>
                </c:pt>
                <c:pt idx="3">
                  <c:v>Institutional
culture </c:v>
                </c:pt>
                <c:pt idx="4">
                  <c:v>Staff development
opportunities </c:v>
                </c:pt>
                <c:pt idx="5">
                  <c:v>Changing administrative
processes </c:v>
                </c:pt>
                <c:pt idx="6">
                  <c:v>Existing infrastructure</c:v>
                </c:pt>
                <c:pt idx="7">
                  <c:v>Organisational
structure </c:v>
                </c:pt>
                <c:pt idx="8">
                  <c:v>Strategy and
leadership</c:v>
                </c:pt>
                <c:pt idx="9">
                  <c:v>Colleagues'
commitment </c:v>
                </c:pt>
                <c:pt idx="10">
                  <c:v>Engagement from
students/learners</c:v>
                </c:pt>
                <c:pt idx="11">
                  <c:v>Dedicated
time</c:v>
                </c:pt>
                <c:pt idx="12">
                  <c:v>Colleagues' knowledge/expertise</c:v>
                </c:pt>
              </c:strCache>
            </c:strRef>
          </c:cat>
          <c:val>
            <c:numRef>
              <c:f>'Q2'!$AB$21:$AB$33</c:f>
              <c:numCache>
                <c:formatCode>0%</c:formatCode>
                <c:ptCount val="13"/>
                <c:pt idx="0">
                  <c:v>0.46255506607929514</c:v>
                </c:pt>
                <c:pt idx="1">
                  <c:v>0.5638766519823788</c:v>
                </c:pt>
                <c:pt idx="2">
                  <c:v>0.61674008810572689</c:v>
                </c:pt>
                <c:pt idx="3">
                  <c:v>0.63876651982378851</c:v>
                </c:pt>
                <c:pt idx="4">
                  <c:v>0.68722466960352424</c:v>
                </c:pt>
                <c:pt idx="5">
                  <c:v>0.4625550660792952</c:v>
                </c:pt>
                <c:pt idx="6">
                  <c:v>0.5374449339207048</c:v>
                </c:pt>
                <c:pt idx="7">
                  <c:v>0.49779735682819387</c:v>
                </c:pt>
                <c:pt idx="8">
                  <c:v>0.64317180616740088</c:v>
                </c:pt>
                <c:pt idx="9">
                  <c:v>0.7180616740088106</c:v>
                </c:pt>
                <c:pt idx="10">
                  <c:v>0.75770925110132159</c:v>
                </c:pt>
                <c:pt idx="11">
                  <c:v>0.64757709251101325</c:v>
                </c:pt>
                <c:pt idx="12">
                  <c:v>0.6784140969162995</c:v>
                </c:pt>
              </c:numCache>
            </c:numRef>
          </c:val>
          <c:extLst>
            <c:ext xmlns:c16="http://schemas.microsoft.com/office/drawing/2014/chart" uri="{C3380CC4-5D6E-409C-BE32-E72D297353CC}">
              <c16:uniqueId val="{00000000-BF53-4F3C-944A-E12F68C474AB}"/>
            </c:ext>
          </c:extLst>
        </c:ser>
        <c:dLbls>
          <c:showLegendKey val="0"/>
          <c:showVal val="0"/>
          <c:showCatName val="0"/>
          <c:showSerName val="0"/>
          <c:showPercent val="0"/>
          <c:showBubbleSize val="0"/>
        </c:dLbls>
        <c:gapWidth val="93"/>
        <c:overlap val="-12"/>
        <c:axId val="247187328"/>
        <c:axId val="247188864"/>
      </c:barChart>
      <c:catAx>
        <c:axId val="247187328"/>
        <c:scaling>
          <c:orientation val="minMax"/>
        </c:scaling>
        <c:delete val="0"/>
        <c:axPos val="l"/>
        <c:majorGridlines/>
        <c:numFmt formatCode="General" sourceLinked="1"/>
        <c:majorTickMark val="out"/>
        <c:minorTickMark val="none"/>
        <c:tickLblPos val="low"/>
        <c:txPr>
          <a:bodyPr/>
          <a:lstStyle/>
          <a:p>
            <a:pPr>
              <a:defRPr sz="1050" baseline="0"/>
            </a:pPr>
            <a:endParaRPr lang="en-US"/>
          </a:p>
        </c:txPr>
        <c:crossAx val="247188864"/>
        <c:crosses val="autoZero"/>
        <c:auto val="1"/>
        <c:lblAlgn val="ctr"/>
        <c:lblOffset val="100"/>
        <c:noMultiLvlLbl val="0"/>
      </c:catAx>
      <c:valAx>
        <c:axId val="247188864"/>
        <c:scaling>
          <c:orientation val="minMax"/>
        </c:scaling>
        <c:delete val="0"/>
        <c:axPos val="b"/>
        <c:numFmt formatCode="0%" sourceLinked="0"/>
        <c:majorTickMark val="out"/>
        <c:minorTickMark val="none"/>
        <c:tickLblPos val="nextTo"/>
        <c:txPr>
          <a:bodyPr/>
          <a:lstStyle/>
          <a:p>
            <a:pPr>
              <a:defRPr sz="1000"/>
            </a:pPr>
            <a:endParaRPr lang="en-US"/>
          </a:p>
        </c:txPr>
        <c:crossAx val="247187328"/>
        <c:crosses val="autoZero"/>
        <c:crossBetween val="between"/>
      </c:valAx>
    </c:plotArea>
    <c:legend>
      <c:legendPos val="b"/>
      <c:layout>
        <c:manualLayout>
          <c:xMode val="edge"/>
          <c:yMode val="edge"/>
          <c:x val="0.46396474127654741"/>
          <c:y val="0.93473836724166703"/>
          <c:w val="0.27700881875229377"/>
          <c:h val="2.8979027861901877E-2"/>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'Q3'!$B$1</c:f>
          <c:strCache>
            <c:ptCount val="1"/>
            <c:pt idx="0">
              <c:v>3. And how important do you expect the following will be for you in the coming year?</c:v>
            </c:pt>
          </c:strCache>
        </c:strRef>
      </c:tx>
      <c:overlay val="0"/>
    </c:title>
    <c:autoTitleDeleted val="0"/>
    <c:plotArea>
      <c:layout>
        <c:manualLayout>
          <c:layoutTarget val="inner"/>
          <c:xMode val="edge"/>
          <c:yMode val="edge"/>
          <c:x val="0.27118794026838788"/>
          <c:y val="6.5205336379584672E-2"/>
          <c:w val="0.70296085507182926"/>
          <c:h val="0.83671755538329717"/>
        </c:manualLayout>
      </c:layout>
      <c:barChart>
        <c:barDir val="bar"/>
        <c:grouping val="stacked"/>
        <c:varyColors val="0"/>
        <c:ser>
          <c:idx val="0"/>
          <c:order val="0"/>
          <c:tx>
            <c:strRef>
              <c:f>'Q3'!$O$2</c:f>
              <c:strCache>
                <c:ptCount val="1"/>
                <c:pt idx="0">
                  <c:v>Neutral</c:v>
                </c:pt>
              </c:strCache>
            </c:strRef>
          </c:tx>
          <c:spPr>
            <a:solidFill>
              <a:schemeClr val="bg1">
                <a:lumMod val="85000"/>
              </a:schemeClr>
            </a:solidFill>
          </c:spPr>
          <c:invertIfNegative val="0"/>
          <c:dLbls>
            <c:delete val="1"/>
          </c:dLbls>
          <c:cat>
            <c:strRef>
              <c:f>'Q3'!$L$3:$L$24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'Q3'!$O$3:$O$24</c:f>
              <c:numCache>
                <c:formatCode>0%</c:formatCode>
                <c:ptCount val="22"/>
                <c:pt idx="0">
                  <c:v>8.8495575221238937E-2</c:v>
                </c:pt>
                <c:pt idx="1">
                  <c:v>0.10398230088495575</c:v>
                </c:pt>
                <c:pt idx="2">
                  <c:v>0.12168141592920353</c:v>
                </c:pt>
                <c:pt idx="3">
                  <c:v>0.1415929203539823</c:v>
                </c:pt>
                <c:pt idx="4">
                  <c:v>8.185840707964602E-2</c:v>
                </c:pt>
                <c:pt idx="5">
                  <c:v>0.12168141592920353</c:v>
                </c:pt>
                <c:pt idx="6">
                  <c:v>0.12389380530973451</c:v>
                </c:pt>
                <c:pt idx="7">
                  <c:v>0.13716814159292035</c:v>
                </c:pt>
                <c:pt idx="8">
                  <c:v>0.11061946902654868</c:v>
                </c:pt>
                <c:pt idx="9">
                  <c:v>0.11061946902654868</c:v>
                </c:pt>
                <c:pt idx="10">
                  <c:v>0.1084070796460177</c:v>
                </c:pt>
                <c:pt idx="11">
                  <c:v>9.9557522123893807E-2</c:v>
                </c:pt>
                <c:pt idx="12">
                  <c:v>0.11061946902654868</c:v>
                </c:pt>
                <c:pt idx="13">
                  <c:v>9.0707964601769914E-2</c:v>
                </c:pt>
                <c:pt idx="14">
                  <c:v>6.1946902654867256E-2</c:v>
                </c:pt>
                <c:pt idx="15">
                  <c:v>9.7345132743362831E-2</c:v>
                </c:pt>
                <c:pt idx="16">
                  <c:v>9.5132743362831854E-2</c:v>
                </c:pt>
                <c:pt idx="17">
                  <c:v>9.7345132743362831E-2</c:v>
                </c:pt>
                <c:pt idx="18">
                  <c:v>7.5221238938053103E-2</c:v>
                </c:pt>
                <c:pt idx="19">
                  <c:v>9.0707964601769914E-2</c:v>
                </c:pt>
                <c:pt idx="20">
                  <c:v>4.6460176991150445E-2</c:v>
                </c:pt>
                <c:pt idx="21">
                  <c:v>5.0884955752212392E-2</c:v>
                </c:pt>
              </c:numCache>
            </c:numRef>
          </c:val>
          <c:extLst>
            <c:ext xmlns:c16="http://schemas.microsoft.com/office/drawing/2014/chart" uri="{C3380CC4-5D6E-409C-BE32-E72D297353CC}">
              <c16:uniqueId val="{00000000-E8A4-4FF9-BE4A-893D7308500F}"/>
            </c:ext>
          </c:extLst>
        </c:ser>
        <c:ser>
          <c:idx val="1"/>
          <c:order val="1"/>
          <c:tx>
            <c:strRef>
              <c:f>'Q3'!$N$2</c:f>
              <c:strCache>
                <c:ptCount val="1"/>
                <c:pt idx="0">
                  <c:v>Important</c:v>
                </c:pt>
              </c:strCache>
            </c:strRef>
          </c:tx>
          <c:spPr>
            <a:solidFill>
              <a:srgbClr val="079948">
                <a:alpha val="56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'Q3'!$N$3:$N$24</c:f>
              <c:numCache>
                <c:formatCode>0%</c:formatCode>
                <c:ptCount val="22"/>
                <c:pt idx="0">
                  <c:v>0.11061946902654868</c:v>
                </c:pt>
                <c:pt idx="1">
                  <c:v>0.17699115044247787</c:v>
                </c:pt>
                <c:pt idx="2">
                  <c:v>0.14601769911504425</c:v>
                </c:pt>
                <c:pt idx="3">
                  <c:v>0.19469026548672566</c:v>
                </c:pt>
                <c:pt idx="4">
                  <c:v>0.18141592920353983</c:v>
                </c:pt>
                <c:pt idx="5">
                  <c:v>0.22123893805309736</c:v>
                </c:pt>
                <c:pt idx="6">
                  <c:v>0.21238938053097345</c:v>
                </c:pt>
                <c:pt idx="7">
                  <c:v>0.27433628318584069</c:v>
                </c:pt>
                <c:pt idx="8">
                  <c:v>0.2168141592920354</c:v>
                </c:pt>
                <c:pt idx="9">
                  <c:v>0.24778761061946902</c:v>
                </c:pt>
                <c:pt idx="10">
                  <c:v>0.21238938053097345</c:v>
                </c:pt>
                <c:pt idx="11">
                  <c:v>0.22566371681415928</c:v>
                </c:pt>
                <c:pt idx="12">
                  <c:v>0.22566371681415928</c:v>
                </c:pt>
                <c:pt idx="13">
                  <c:v>0.27433628318584069</c:v>
                </c:pt>
                <c:pt idx="14">
                  <c:v>0.23451327433628319</c:v>
                </c:pt>
                <c:pt idx="15">
                  <c:v>0.27876106194690264</c:v>
                </c:pt>
                <c:pt idx="16">
                  <c:v>0.27876106194690264</c:v>
                </c:pt>
                <c:pt idx="17">
                  <c:v>0.2831858407079646</c:v>
                </c:pt>
                <c:pt idx="18">
                  <c:v>0.30088495575221241</c:v>
                </c:pt>
                <c:pt idx="19">
                  <c:v>0.24336283185840707</c:v>
                </c:pt>
                <c:pt idx="20">
                  <c:v>0.25663716814159293</c:v>
                </c:pt>
                <c:pt idx="21">
                  <c:v>0.20796460176991149</c:v>
                </c:pt>
              </c:numCache>
            </c:numRef>
          </c:val>
          <c:extLst>
            <c:ext xmlns:c16="http://schemas.microsoft.com/office/drawing/2014/chart" uri="{C3380CC4-5D6E-409C-BE32-E72D297353CC}">
              <c16:uniqueId val="{00000001-E8A4-4FF9-BE4A-893D7308500F}"/>
            </c:ext>
          </c:extLst>
        </c:ser>
        <c:ser>
          <c:idx val="2"/>
          <c:order val="2"/>
          <c:tx>
            <c:strRef>
              <c:f>'Q3'!$M$2</c:f>
              <c:strCache>
                <c:ptCount val="1"/>
                <c:pt idx="0">
                  <c:v>Very important</c:v>
                </c:pt>
              </c:strCache>
            </c:strRef>
          </c:tx>
          <c:spPr>
            <a:solidFill>
              <a:srgbClr val="079948"/>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E8A4-4FF9-BE4A-893D7308500F}"/>
                </c:ext>
              </c:extLst>
            </c:dLbl>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'Q3'!$M$3:$M$24</c:f>
              <c:numCache>
                <c:formatCode>0%</c:formatCode>
                <c:ptCount val="22"/>
                <c:pt idx="0">
                  <c:v>7.0796460176991149E-2</c:v>
                </c:pt>
                <c:pt idx="1">
                  <c:v>7.0796460176991149E-2</c:v>
                </c:pt>
                <c:pt idx="2">
                  <c:v>0.1415929203539823</c:v>
                </c:pt>
                <c:pt idx="3">
                  <c:v>0.10619469026548672</c:v>
                </c:pt>
                <c:pt idx="4">
                  <c:v>0.17256637168141592</c:v>
                </c:pt>
                <c:pt idx="5">
                  <c:v>0.15486725663716813</c:v>
                </c:pt>
                <c:pt idx="6">
                  <c:v>0.19469026548672566</c:v>
                </c:pt>
                <c:pt idx="7">
                  <c:v>0.13716814159292035</c:v>
                </c:pt>
                <c:pt idx="8">
                  <c:v>0.19911504424778761</c:v>
                </c:pt>
                <c:pt idx="9">
                  <c:v>0.16814159292035399</c:v>
                </c:pt>
                <c:pt idx="10">
                  <c:v>0.21238938053097345</c:v>
                </c:pt>
                <c:pt idx="11">
                  <c:v>0.20796460176991149</c:v>
                </c:pt>
                <c:pt idx="12">
                  <c:v>0.26991150442477874</c:v>
                </c:pt>
                <c:pt idx="13">
                  <c:v>0.23893805309734514</c:v>
                </c:pt>
                <c:pt idx="14">
                  <c:v>0.36725663716814161</c:v>
                </c:pt>
                <c:pt idx="15">
                  <c:v>0.34513274336283184</c:v>
                </c:pt>
                <c:pt idx="16">
                  <c:v>0.34070796460176989</c:v>
                </c:pt>
                <c:pt idx="17">
                  <c:v>0.34955752212389379</c:v>
                </c:pt>
                <c:pt idx="18">
                  <c:v>0.36283185840707965</c:v>
                </c:pt>
                <c:pt idx="19">
                  <c:v>0.44690265486725661</c:v>
                </c:pt>
                <c:pt idx="20">
                  <c:v>0.50442477876106195</c:v>
                </c:pt>
                <c:pt idx="21">
                  <c:v>0.59292035398230092</c:v>
                </c:pt>
              </c:numCache>
            </c:numRef>
          </c:val>
          <c:extLst>
            <c:ext xmlns:c16="http://schemas.microsoft.com/office/drawing/2014/chart" uri="{C3380CC4-5D6E-409C-BE32-E72D297353CC}">
              <c16:uniqueId val="{00000003-E8A4-4FF9-BE4A-893D7308500F}"/>
            </c:ext>
          </c:extLst>
        </c:ser>
        <c:ser>
          <c:idx val="5"/>
          <c:order val="3"/>
          <c:tx>
            <c:strRef>
              <c:f>'Q3'!$P$2</c:f>
              <c:strCache>
                <c:ptCount val="1"/>
                <c:pt idx="0">
                  <c:v>Neutral</c:v>
                </c:pt>
              </c:strCache>
            </c:strRef>
          </c:tx>
          <c:spPr>
            <a:solidFill>
              <a:schemeClr val="bg1">
                <a:lumMod val="85000"/>
              </a:schemeClr>
            </a:solidFill>
          </c:spPr>
          <c:invertIfNegative val="0"/>
          <c:dLbls>
            <c:delete val="1"/>
          </c:dLbls>
          <c:cat>
            <c:strRef>
              <c:f>'Q3'!$L$3:$L$24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'Q3'!$P$3:$P$24</c:f>
              <c:numCache>
                <c:formatCode>0%</c:formatCode>
                <c:ptCount val="22"/>
                <c:pt idx="0">
                  <c:v>-8.8495575221238937E-2</c:v>
                </c:pt>
                <c:pt idx="1">
                  <c:v>-0.10398230088495575</c:v>
                </c:pt>
                <c:pt idx="2">
                  <c:v>-0.12168141592920353</c:v>
                </c:pt>
                <c:pt idx="3">
                  <c:v>-0.1415929203539823</c:v>
                </c:pt>
                <c:pt idx="4">
                  <c:v>-8.185840707964602E-2</c:v>
                </c:pt>
                <c:pt idx="5">
                  <c:v>-0.12168141592920353</c:v>
                </c:pt>
                <c:pt idx="6">
                  <c:v>-0.12389380530973451</c:v>
                </c:pt>
                <c:pt idx="7">
                  <c:v>-0.13716814159292035</c:v>
                </c:pt>
                <c:pt idx="8">
                  <c:v>-0.11061946902654868</c:v>
                </c:pt>
                <c:pt idx="9">
                  <c:v>-0.11061946902654868</c:v>
                </c:pt>
                <c:pt idx="10">
                  <c:v>-0.1084070796460177</c:v>
                </c:pt>
                <c:pt idx="11">
                  <c:v>-9.9557522123893807E-2</c:v>
                </c:pt>
                <c:pt idx="12">
                  <c:v>-0.11061946902654868</c:v>
                </c:pt>
                <c:pt idx="13">
                  <c:v>-9.0707964601769914E-2</c:v>
                </c:pt>
                <c:pt idx="14">
                  <c:v>-6.1946902654867256E-2</c:v>
                </c:pt>
                <c:pt idx="15">
                  <c:v>-9.7345132743362831E-2</c:v>
                </c:pt>
                <c:pt idx="16">
                  <c:v>-9.5132743362831854E-2</c:v>
                </c:pt>
                <c:pt idx="17">
                  <c:v>-9.7345132743362831E-2</c:v>
                </c:pt>
                <c:pt idx="18">
                  <c:v>-7.5221238938053103E-2</c:v>
                </c:pt>
                <c:pt idx="19">
                  <c:v>-9.0707964601769914E-2</c:v>
                </c:pt>
                <c:pt idx="20">
                  <c:v>-4.6460176991150445E-2</c:v>
                </c:pt>
                <c:pt idx="21">
                  <c:v>-5.0884955752212392E-2</c:v>
                </c:pt>
              </c:numCache>
            </c:numRef>
          </c:val>
          <c:extLst>
            <c:ext xmlns:c16="http://schemas.microsoft.com/office/drawing/2014/chart" uri="{C3380CC4-5D6E-409C-BE32-E72D297353CC}">
              <c16:uniqueId val="{00000004-E8A4-4FF9-BE4A-893D7308500F}"/>
            </c:ext>
          </c:extLst>
        </c:ser>
        <c:ser>
          <c:idx val="3"/>
          <c:order val="4"/>
          <c:tx>
            <c:strRef>
              <c:f>'Q3'!$Q$2</c:f>
              <c:strCache>
                <c:ptCount val="1"/>
                <c:pt idx="0">
                  <c:v>Unimportant</c:v>
                </c:pt>
              </c:strCache>
            </c:strRef>
          </c:tx>
          <c:spPr>
            <a:solidFill>
              <a:schemeClr val="accent6">
                <a:lumMod val="75000"/>
                <a:alpha val="57000"/>
              </a:schemeClr>
            </a:solidFill>
          </c:spPr>
          <c:invertIfNegative val="0"/>
          <c:dLbls>
            <c:dLbl>
              <c:idx val="19"/>
              <c:delete val="1"/>
              <c:extLst>
                <c:ext xmlns:c15="http://schemas.microsoft.com/office/drawing/2012/chart" uri="{CE6537A1-D6FC-4f65-9D91-7224C49458BB}"/>
                <c:ext xmlns:c16="http://schemas.microsoft.com/office/drawing/2014/chart" uri="{C3380CC4-5D6E-409C-BE32-E72D297353CC}">
                  <c16:uniqueId val="{00000003-D675-4EF5-88A7-7951FEDE5FA3}"/>
                </c:ext>
              </c:extLst>
            </c:dLbl>
            <c:dLbl>
              <c:idx val="20"/>
              <c:delete val="1"/>
              <c:extLst>
                <c:ext xmlns:c15="http://schemas.microsoft.com/office/drawing/2012/chart" uri="{CE6537A1-D6FC-4f65-9D91-7224C49458BB}"/>
                <c:ext xmlns:c16="http://schemas.microsoft.com/office/drawing/2014/chart" uri="{C3380CC4-5D6E-409C-BE32-E72D297353CC}">
                  <c16:uniqueId val="{00000005-E8A4-4FF9-BE4A-893D7308500F}"/>
                </c:ext>
              </c:extLst>
            </c:dLbl>
            <c:dLbl>
              <c:idx val="21"/>
              <c:delete val="1"/>
              <c:extLst>
                <c:ext xmlns:c15="http://schemas.microsoft.com/office/drawing/2012/chart" uri="{CE6537A1-D6FC-4f65-9D91-7224C49458BB}"/>
                <c:ext xmlns:c16="http://schemas.microsoft.com/office/drawing/2014/chart" uri="{C3380CC4-5D6E-409C-BE32-E72D297353CC}">
                  <c16:uniqueId val="{00000001-D675-4EF5-88A7-7951FEDE5F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'Q3'!$Q$3:$Q$24</c:f>
              <c:numCache>
                <c:formatCode>0%</c:formatCode>
                <c:ptCount val="22"/>
                <c:pt idx="0">
                  <c:v>-0.19911504424778761</c:v>
                </c:pt>
                <c:pt idx="1">
                  <c:v>-0.24336283185840707</c:v>
                </c:pt>
                <c:pt idx="2">
                  <c:v>-0.15044247787610621</c:v>
                </c:pt>
                <c:pt idx="3">
                  <c:v>-0.19911504424778761</c:v>
                </c:pt>
                <c:pt idx="4">
                  <c:v>-0.21238938053097345</c:v>
                </c:pt>
                <c:pt idx="5">
                  <c:v>-0.19469026548672566</c:v>
                </c:pt>
                <c:pt idx="6">
                  <c:v>-0.15486725663716813</c:v>
                </c:pt>
                <c:pt idx="7">
                  <c:v>-0.1415929203539823</c:v>
                </c:pt>
                <c:pt idx="8">
                  <c:v>-0.19026548672566371</c:v>
                </c:pt>
                <c:pt idx="9">
                  <c:v>-0.18141592920353983</c:v>
                </c:pt>
                <c:pt idx="10">
                  <c:v>-0.13274336283185842</c:v>
                </c:pt>
                <c:pt idx="11">
                  <c:v>-0.15486725663716813</c:v>
                </c:pt>
                <c:pt idx="12">
                  <c:v>-8.8495575221238937E-2</c:v>
                </c:pt>
                <c:pt idx="13">
                  <c:v>-0.18141592920353983</c:v>
                </c:pt>
                <c:pt idx="14">
                  <c:v>-0.12389380530973451</c:v>
                </c:pt>
                <c:pt idx="15">
                  <c:v>-0.11061946902654868</c:v>
                </c:pt>
                <c:pt idx="16">
                  <c:v>-7.9646017699115043E-2</c:v>
                </c:pt>
                <c:pt idx="17">
                  <c:v>-7.5221238938053103E-2</c:v>
                </c:pt>
                <c:pt idx="18">
                  <c:v>-9.2920353982300891E-2</c:v>
                </c:pt>
                <c:pt idx="19">
                  <c:v>-5.3097345132743362E-2</c:v>
                </c:pt>
                <c:pt idx="20">
                  <c:v>-3.9823008849557522E-2</c:v>
                </c:pt>
                <c:pt idx="21">
                  <c:v>-3.5398230088495575E-2</c:v>
                </c:pt>
              </c:numCache>
            </c:numRef>
          </c:val>
          <c:extLst>
            <c:ext xmlns:c16="http://schemas.microsoft.com/office/drawing/2014/chart" uri="{C3380CC4-5D6E-409C-BE32-E72D297353CC}">
              <c16:uniqueId val="{00000006-E8A4-4FF9-BE4A-893D7308500F}"/>
            </c:ext>
          </c:extLst>
        </c:ser>
        <c:ser>
          <c:idx val="4"/>
          <c:order val="5"/>
          <c:tx>
            <c:strRef>
              <c:f>'Q3'!$R$2</c:f>
              <c:strCache>
                <c:ptCount val="1"/>
                <c:pt idx="0">
                  <c:v>Not at all important</c:v>
                </c:pt>
              </c:strCache>
            </c:strRef>
          </c:tx>
          <c:spPr>
            <a:solidFill>
              <a:schemeClr val="accent6">
                <a:lumMod val="75000"/>
              </a:schemeClr>
            </a:solidFill>
          </c:spPr>
          <c:invertIfNegative val="0"/>
          <c:dLbls>
            <c:dLbl>
              <c:idx val="15"/>
              <c:delete val="1"/>
              <c:extLst>
                <c:ext xmlns:c15="http://schemas.microsoft.com/office/drawing/2012/chart" uri="{CE6537A1-D6FC-4f65-9D91-7224C49458BB}"/>
                <c:ext xmlns:c16="http://schemas.microsoft.com/office/drawing/2014/chart" uri="{C3380CC4-5D6E-409C-BE32-E72D297353CC}">
                  <c16:uniqueId val="{00000007-E8A4-4FF9-BE4A-893D7308500F}"/>
                </c:ext>
              </c:extLst>
            </c:dLbl>
            <c:dLbl>
              <c:idx val="16"/>
              <c:delete val="1"/>
              <c:extLst>
                <c:ext xmlns:c15="http://schemas.microsoft.com/office/drawing/2012/chart" uri="{CE6537A1-D6FC-4f65-9D91-7224C49458BB}"/>
                <c:ext xmlns:c16="http://schemas.microsoft.com/office/drawing/2014/chart" uri="{C3380CC4-5D6E-409C-BE32-E72D297353CC}">
                  <c16:uniqueId val="{00000006-D675-4EF5-88A7-7951FEDE5FA3}"/>
                </c:ext>
              </c:extLst>
            </c:dLbl>
            <c:dLbl>
              <c:idx val="17"/>
              <c:delete val="1"/>
              <c:extLst>
                <c:ext xmlns:c15="http://schemas.microsoft.com/office/drawing/2012/chart" uri="{CE6537A1-D6FC-4f65-9D91-7224C49458BB}"/>
                <c:ext xmlns:c16="http://schemas.microsoft.com/office/drawing/2014/chart" uri="{C3380CC4-5D6E-409C-BE32-E72D297353CC}">
                  <c16:uniqueId val="{00000005-D675-4EF5-88A7-7951FEDE5FA3}"/>
                </c:ext>
              </c:extLst>
            </c:dLbl>
            <c:dLbl>
              <c:idx val="18"/>
              <c:delete val="1"/>
              <c:extLst>
                <c:ext xmlns:c15="http://schemas.microsoft.com/office/drawing/2012/chart" uri="{CE6537A1-D6FC-4f65-9D91-7224C49458BB}"/>
                <c:ext xmlns:c16="http://schemas.microsoft.com/office/drawing/2014/chart" uri="{C3380CC4-5D6E-409C-BE32-E72D297353CC}">
                  <c16:uniqueId val="{00000004-D675-4EF5-88A7-7951FEDE5FA3}"/>
                </c:ext>
              </c:extLst>
            </c:dLbl>
            <c:dLbl>
              <c:idx val="19"/>
              <c:delete val="1"/>
              <c:extLst>
                <c:ext xmlns:c15="http://schemas.microsoft.com/office/drawing/2012/chart" uri="{CE6537A1-D6FC-4f65-9D91-7224C49458BB}"/>
                <c:ext xmlns:c16="http://schemas.microsoft.com/office/drawing/2014/chart" uri="{C3380CC4-5D6E-409C-BE32-E72D297353CC}">
                  <c16:uniqueId val="{00000002-D675-4EF5-88A7-7951FEDE5FA3}"/>
                </c:ext>
              </c:extLst>
            </c:dLbl>
            <c:dLbl>
              <c:idx val="20"/>
              <c:delete val="1"/>
              <c:extLst>
                <c:ext xmlns:c15="http://schemas.microsoft.com/office/drawing/2012/chart" uri="{CE6537A1-D6FC-4f65-9D91-7224C49458BB}"/>
                <c:ext xmlns:c16="http://schemas.microsoft.com/office/drawing/2014/chart" uri="{C3380CC4-5D6E-409C-BE32-E72D297353CC}">
                  <c16:uniqueId val="{00000008-E8A4-4FF9-BE4A-893D7308500F}"/>
                </c:ext>
              </c:extLst>
            </c:dLbl>
            <c:dLbl>
              <c:idx val="21"/>
              <c:delete val="1"/>
              <c:extLst>
                <c:ext xmlns:c15="http://schemas.microsoft.com/office/drawing/2012/chart" uri="{CE6537A1-D6FC-4f65-9D91-7224C49458BB}"/>
                <c:ext xmlns:c16="http://schemas.microsoft.com/office/drawing/2014/chart" uri="{C3380CC4-5D6E-409C-BE32-E72D297353CC}">
                  <c16:uniqueId val="{00000000-D675-4EF5-88A7-7951FEDE5F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'Q3'!$L$3:$L$24</c:f>
              <c:strCache>
                <c:ptCount val="22"/>
                <c:pt idx="0">
                  <c:v>One-to-One Device
initiatives</c:v>
                </c:pt>
                <c:pt idx="1">
                  <c:v>Digital and
Open Badges</c:v>
                </c:pt>
                <c:pt idx="2">
                  <c:v>Augmented and
Virtual Reality</c:v>
                </c:pt>
                <c:pt idx="3">
                  <c:v>Game-based/playful
learning</c:v>
                </c:pt>
                <c:pt idx="4">
                  <c:v>MOOCs, SPOCs,
TOOCs etc.</c:v>
                </c:pt>
                <c:pt idx="5">
                  <c:v>Open Education (Practices,
Policy &amp; Resources)</c:v>
                </c:pt>
                <c:pt idx="6">
                  <c:v>Learning Space
Design</c:v>
                </c:pt>
                <c:pt idx="7">
                  <c:v>Assistive technologies</c:v>
                </c:pt>
                <c:pt idx="8">
                  <c:v>Blogs</c:v>
                </c:pt>
                <c:pt idx="9">
                  <c:v>Digital repositories</c:v>
                </c:pt>
                <c:pt idx="10">
                  <c:v>Bring Your Own
Device (BYOD)</c:v>
                </c:pt>
                <c:pt idx="11">
                  <c:v>ePortfolios</c:v>
                </c:pt>
                <c:pt idx="12">
                  <c:v>Plagiarism
detection</c:v>
                </c:pt>
                <c:pt idx="13">
                  <c:v>Social networking (e.g. Twitter,
Facebook, Google+)</c:v>
                </c:pt>
                <c:pt idx="14">
                  <c:v>Lecture capture
tools</c:v>
                </c:pt>
                <c:pt idx="15">
                  <c:v>Web conferencing/virtual
classroom software</c:v>
                </c:pt>
                <c:pt idx="16">
                  <c:v>Data and Analytics (incl.
Learning Analytics)</c:v>
                </c:pt>
                <c:pt idx="17">
                  <c:v>Media production (e.g. podcasting,
video interviews)</c:v>
                </c:pt>
                <c:pt idx="18">
                  <c:v>Collaborative tools (e.g. Google
G Suite, Office365, Padlet etc.)</c:v>
                </c:pt>
                <c:pt idx="19">
                  <c:v>Blended
Learning</c:v>
                </c:pt>
                <c:pt idx="20">
                  <c:v>Electronic assessment, submission
&amp; feedback tools</c:v>
                </c:pt>
                <c:pt idx="21">
                  <c:v>Content Management
Systems and VLEs</c:v>
                </c:pt>
              </c:strCache>
            </c:strRef>
          </c:cat>
          <c:val>
            <c:numRef>
              <c:f>'Q3'!$R$3:$R$24</c:f>
              <c:numCache>
                <c:formatCode>0%</c:formatCode>
                <c:ptCount val="22"/>
                <c:pt idx="0">
                  <c:v>-0.30088495575221241</c:v>
                </c:pt>
                <c:pt idx="1">
                  <c:v>-0.26106194690265488</c:v>
                </c:pt>
                <c:pt idx="2">
                  <c:v>-0.30973451327433627</c:v>
                </c:pt>
                <c:pt idx="3">
                  <c:v>-0.20796460176991149</c:v>
                </c:pt>
                <c:pt idx="4">
                  <c:v>-0.24336283185840707</c:v>
                </c:pt>
                <c:pt idx="5">
                  <c:v>-0.16371681415929204</c:v>
                </c:pt>
                <c:pt idx="6">
                  <c:v>-0.1415929203539823</c:v>
                </c:pt>
                <c:pt idx="7">
                  <c:v>-0.12389380530973451</c:v>
                </c:pt>
                <c:pt idx="8">
                  <c:v>-0.15929203539823009</c:v>
                </c:pt>
                <c:pt idx="9">
                  <c:v>-0.15044247787610621</c:v>
                </c:pt>
                <c:pt idx="10">
                  <c:v>-0.19911504424778761</c:v>
                </c:pt>
                <c:pt idx="11">
                  <c:v>-0.19026548672566371</c:v>
                </c:pt>
                <c:pt idx="12">
                  <c:v>-0.16814159292035399</c:v>
                </c:pt>
                <c:pt idx="13">
                  <c:v>-0.11504424778761062</c:v>
                </c:pt>
                <c:pt idx="14">
                  <c:v>-0.13274336283185842</c:v>
                </c:pt>
                <c:pt idx="15">
                  <c:v>-6.637168141592921E-2</c:v>
                </c:pt>
                <c:pt idx="16">
                  <c:v>-0.10176991150442478</c:v>
                </c:pt>
                <c:pt idx="17">
                  <c:v>-7.5221238938053103E-2</c:v>
                </c:pt>
                <c:pt idx="18">
                  <c:v>-7.5221238938053103E-2</c:v>
                </c:pt>
                <c:pt idx="19">
                  <c:v>-6.1946902654867256E-2</c:v>
                </c:pt>
                <c:pt idx="20">
                  <c:v>-7.0796460176991149E-2</c:v>
                </c:pt>
                <c:pt idx="21">
                  <c:v>-3.5398230088495575E-2</c:v>
                </c:pt>
              </c:numCache>
            </c:numRef>
          </c:val>
          <c:extLst>
            <c:ext xmlns:c16="http://schemas.microsoft.com/office/drawing/2014/chart" uri="{C3380CC4-5D6E-409C-BE32-E72D297353CC}">
              <c16:uniqueId val="{00000009-E8A4-4FF9-BE4A-893D7308500F}"/>
            </c:ext>
          </c:extLst>
        </c:ser>
        <c:dLbls>
          <c:showLegendKey val="0"/>
          <c:showVal val="1"/>
          <c:showCatName val="0"/>
          <c:showSerName val="0"/>
          <c:showPercent val="0"/>
          <c:showBubbleSize val="0"/>
        </c:dLbls>
        <c:gapWidth val="75"/>
        <c:overlap val="100"/>
        <c:axId val="247330304"/>
        <c:axId val="247331840"/>
      </c:barChart>
      <c:catAx>
        <c:axId val="247330304"/>
        <c:scaling>
          <c:orientation val="minMax"/>
        </c:scaling>
        <c:delete val="0"/>
        <c:axPos val="l"/>
        <c:majorGridlines/>
        <c:numFmt formatCode="General" sourceLinked="0"/>
        <c:majorTickMark val="none"/>
        <c:minorTickMark val="none"/>
        <c:tickLblPos val="low"/>
        <c:crossAx val="247331840"/>
        <c:crosses val="autoZero"/>
        <c:auto val="0"/>
        <c:lblAlgn val="ctr"/>
        <c:lblOffset val="100"/>
        <c:noMultiLvlLbl val="0"/>
      </c:catAx>
      <c:valAx>
        <c:axId val="247331840"/>
        <c:scaling>
          <c:orientation val="minMax"/>
        </c:scaling>
        <c:delete val="0"/>
        <c:axPos val="b"/>
        <c:numFmt formatCode="0%" sourceLinked="1"/>
        <c:majorTickMark val="out"/>
        <c:minorTickMark val="none"/>
        <c:tickLblPos val="nextTo"/>
        <c:crossAx val="247330304"/>
        <c:crosses val="autoZero"/>
        <c:crossBetween val="between"/>
      </c:valAx>
    </c:plotArea>
    <c:legend>
      <c:legendPos val="b"/>
      <c:legendEntry>
        <c:idx val="0"/>
        <c:delete val="1"/>
      </c:legendEntry>
      <c:layout>
        <c:manualLayout>
          <c:xMode val="edge"/>
          <c:yMode val="edge"/>
          <c:x val="1.1501881884298844E-2"/>
          <c:y val="0.93972142069530762"/>
          <c:w val="0.95255192365537766"/>
          <c:h val="2.2328856351773365E-2"/>
        </c:manualLayout>
      </c:layout>
      <c:overlay val="0"/>
    </c:legend>
    <c:plotVisOnly val="1"/>
    <c:dispBlanksAs val="gap"/>
    <c:showDLblsOverMax val="0"/>
  </c:chart>
  <c:spPr>
    <a:ln>
      <a:noFill/>
    </a:ln>
  </c:spPr>
  <c:txPr>
    <a:bodyPr/>
    <a:lstStyle/>
    <a:p>
      <a:pPr>
        <a:defRPr sz="100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2257425</xdr:colOff>
      <xdr:row>0</xdr:row>
      <xdr:rowOff>104775</xdr:rowOff>
    </xdr:from>
    <xdr:to>
      <xdr:col>1</xdr:col>
      <xdr:colOff>4038600</xdr:colOff>
      <xdr:row>1</xdr:row>
      <xdr:rowOff>466725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62275" y="104775"/>
          <a:ext cx="1781175" cy="10763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244021</xdr:colOff>
      <xdr:row>25</xdr:row>
      <xdr:rowOff>38100</xdr:rowOff>
    </xdr:from>
    <xdr:to>
      <xdr:col>6</xdr:col>
      <xdr:colOff>352425</xdr:colOff>
      <xdr:row>82</xdr:row>
      <xdr:rowOff>0</xdr:rowOff>
    </xdr:to>
    <xdr:grpSp>
      <xdr:nvGrpSpPr>
        <xdr:cNvPr id="4" name="Group 3">
          <a:extLst>
            <a:ext uri="{FF2B5EF4-FFF2-40B4-BE49-F238E27FC236}">
              <a16:creationId xmlns:a16="http://schemas.microsoft.com/office/drawing/2014/main" id="{00000000-0008-0000-0700-000004000000}"/>
            </a:ext>
          </a:extLst>
        </xdr:cNvPr>
        <xdr:cNvGrpSpPr/>
      </xdr:nvGrpSpPr>
      <xdr:grpSpPr>
        <a:xfrm>
          <a:off x="244021" y="4200525"/>
          <a:ext cx="5375729" cy="9191625"/>
          <a:chOff x="5891731" y="5853037"/>
          <a:chExt cx="11991975" cy="10385424"/>
        </a:xfrm>
      </xdr:grpSpPr>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5891731" y="5853037"/>
          <a:ext cx="11991975" cy="1038542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0700-000003000000}"/>
              </a:ext>
            </a:extLst>
          </xdr:cNvPr>
          <xdr:cNvSpPr txBox="1"/>
        </xdr:nvSpPr>
        <xdr:spPr>
          <a:xfrm>
            <a:off x="9703221" y="15898297"/>
            <a:ext cx="8084578" cy="29711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t>
            </a:r>
            <a:r>
              <a:rPr lang="en-US" sz="800" b="0" i="0">
                <a:effectLst/>
                <a:latin typeface="Open Sans" panose="020B0606030504020204" pitchFamily="34" charset="0"/>
                <a:ea typeface="Open Sans" panose="020B0606030504020204" pitchFamily="34" charset="0"/>
                <a:cs typeface="Open Sans" panose="020B0606030504020204" pitchFamily="34" charset="0"/>
              </a:rPr>
              <a:t>Association</a:t>
            </a:r>
            <a:r>
              <a:rPr lang="en-US" sz="800" b="0" i="0" baseline="0">
                <a:effectLst/>
                <a:latin typeface="Open Sans" panose="020B0606030504020204" pitchFamily="34" charset="0"/>
                <a:ea typeface="Open Sans" panose="020B0606030504020204" pitchFamily="34" charset="0"/>
                <a:cs typeface="Open Sans" panose="020B0606030504020204" pitchFamily="34" charset="0"/>
              </a:rPr>
              <a:t> </a:t>
            </a: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for Learning Technology (ALT) Annual Survey 2017</a:t>
            </a:r>
            <a:endParaRPr lang="en-GB" sz="10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228599</xdr:colOff>
      <xdr:row>53</xdr:row>
      <xdr:rowOff>57150</xdr:rowOff>
    </xdr:from>
    <xdr:to>
      <xdr:col>13</xdr:col>
      <xdr:colOff>13607</xdr:colOff>
      <xdr:row>107</xdr:row>
      <xdr:rowOff>54428</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2312193" y="9082088"/>
          <a:ext cx="7428820" cy="8998403"/>
          <a:chOff x="1453242" y="8929007"/>
          <a:chExt cx="13298261" cy="19681063"/>
        </a:xfrm>
      </xdr:grpSpPr>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1453242" y="8929007"/>
          <a:ext cx="13298261" cy="1966209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00000000-0008-0000-0800-000004000000}"/>
              </a:ext>
            </a:extLst>
          </xdr:cNvPr>
          <xdr:cNvSpPr txBox="1"/>
        </xdr:nvSpPr>
        <xdr:spPr>
          <a:xfrm>
            <a:off x="7270491" y="28209219"/>
            <a:ext cx="7469494" cy="40085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2016</a:t>
            </a:r>
            <a:endParaRPr lang="en-GB" sz="8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twoCellAnchor>
    <xdr:from>
      <xdr:col>23</xdr:col>
      <xdr:colOff>66675</xdr:colOff>
      <xdr:row>55</xdr:row>
      <xdr:rowOff>104774</xdr:rowOff>
    </xdr:from>
    <xdr:to>
      <xdr:col>33</xdr:col>
      <xdr:colOff>104775</xdr:colOff>
      <xdr:row>123</xdr:row>
      <xdr:rowOff>133349</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609598</xdr:colOff>
      <xdr:row>51</xdr:row>
      <xdr:rowOff>0</xdr:rowOff>
    </xdr:from>
    <xdr:to>
      <xdr:col>43</xdr:col>
      <xdr:colOff>504825</xdr:colOff>
      <xdr:row>104</xdr:row>
      <xdr:rowOff>104775</xdr:rowOff>
    </xdr:to>
    <xdr:graphicFrame macro="">
      <xdr:nvGraphicFramePr>
        <xdr:cNvPr id="6" name="Chart 5">
          <a:extLst>
            <a:ext uri="{FF2B5EF4-FFF2-40B4-BE49-F238E27FC236}">
              <a16:creationId xmlns:a16="http://schemas.microsoft.com/office/drawing/2014/main" id="{1AA620A4-5C0D-41A6-97AF-D024D642B7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0.16738</cdr:x>
      <cdr:y>0.97017</cdr:y>
    </cdr:from>
    <cdr:to>
      <cdr:x>0.9941</cdr:x>
      <cdr:y>0.99029</cdr:y>
    </cdr:to>
    <cdr:sp macro="" textlink="">
      <cdr:nvSpPr>
        <cdr:cNvPr id="2" name="TextBox 1"/>
        <cdr:cNvSpPr txBox="1"/>
      </cdr:nvSpPr>
      <cdr:spPr>
        <a:xfrm xmlns:a="http://schemas.openxmlformats.org/drawingml/2006/main">
          <a:off x="959791" y="8827678"/>
          <a:ext cx="4740454" cy="1830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2017</a:t>
          </a:r>
          <a:endParaRPr lang="en-GB"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51</xdr:row>
      <xdr:rowOff>152400</xdr:rowOff>
    </xdr:from>
    <xdr:to>
      <xdr:col>12</xdr:col>
      <xdr:colOff>176213</xdr:colOff>
      <xdr:row>117</xdr:row>
      <xdr:rowOff>133172</xdr:rowOff>
    </xdr:to>
    <xdr:grpSp>
      <xdr:nvGrpSpPr>
        <xdr:cNvPr id="4" name="Group 3">
          <a:extLst>
            <a:ext uri="{FF2B5EF4-FFF2-40B4-BE49-F238E27FC236}">
              <a16:creationId xmlns:a16="http://schemas.microsoft.com/office/drawing/2014/main" id="{00000000-0008-0000-0900-000004000000}"/>
            </a:ext>
          </a:extLst>
        </xdr:cNvPr>
        <xdr:cNvGrpSpPr/>
      </xdr:nvGrpSpPr>
      <xdr:grpSpPr>
        <a:xfrm>
          <a:off x="0" y="8639175"/>
          <a:ext cx="8129588" cy="10667822"/>
          <a:chOff x="1453242" y="9665965"/>
          <a:chExt cx="13298261" cy="15449051"/>
        </a:xfrm>
      </xdr:grpSpPr>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1453242" y="9665965"/>
          <a:ext cx="13298261" cy="1544905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0900-000003000000}"/>
              </a:ext>
            </a:extLst>
          </xdr:cNvPr>
          <xdr:cNvSpPr txBox="1"/>
        </xdr:nvSpPr>
        <xdr:spPr>
          <a:xfrm>
            <a:off x="7239002" y="24743794"/>
            <a:ext cx="7469495" cy="3178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2017</a:t>
            </a:r>
            <a:endParaRPr lang="en-GB" sz="10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twoCellAnchor>
    <xdr:from>
      <xdr:col>12</xdr:col>
      <xdr:colOff>471488</xdr:colOff>
      <xdr:row>51</xdr:row>
      <xdr:rowOff>128247</xdr:rowOff>
    </xdr:from>
    <xdr:to>
      <xdr:col>24</xdr:col>
      <xdr:colOff>88106</xdr:colOff>
      <xdr:row>107</xdr:row>
      <xdr:rowOff>159543</xdr:rowOff>
    </xdr:to>
    <xdr:graphicFrame macro="">
      <xdr:nvGraphicFramePr>
        <xdr:cNvPr id="5" name="Chart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595313</xdr:colOff>
      <xdr:row>52</xdr:row>
      <xdr:rowOff>59531</xdr:rowOff>
    </xdr:from>
    <xdr:to>
      <xdr:col>33</xdr:col>
      <xdr:colOff>76201</xdr:colOff>
      <xdr:row>123</xdr:row>
      <xdr:rowOff>23812</xdr:rowOff>
    </xdr:to>
    <xdr:graphicFrame macro="">
      <xdr:nvGraphicFramePr>
        <xdr:cNvPr id="6" name="Chart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511970</xdr:colOff>
      <xdr:row>52</xdr:row>
      <xdr:rowOff>142874</xdr:rowOff>
    </xdr:from>
    <xdr:to>
      <xdr:col>43</xdr:col>
      <xdr:colOff>528638</xdr:colOff>
      <xdr:row>63</xdr:row>
      <xdr:rowOff>114300</xdr:rowOff>
    </xdr:to>
    <xdr:graphicFrame macro="">
      <xdr:nvGraphicFramePr>
        <xdr:cNvPr id="7" name="Chart 6">
          <a:extLst>
            <a:ext uri="{FF2B5EF4-FFF2-40B4-BE49-F238E27FC236}">
              <a16:creationId xmlns:a16="http://schemas.microsoft.com/office/drawing/2014/main" id="{000257E1-7D10-4688-8199-F3F474BB1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0.16738</cdr:x>
      <cdr:y>0.97017</cdr:y>
    </cdr:from>
    <cdr:to>
      <cdr:x>0.9941</cdr:x>
      <cdr:y>0.99029</cdr:y>
    </cdr:to>
    <cdr:sp macro="" textlink="">
      <cdr:nvSpPr>
        <cdr:cNvPr id="2" name="TextBox 1"/>
        <cdr:cNvSpPr txBox="1"/>
      </cdr:nvSpPr>
      <cdr:spPr>
        <a:xfrm xmlns:a="http://schemas.openxmlformats.org/drawingml/2006/main">
          <a:off x="959791" y="8827678"/>
          <a:ext cx="4740454" cy="1830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2017</a:t>
          </a:r>
          <a:endParaRPr lang="en-GB"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0.16738</cdr:x>
      <cdr:y>0.97017</cdr:y>
    </cdr:from>
    <cdr:to>
      <cdr:x>0.9941</cdr:x>
      <cdr:y>0.99029</cdr:y>
    </cdr:to>
    <cdr:sp macro="" textlink="">
      <cdr:nvSpPr>
        <cdr:cNvPr id="2" name="TextBox 1"/>
        <cdr:cNvSpPr txBox="1"/>
      </cdr:nvSpPr>
      <cdr:spPr>
        <a:xfrm xmlns:a="http://schemas.openxmlformats.org/drawingml/2006/main">
          <a:off x="959791" y="8827678"/>
          <a:ext cx="4740454" cy="1830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2017</a:t>
          </a:r>
          <a:endParaRPr lang="en-GB"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0.17328</cdr:x>
      <cdr:y>0.83152</cdr:y>
    </cdr:from>
    <cdr:to>
      <cdr:x>1</cdr:x>
      <cdr:y>0.97826</cdr:y>
    </cdr:to>
    <cdr:sp macro="" textlink="">
      <cdr:nvSpPr>
        <cdr:cNvPr id="2" name="TextBox 1"/>
        <cdr:cNvSpPr txBox="1"/>
      </cdr:nvSpPr>
      <cdr:spPr>
        <a:xfrm xmlns:a="http://schemas.openxmlformats.org/drawingml/2006/main">
          <a:off x="1059203" y="1457326"/>
          <a:ext cx="505346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2017</a:t>
          </a:r>
          <a:endParaRPr lang="en-GB"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5</xdr:col>
      <xdr:colOff>200025</xdr:colOff>
      <xdr:row>0</xdr:row>
      <xdr:rowOff>102392</xdr:rowOff>
    </xdr:from>
    <xdr:to>
      <xdr:col>11</xdr:col>
      <xdr:colOff>590550</xdr:colOff>
      <xdr:row>64</xdr:row>
      <xdr:rowOff>104775</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0.25988</cdr:x>
      <cdr:y>0.96866</cdr:y>
    </cdr:from>
    <cdr:to>
      <cdr:x>0.98714</cdr:x>
      <cdr:y>0.98922</cdr:y>
    </cdr:to>
    <cdr:sp macro="" textlink="">
      <cdr:nvSpPr>
        <cdr:cNvPr id="3" name="TextBox 1"/>
        <cdr:cNvSpPr txBox="1"/>
      </cdr:nvSpPr>
      <cdr:spPr>
        <a:xfrm xmlns:a="http://schemas.openxmlformats.org/drawingml/2006/main">
          <a:off x="1875068" y="10335929"/>
          <a:ext cx="5247317" cy="21938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a:effectLst/>
              <a:latin typeface="+mn-lt"/>
              <a:ea typeface="+mn-ea"/>
              <a:cs typeface="+mn-cs"/>
            </a:rPr>
            <a:t>Source: Association  for Learning Technology (ALT) Annual Survey 2017</a:t>
          </a:r>
          <a:endParaRPr lang="en-GB" sz="11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304800</xdr:colOff>
      <xdr:row>12</xdr:row>
      <xdr:rowOff>9525</xdr:rowOff>
    </xdr:from>
    <xdr:to>
      <xdr:col>4</xdr:col>
      <xdr:colOff>406033</xdr:colOff>
      <xdr:row>48</xdr:row>
      <xdr:rowOff>133350</xdr:rowOff>
    </xdr:to>
    <xdr:grpSp>
      <xdr:nvGrpSpPr>
        <xdr:cNvPr id="7" name="Group 6">
          <a:extLst>
            <a:ext uri="{FF2B5EF4-FFF2-40B4-BE49-F238E27FC236}">
              <a16:creationId xmlns:a16="http://schemas.microsoft.com/office/drawing/2014/main" id="{D39DB84B-81A4-4F19-8EE4-87FBA43370C7}"/>
            </a:ext>
          </a:extLst>
        </xdr:cNvPr>
        <xdr:cNvGrpSpPr/>
      </xdr:nvGrpSpPr>
      <xdr:grpSpPr>
        <a:xfrm>
          <a:off x="304800" y="2009775"/>
          <a:ext cx="9016633" cy="5953125"/>
          <a:chOff x="304800" y="4495800"/>
          <a:chExt cx="9016633" cy="5953125"/>
        </a:xfrm>
      </xdr:grpSpPr>
      <xdr:graphicFrame macro="">
        <xdr:nvGraphicFramePr>
          <xdr:cNvPr id="5" name="Chart 4">
            <a:extLst>
              <a:ext uri="{FF2B5EF4-FFF2-40B4-BE49-F238E27FC236}">
                <a16:creationId xmlns:a16="http://schemas.microsoft.com/office/drawing/2014/main" id="{12894696-F1F0-42DD-B635-9A542E0AA0C3}"/>
              </a:ext>
            </a:extLst>
          </xdr:cNvPr>
          <xdr:cNvGraphicFramePr>
            <a:graphicFrameLocks/>
          </xdr:cNvGraphicFramePr>
        </xdr:nvGraphicFramePr>
        <xdr:xfrm>
          <a:off x="304800" y="4495800"/>
          <a:ext cx="9010650" cy="595312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TextBox 1">
            <a:extLst>
              <a:ext uri="{FF2B5EF4-FFF2-40B4-BE49-F238E27FC236}">
                <a16:creationId xmlns:a16="http://schemas.microsoft.com/office/drawing/2014/main" id="{E5137FFB-DF27-4888-80EC-F32193D0EBAD}"/>
              </a:ext>
            </a:extLst>
          </xdr:cNvPr>
          <xdr:cNvSpPr txBox="1"/>
        </xdr:nvSpPr>
        <xdr:spPr>
          <a:xfrm>
            <a:off x="4867275" y="10010775"/>
            <a:ext cx="4454158" cy="2131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2017</a:t>
            </a:r>
            <a:endParaRPr lang="en-GB" sz="11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102393</xdr:colOff>
      <xdr:row>27</xdr:row>
      <xdr:rowOff>66675</xdr:rowOff>
    </xdr:from>
    <xdr:to>
      <xdr:col>2</xdr:col>
      <xdr:colOff>57150</xdr:colOff>
      <xdr:row>80</xdr:row>
      <xdr:rowOff>123825</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02393" y="4560743"/>
          <a:ext cx="6215280" cy="8776855"/>
          <a:chOff x="102393" y="4495800"/>
          <a:chExt cx="13230225" cy="13746179"/>
        </a:xfrm>
      </xdr:grpSpPr>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102393" y="4495800"/>
          <a:ext cx="13230225" cy="136864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0400-000003000000}"/>
              </a:ext>
            </a:extLst>
          </xdr:cNvPr>
          <xdr:cNvSpPr txBox="1"/>
        </xdr:nvSpPr>
        <xdr:spPr>
          <a:xfrm>
            <a:off x="4426793" y="17886452"/>
            <a:ext cx="8869858" cy="35552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2017</a:t>
            </a:r>
            <a:endParaRPr lang="en-GB" sz="10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310696</xdr:colOff>
      <xdr:row>26</xdr:row>
      <xdr:rowOff>0</xdr:rowOff>
    </xdr:from>
    <xdr:to>
      <xdr:col>24</xdr:col>
      <xdr:colOff>514350</xdr:colOff>
      <xdr:row>58</xdr:row>
      <xdr:rowOff>57150</xdr:rowOff>
    </xdr:to>
    <xdr:graphicFrame macro="">
      <xdr:nvGraphicFramePr>
        <xdr:cNvPr id="2" name="Chart 1">
          <a:extLst>
            <a:ext uri="{FF2B5EF4-FFF2-40B4-BE49-F238E27FC236}">
              <a16:creationId xmlns:a16="http://schemas.microsoft.com/office/drawing/2014/main" id="{1F3D6166-4CEF-4681-AA0F-3E127DC4B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26</xdr:row>
      <xdr:rowOff>104775</xdr:rowOff>
    </xdr:from>
    <xdr:to>
      <xdr:col>8</xdr:col>
      <xdr:colOff>561975</xdr:colOff>
      <xdr:row>63</xdr:row>
      <xdr:rowOff>66675</xdr:rowOff>
    </xdr:to>
    <xdr:graphicFrame macro="">
      <xdr:nvGraphicFramePr>
        <xdr:cNvPr id="3" name="Chart 2">
          <a:extLst>
            <a:ext uri="{FF2B5EF4-FFF2-40B4-BE49-F238E27FC236}">
              <a16:creationId xmlns:a16="http://schemas.microsoft.com/office/drawing/2014/main" id="{404F4476-94C6-44F0-8C4E-935876623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4591050</xdr:colOff>
      <xdr:row>61</xdr:row>
      <xdr:rowOff>76200</xdr:rowOff>
    </xdr:from>
    <xdr:to>
      <xdr:col>8</xdr:col>
      <xdr:colOff>567958</xdr:colOff>
      <xdr:row>62</xdr:row>
      <xdr:rowOff>127391</xdr:rowOff>
    </xdr:to>
    <xdr:sp macro="" textlink="">
      <xdr:nvSpPr>
        <xdr:cNvPr id="5" name="TextBox 1">
          <a:extLst>
            <a:ext uri="{FF2B5EF4-FFF2-40B4-BE49-F238E27FC236}">
              <a16:creationId xmlns:a16="http://schemas.microsoft.com/office/drawing/2014/main" id="{58B08788-FE72-4981-A1D7-790356688E46}"/>
            </a:ext>
          </a:extLst>
        </xdr:cNvPr>
        <xdr:cNvSpPr txBox="1"/>
      </xdr:nvSpPr>
      <xdr:spPr>
        <a:xfrm>
          <a:off x="5210175" y="10125075"/>
          <a:ext cx="4454158" cy="2131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2017</a:t>
          </a:r>
          <a:endParaRPr lang="en-GB" sz="1100">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1562101</xdr:colOff>
      <xdr:row>11</xdr:row>
      <xdr:rowOff>6350</xdr:rowOff>
    </xdr:from>
    <xdr:to>
      <xdr:col>10</xdr:col>
      <xdr:colOff>142875</xdr:colOff>
      <xdr:row>40</xdr:row>
      <xdr:rowOff>161924</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156237</xdr:colOff>
      <xdr:row>39</xdr:row>
      <xdr:rowOff>55683</xdr:rowOff>
    </xdr:from>
    <xdr:to>
      <xdr:col>10</xdr:col>
      <xdr:colOff>133350</xdr:colOff>
      <xdr:row>40</xdr:row>
      <xdr:rowOff>123825</xdr:rowOff>
    </xdr:to>
    <xdr:sp macro="" textlink="">
      <xdr:nvSpPr>
        <xdr:cNvPr id="4" name="TextBox 1">
          <a:extLst>
            <a:ext uri="{FF2B5EF4-FFF2-40B4-BE49-F238E27FC236}">
              <a16:creationId xmlns:a16="http://schemas.microsoft.com/office/drawing/2014/main" id="{00000000-0008-0000-0E00-000004000000}"/>
            </a:ext>
          </a:extLst>
        </xdr:cNvPr>
        <xdr:cNvSpPr txBox="1"/>
      </xdr:nvSpPr>
      <xdr:spPr>
        <a:xfrm>
          <a:off x="5585487" y="6485058"/>
          <a:ext cx="4853913" cy="23006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2017</a:t>
          </a:r>
          <a:endParaRPr lang="en-GB" sz="1000">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447674</xdr:colOff>
      <xdr:row>0</xdr:row>
      <xdr:rowOff>85724</xdr:rowOff>
    </xdr:from>
    <xdr:to>
      <xdr:col>20</xdr:col>
      <xdr:colOff>66675</xdr:colOff>
      <xdr:row>21</xdr:row>
      <xdr:rowOff>0</xdr:rowOff>
    </xdr:to>
    <xdr:grpSp>
      <xdr:nvGrpSpPr>
        <xdr:cNvPr id="3" name="Group 2">
          <a:extLst>
            <a:ext uri="{FF2B5EF4-FFF2-40B4-BE49-F238E27FC236}">
              <a16:creationId xmlns:a16="http://schemas.microsoft.com/office/drawing/2014/main" id="{00000000-0008-0000-1000-000003000000}"/>
            </a:ext>
          </a:extLst>
        </xdr:cNvPr>
        <xdr:cNvGrpSpPr/>
      </xdr:nvGrpSpPr>
      <xdr:grpSpPr>
        <a:xfrm>
          <a:off x="6981824" y="85724"/>
          <a:ext cx="6324601" cy="3429001"/>
          <a:chOff x="5238749" y="81723"/>
          <a:chExt cx="5895975" cy="4335113"/>
        </a:xfrm>
      </xdr:grpSpPr>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5238749" y="81723"/>
          <a:ext cx="5895975" cy="41814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00000000-0008-0000-1000-000004000000}"/>
              </a:ext>
            </a:extLst>
          </xdr:cNvPr>
          <xdr:cNvSpPr txBox="1"/>
        </xdr:nvSpPr>
        <xdr:spPr>
          <a:xfrm>
            <a:off x="6915150" y="4158188"/>
            <a:ext cx="4086225"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a:effectLst/>
                <a:latin typeface="+mn-lt"/>
                <a:ea typeface="+mn-ea"/>
                <a:cs typeface="+mn-cs"/>
              </a:rPr>
              <a:t>Source: Association for Learning Technology (ALT) Annual Survey 2017</a:t>
            </a:r>
            <a:endParaRPr lang="en-GB" sz="400">
              <a:effectLst/>
            </a:endParaRPr>
          </a:p>
        </xdr:txBody>
      </xdr:sp>
    </xdr:grpSp>
    <xdr:clientData/>
  </xdr:twoCellAnchor>
  <xdr:twoCellAnchor>
    <xdr:from>
      <xdr:col>7</xdr:col>
      <xdr:colOff>0</xdr:colOff>
      <xdr:row>26</xdr:row>
      <xdr:rowOff>0</xdr:rowOff>
    </xdr:from>
    <xdr:to>
      <xdr:col>18</xdr:col>
      <xdr:colOff>66676</xdr:colOff>
      <xdr:row>57</xdr:row>
      <xdr:rowOff>47624</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0.35632</cdr:x>
      <cdr:y>0.9366</cdr:y>
    </cdr:from>
    <cdr:to>
      <cdr:x>0.99204</cdr:x>
      <cdr:y>0.98751</cdr:y>
    </cdr:to>
    <cdr:sp macro="" textlink="">
      <cdr:nvSpPr>
        <cdr:cNvPr id="2" name="TextBox 1"/>
        <cdr:cNvSpPr txBox="1"/>
      </cdr:nvSpPr>
      <cdr:spPr>
        <a:xfrm xmlns:a="http://schemas.openxmlformats.org/drawingml/2006/main">
          <a:off x="2413073" y="4746023"/>
          <a:ext cx="4305272" cy="257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0" i="0">
              <a:effectLst/>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2017</a:t>
          </a:r>
          <a:endParaRPr lang="en-GB" sz="500">
            <a:effectLst/>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7</xdr:col>
      <xdr:colOff>533400</xdr:colOff>
      <xdr:row>2</xdr:row>
      <xdr:rowOff>152399</xdr:rowOff>
    </xdr:from>
    <xdr:to>
      <xdr:col>18</xdr:col>
      <xdr:colOff>609572</xdr:colOff>
      <xdr:row>45</xdr:row>
      <xdr:rowOff>67476</xdr:rowOff>
    </xdr:to>
    <xdr:grpSp>
      <xdr:nvGrpSpPr>
        <xdr:cNvPr id="7" name="Group 6">
          <a:extLst>
            <a:ext uri="{FF2B5EF4-FFF2-40B4-BE49-F238E27FC236}">
              <a16:creationId xmlns:a16="http://schemas.microsoft.com/office/drawing/2014/main" id="{465B4DDE-0471-4E26-A350-BAC1F841D51C}"/>
            </a:ext>
          </a:extLst>
        </xdr:cNvPr>
        <xdr:cNvGrpSpPr/>
      </xdr:nvGrpSpPr>
      <xdr:grpSpPr>
        <a:xfrm>
          <a:off x="4800600" y="533399"/>
          <a:ext cx="6781772" cy="6877852"/>
          <a:chOff x="4800600" y="533399"/>
          <a:chExt cx="6781772" cy="6877852"/>
        </a:xfrm>
      </xdr:grpSpPr>
      <xdr:grpSp>
        <xdr:nvGrpSpPr>
          <xdr:cNvPr id="2" name="Group 1">
            <a:extLst>
              <a:ext uri="{FF2B5EF4-FFF2-40B4-BE49-F238E27FC236}">
                <a16:creationId xmlns:a16="http://schemas.microsoft.com/office/drawing/2014/main" id="{F2EED138-1333-44E2-86D8-24E4E4DCFD9A}"/>
              </a:ext>
            </a:extLst>
          </xdr:cNvPr>
          <xdr:cNvGrpSpPr/>
        </xdr:nvGrpSpPr>
        <xdr:grpSpPr>
          <a:xfrm>
            <a:off x="4800600" y="533400"/>
            <a:ext cx="6781772" cy="6877851"/>
            <a:chOff x="4800600" y="314325"/>
            <a:chExt cx="6781772" cy="6877851"/>
          </a:xfrm>
        </xdr:grpSpPr>
        <xdr:pic>
          <xdr:nvPicPr>
            <xdr:cNvPr id="3" name="Picture 2">
              <a:extLst>
                <a:ext uri="{FF2B5EF4-FFF2-40B4-BE49-F238E27FC236}">
                  <a16:creationId xmlns:a16="http://schemas.microsoft.com/office/drawing/2014/main" id="{5758AD33-1441-435F-A5E0-CD17E1B3D8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00600" y="314325"/>
              <a:ext cx="6734175" cy="6734175"/>
            </a:xfrm>
            <a:prstGeom prst="rect">
              <a:avLst/>
            </a:prstGeom>
          </xdr:spPr>
        </xdr:pic>
        <xdr:sp macro="" textlink="">
          <xdr:nvSpPr>
            <xdr:cNvPr id="4" name="TextBox 1">
              <a:extLst>
                <a:ext uri="{FF2B5EF4-FFF2-40B4-BE49-F238E27FC236}">
                  <a16:creationId xmlns:a16="http://schemas.microsoft.com/office/drawing/2014/main" id="{2EC4F510-F405-4305-8BAE-C65EE5D71343}"/>
                </a:ext>
              </a:extLst>
            </xdr:cNvPr>
            <xdr:cNvSpPr txBox="1"/>
          </xdr:nvSpPr>
          <xdr:spPr>
            <a:xfrm>
              <a:off x="7277100" y="6934200"/>
              <a:ext cx="4305272" cy="25797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900" b="0" i="0">
                  <a:effectLst/>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2017</a:t>
              </a:r>
              <a:endParaRPr lang="en-GB" sz="500">
                <a:effectLst/>
                <a:latin typeface="Open Sans" panose="020B0606030504020204" pitchFamily="34" charset="0"/>
                <a:ea typeface="Open Sans" panose="020B0606030504020204" pitchFamily="34" charset="0"/>
                <a:cs typeface="Open Sans" panose="020B0606030504020204" pitchFamily="34" charset="0"/>
              </a:endParaRPr>
            </a:p>
          </xdr:txBody>
        </xdr:sp>
      </xdr:grpSp>
      <xdr:sp macro="" textlink="">
        <xdr:nvSpPr>
          <xdr:cNvPr id="5" name="TextBox 1">
            <a:extLst>
              <a:ext uri="{FF2B5EF4-FFF2-40B4-BE49-F238E27FC236}">
                <a16:creationId xmlns:a16="http://schemas.microsoft.com/office/drawing/2014/main" id="{FFF4795C-ED3F-4695-BB85-05204509FEED}"/>
              </a:ext>
            </a:extLst>
          </xdr:cNvPr>
          <xdr:cNvSpPr txBox="1"/>
        </xdr:nvSpPr>
        <xdr:spPr>
          <a:xfrm>
            <a:off x="4800600" y="533399"/>
            <a:ext cx="4305272" cy="3333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GB" sz="1200" b="1" i="0" u="none" strike="noStrike">
                <a:effectLst/>
                <a:latin typeface="+mn-lt"/>
                <a:ea typeface="+mn-ea"/>
                <a:cs typeface="+mn-cs"/>
              </a:rPr>
              <a:t>8. ALT is important to me because...</a:t>
            </a:r>
            <a:r>
              <a:rPr lang="en-GB" sz="1200"/>
              <a:t> </a:t>
            </a:r>
            <a:endParaRPr lang="en-GB" sz="1200">
              <a:effectLst/>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257176</xdr:colOff>
      <xdr:row>2</xdr:row>
      <xdr:rowOff>28573</xdr:rowOff>
    </xdr:from>
    <xdr:to>
      <xdr:col>18</xdr:col>
      <xdr:colOff>219076</xdr:colOff>
      <xdr:row>23</xdr:row>
      <xdr:rowOff>39574</xdr:rowOff>
    </xdr:to>
    <xdr:grpSp>
      <xdr:nvGrpSpPr>
        <xdr:cNvPr id="13" name="Group 12">
          <a:extLst>
            <a:ext uri="{FF2B5EF4-FFF2-40B4-BE49-F238E27FC236}">
              <a16:creationId xmlns:a16="http://schemas.microsoft.com/office/drawing/2014/main" id="{00000000-0008-0000-1400-00000D000000}"/>
            </a:ext>
          </a:extLst>
        </xdr:cNvPr>
        <xdr:cNvGrpSpPr/>
      </xdr:nvGrpSpPr>
      <xdr:grpSpPr>
        <a:xfrm>
          <a:off x="4695826" y="409573"/>
          <a:ext cx="7277100" cy="3468576"/>
          <a:chOff x="3914776" y="409573"/>
          <a:chExt cx="7277100" cy="3468576"/>
        </a:xfrm>
      </xdr:grpSpPr>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7391400" y="409573"/>
          <a:ext cx="3752849" cy="325755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Chart 7">
            <a:extLst>
              <a:ext uri="{FF2B5EF4-FFF2-40B4-BE49-F238E27FC236}">
                <a16:creationId xmlns:a16="http://schemas.microsoft.com/office/drawing/2014/main" id="{00000000-0008-0000-1400-000008000000}"/>
              </a:ext>
            </a:extLst>
          </xdr:cNvPr>
          <xdr:cNvGraphicFramePr>
            <a:graphicFrameLocks/>
          </xdr:cNvGraphicFramePr>
        </xdr:nvGraphicFramePr>
        <xdr:xfrm>
          <a:off x="3962400" y="438149"/>
          <a:ext cx="3505200" cy="31146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9" name="TextBox 1">
            <a:extLst>
              <a:ext uri="{FF2B5EF4-FFF2-40B4-BE49-F238E27FC236}">
                <a16:creationId xmlns:a16="http://schemas.microsoft.com/office/drawing/2014/main" id="{00000000-0008-0000-1400-000009000000}"/>
              </a:ext>
            </a:extLst>
          </xdr:cNvPr>
          <xdr:cNvSpPr txBox="1"/>
        </xdr:nvSpPr>
        <xdr:spPr>
          <a:xfrm>
            <a:off x="6886576" y="3614684"/>
            <a:ext cx="4305300" cy="2634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sz="1100" b="0" i="0">
                <a:effectLst/>
                <a:latin typeface="+mn-lt"/>
                <a:ea typeface="+mn-ea"/>
                <a:cs typeface="+mn-cs"/>
              </a:rPr>
              <a:t>Source: Association for Learning Technology (ALT) Annual Survey 2016</a:t>
            </a:r>
            <a:endParaRPr lang="en-GB" sz="800">
              <a:effectLst/>
            </a:endParaRPr>
          </a:p>
        </xdr:txBody>
      </xdr:sp>
      <xdr:sp macro="" textlink="">
        <xdr:nvSpPr>
          <xdr:cNvPr id="11" name="TextBox 1">
            <a:extLst>
              <a:ext uri="{FF2B5EF4-FFF2-40B4-BE49-F238E27FC236}">
                <a16:creationId xmlns:a16="http://schemas.microsoft.com/office/drawing/2014/main" id="{00000000-0008-0000-1400-00000B000000}"/>
              </a:ext>
            </a:extLst>
          </xdr:cNvPr>
          <xdr:cNvSpPr txBox="1"/>
        </xdr:nvSpPr>
        <xdr:spPr>
          <a:xfrm>
            <a:off x="3914776" y="3319409"/>
            <a:ext cx="3543299" cy="2634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100" b="1" i="0">
                <a:effectLst/>
                <a:latin typeface="+mn-lt"/>
                <a:ea typeface="+mn-ea"/>
                <a:cs typeface="+mn-cs"/>
              </a:rPr>
              <a:t>2016</a:t>
            </a:r>
            <a:endParaRPr lang="en-GB" sz="800" b="1">
              <a:effectLst/>
            </a:endParaRPr>
          </a:p>
        </xdr:txBody>
      </xdr:sp>
      <xdr:sp macro="" textlink="">
        <xdr:nvSpPr>
          <xdr:cNvPr id="12" name="TextBox 1">
            <a:extLst>
              <a:ext uri="{FF2B5EF4-FFF2-40B4-BE49-F238E27FC236}">
                <a16:creationId xmlns:a16="http://schemas.microsoft.com/office/drawing/2014/main" id="{00000000-0008-0000-1400-00000C000000}"/>
              </a:ext>
            </a:extLst>
          </xdr:cNvPr>
          <xdr:cNvSpPr txBox="1"/>
        </xdr:nvSpPr>
        <xdr:spPr>
          <a:xfrm>
            <a:off x="8505825" y="3386084"/>
            <a:ext cx="1552575" cy="2634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100" b="1" i="0">
                <a:effectLst/>
                <a:latin typeface="+mn-lt"/>
                <a:ea typeface="+mn-ea"/>
                <a:cs typeface="+mn-cs"/>
              </a:rPr>
              <a:t>2017</a:t>
            </a:r>
            <a:endParaRPr lang="en-GB" sz="800" b="1">
              <a:effectLst/>
            </a:endParaRPr>
          </a:p>
        </xdr:txBody>
      </xdr:sp>
    </xdr:grpSp>
    <xdr:clientData/>
  </xdr:twoCellAnchor>
  <xdr:twoCellAnchor>
    <xdr:from>
      <xdr:col>7</xdr:col>
      <xdr:colOff>0</xdr:colOff>
      <xdr:row>28</xdr:row>
      <xdr:rowOff>0</xdr:rowOff>
    </xdr:from>
    <xdr:to>
      <xdr:col>18</xdr:col>
      <xdr:colOff>95251</xdr:colOff>
      <xdr:row>60</xdr:row>
      <xdr:rowOff>133350</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5048250" y="4648200"/>
          <a:ext cx="6800851" cy="5314950"/>
          <a:chOff x="3524249" y="265041"/>
          <a:chExt cx="6800851" cy="3009899"/>
        </a:xfrm>
      </xdr:grpSpPr>
      <xdr:graphicFrame macro="">
        <xdr:nvGraphicFramePr>
          <xdr:cNvPr id="14" name="Chart 13">
            <a:extLst>
              <a:ext uri="{FF2B5EF4-FFF2-40B4-BE49-F238E27FC236}">
                <a16:creationId xmlns:a16="http://schemas.microsoft.com/office/drawing/2014/main" id="{00000000-0008-0000-1400-00000E000000}"/>
              </a:ext>
            </a:extLst>
          </xdr:cNvPr>
          <xdr:cNvGraphicFramePr>
            <a:graphicFrameLocks/>
          </xdr:cNvGraphicFramePr>
        </xdr:nvGraphicFramePr>
        <xdr:xfrm>
          <a:off x="3524249" y="265041"/>
          <a:ext cx="6772276" cy="3009899"/>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5" name="TextBox 1">
            <a:extLst>
              <a:ext uri="{FF2B5EF4-FFF2-40B4-BE49-F238E27FC236}">
                <a16:creationId xmlns:a16="http://schemas.microsoft.com/office/drawing/2014/main" id="{00000000-0008-0000-1400-00000F000000}"/>
              </a:ext>
            </a:extLst>
          </xdr:cNvPr>
          <xdr:cNvSpPr txBox="1"/>
        </xdr:nvSpPr>
        <xdr:spPr>
          <a:xfrm>
            <a:off x="6019800" y="3078613"/>
            <a:ext cx="4305300" cy="1697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2017</a:t>
            </a:r>
            <a:endParaRPr lang="en-GB" sz="800">
              <a:effectLst/>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438149</xdr:colOff>
      <xdr:row>1</xdr:row>
      <xdr:rowOff>76200</xdr:rowOff>
    </xdr:from>
    <xdr:to>
      <xdr:col>16</xdr:col>
      <xdr:colOff>514350</xdr:colOff>
      <xdr:row>21</xdr:row>
      <xdr:rowOff>39573</xdr:rowOff>
    </xdr:to>
    <xdr:grpSp>
      <xdr:nvGrpSpPr>
        <xdr:cNvPr id="4" name="Group 3">
          <a:extLst>
            <a:ext uri="{FF2B5EF4-FFF2-40B4-BE49-F238E27FC236}">
              <a16:creationId xmlns:a16="http://schemas.microsoft.com/office/drawing/2014/main" id="{00000000-0008-0000-1500-000004000000}"/>
            </a:ext>
          </a:extLst>
        </xdr:cNvPr>
        <xdr:cNvGrpSpPr/>
      </xdr:nvGrpSpPr>
      <xdr:grpSpPr>
        <a:xfrm>
          <a:off x="4210049" y="295275"/>
          <a:ext cx="6781801" cy="3259023"/>
          <a:chOff x="3486149" y="313588"/>
          <a:chExt cx="6781801" cy="3201537"/>
        </a:xfrm>
      </xdr:grpSpPr>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3486149" y="313588"/>
          <a:ext cx="6772276" cy="300989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1500-000003000000}"/>
              </a:ext>
            </a:extLst>
          </xdr:cNvPr>
          <xdr:cNvSpPr txBox="1"/>
        </xdr:nvSpPr>
        <xdr:spPr>
          <a:xfrm>
            <a:off x="5962650" y="3256477"/>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2017</a:t>
            </a:r>
            <a:endParaRPr lang="en-GB" sz="800">
              <a:effectLst/>
            </a:endParaRPr>
          </a:p>
        </xdr:txBody>
      </xdr:sp>
    </xdr:grpSp>
    <xdr:clientData/>
  </xdr:twoCellAnchor>
  <xdr:twoCellAnchor>
    <xdr:from>
      <xdr:col>5</xdr:col>
      <xdr:colOff>323850</xdr:colOff>
      <xdr:row>23</xdr:row>
      <xdr:rowOff>19050</xdr:rowOff>
    </xdr:from>
    <xdr:to>
      <xdr:col>16</xdr:col>
      <xdr:colOff>419101</xdr:colOff>
      <xdr:row>55</xdr:row>
      <xdr:rowOff>152400</xdr:rowOff>
    </xdr:to>
    <xdr:grpSp>
      <xdr:nvGrpSpPr>
        <xdr:cNvPr id="5" name="Group 4">
          <a:extLst>
            <a:ext uri="{FF2B5EF4-FFF2-40B4-BE49-F238E27FC236}">
              <a16:creationId xmlns:a16="http://schemas.microsoft.com/office/drawing/2014/main" id="{00000000-0008-0000-1500-000005000000}"/>
            </a:ext>
          </a:extLst>
        </xdr:cNvPr>
        <xdr:cNvGrpSpPr/>
      </xdr:nvGrpSpPr>
      <xdr:grpSpPr>
        <a:xfrm>
          <a:off x="4095750" y="3857625"/>
          <a:ext cx="6800851" cy="5314950"/>
          <a:chOff x="3524249" y="265041"/>
          <a:chExt cx="6800851" cy="3009899"/>
        </a:xfrm>
      </xdr:grpSpPr>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3524249" y="265041"/>
          <a:ext cx="6772276" cy="3009899"/>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1">
            <a:extLst>
              <a:ext uri="{FF2B5EF4-FFF2-40B4-BE49-F238E27FC236}">
                <a16:creationId xmlns:a16="http://schemas.microsoft.com/office/drawing/2014/main" id="{00000000-0008-0000-1500-000007000000}"/>
              </a:ext>
            </a:extLst>
          </xdr:cNvPr>
          <xdr:cNvSpPr txBox="1"/>
        </xdr:nvSpPr>
        <xdr:spPr>
          <a:xfrm>
            <a:off x="6019800" y="3078613"/>
            <a:ext cx="4305300" cy="1697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2017</a:t>
            </a:r>
            <a:endParaRPr lang="en-GB" sz="800">
              <a:effectLst/>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390524</xdr:colOff>
      <xdr:row>0</xdr:row>
      <xdr:rowOff>209550</xdr:rowOff>
    </xdr:from>
    <xdr:to>
      <xdr:col>18</xdr:col>
      <xdr:colOff>485775</xdr:colOff>
      <xdr:row>20</xdr:row>
      <xdr:rowOff>87198</xdr:rowOff>
    </xdr:to>
    <xdr:grpSp>
      <xdr:nvGrpSpPr>
        <xdr:cNvPr id="4" name="Group 3">
          <a:extLst>
            <a:ext uri="{FF2B5EF4-FFF2-40B4-BE49-F238E27FC236}">
              <a16:creationId xmlns:a16="http://schemas.microsoft.com/office/drawing/2014/main" id="{00000000-0008-0000-1600-000004000000}"/>
            </a:ext>
          </a:extLst>
        </xdr:cNvPr>
        <xdr:cNvGrpSpPr/>
      </xdr:nvGrpSpPr>
      <xdr:grpSpPr>
        <a:xfrm>
          <a:off x="4657724" y="209550"/>
          <a:ext cx="6800851" cy="3230448"/>
          <a:chOff x="4048124" y="229375"/>
          <a:chExt cx="6800851" cy="3173466"/>
        </a:xfrm>
      </xdr:grpSpPr>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4048124" y="229375"/>
          <a:ext cx="6772276" cy="300989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1600-000003000000}"/>
              </a:ext>
            </a:extLst>
          </xdr:cNvPr>
          <xdr:cNvSpPr txBox="1"/>
        </xdr:nvSpPr>
        <xdr:spPr>
          <a:xfrm>
            <a:off x="6543675" y="3144193"/>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2017</a:t>
            </a:r>
            <a:endParaRPr lang="en-GB" sz="800">
              <a:effectLst/>
            </a:endParaRPr>
          </a:p>
        </xdr:txBody>
      </xdr:sp>
    </xdr:grpSp>
    <xdr:clientData/>
  </xdr:twoCellAnchor>
  <xdr:twoCellAnchor>
    <xdr:from>
      <xdr:col>7</xdr:col>
      <xdr:colOff>466725</xdr:colOff>
      <xdr:row>23</xdr:row>
      <xdr:rowOff>9525</xdr:rowOff>
    </xdr:from>
    <xdr:to>
      <xdr:col>18</xdr:col>
      <xdr:colOff>552451</xdr:colOff>
      <xdr:row>55</xdr:row>
      <xdr:rowOff>0</xdr:rowOff>
    </xdr:to>
    <xdr:grpSp>
      <xdr:nvGrpSpPr>
        <xdr:cNvPr id="5" name="Group 4">
          <a:extLst>
            <a:ext uri="{FF2B5EF4-FFF2-40B4-BE49-F238E27FC236}">
              <a16:creationId xmlns:a16="http://schemas.microsoft.com/office/drawing/2014/main" id="{00000000-0008-0000-1600-000005000000}"/>
            </a:ext>
          </a:extLst>
        </xdr:cNvPr>
        <xdr:cNvGrpSpPr/>
      </xdr:nvGrpSpPr>
      <xdr:grpSpPr>
        <a:xfrm>
          <a:off x="4733925" y="3848100"/>
          <a:ext cx="6791326" cy="5172075"/>
          <a:chOff x="3524249" y="265041"/>
          <a:chExt cx="6791326" cy="2934246"/>
        </a:xfrm>
      </xdr:grpSpPr>
      <xdr:graphicFrame macro="">
        <xdr:nvGraphicFramePr>
          <xdr:cNvPr id="6" name="Chart 5">
            <a:extLst>
              <a:ext uri="{FF2B5EF4-FFF2-40B4-BE49-F238E27FC236}">
                <a16:creationId xmlns:a16="http://schemas.microsoft.com/office/drawing/2014/main" id="{00000000-0008-0000-1600-000006000000}"/>
              </a:ext>
            </a:extLst>
          </xdr:cNvPr>
          <xdr:cNvGraphicFramePr>
            <a:graphicFrameLocks/>
          </xdr:cNvGraphicFramePr>
        </xdr:nvGraphicFramePr>
        <xdr:xfrm>
          <a:off x="3524249" y="265041"/>
          <a:ext cx="6772276" cy="293424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1">
            <a:extLst>
              <a:ext uri="{FF2B5EF4-FFF2-40B4-BE49-F238E27FC236}">
                <a16:creationId xmlns:a16="http://schemas.microsoft.com/office/drawing/2014/main" id="{00000000-0008-0000-1600-000007000000}"/>
              </a:ext>
            </a:extLst>
          </xdr:cNvPr>
          <xdr:cNvSpPr txBox="1"/>
        </xdr:nvSpPr>
        <xdr:spPr>
          <a:xfrm>
            <a:off x="6010275" y="3013875"/>
            <a:ext cx="4305300" cy="15299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2017</a:t>
            </a:r>
            <a:endParaRPr lang="en-GB" sz="800">
              <a:effectLst/>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114299</xdr:colOff>
      <xdr:row>1</xdr:row>
      <xdr:rowOff>142875</xdr:rowOff>
    </xdr:from>
    <xdr:to>
      <xdr:col>19</xdr:col>
      <xdr:colOff>180975</xdr:colOff>
      <xdr:row>21</xdr:row>
      <xdr:rowOff>77673</xdr:rowOff>
    </xdr:to>
    <xdr:grpSp>
      <xdr:nvGrpSpPr>
        <xdr:cNvPr id="4" name="Group 3">
          <a:extLst>
            <a:ext uri="{FF2B5EF4-FFF2-40B4-BE49-F238E27FC236}">
              <a16:creationId xmlns:a16="http://schemas.microsoft.com/office/drawing/2014/main" id="{00000000-0008-0000-1700-000004000000}"/>
            </a:ext>
          </a:extLst>
        </xdr:cNvPr>
        <xdr:cNvGrpSpPr/>
      </xdr:nvGrpSpPr>
      <xdr:grpSpPr>
        <a:xfrm>
          <a:off x="4991099" y="361950"/>
          <a:ext cx="6772276" cy="3230448"/>
          <a:chOff x="4381499" y="361950"/>
          <a:chExt cx="6772276" cy="3173298"/>
        </a:xfrm>
      </xdr:grpSpPr>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4381499" y="361950"/>
          <a:ext cx="6772276" cy="300989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1700-000003000000}"/>
              </a:ext>
            </a:extLst>
          </xdr:cNvPr>
          <xdr:cNvSpPr txBox="1"/>
        </xdr:nvSpPr>
        <xdr:spPr>
          <a:xfrm>
            <a:off x="6800850" y="3276600"/>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2017</a:t>
            </a:r>
            <a:endParaRPr lang="en-GB" sz="800">
              <a:effectLst/>
            </a:endParaRPr>
          </a:p>
        </xdr:txBody>
      </xdr:sp>
    </xdr:grpSp>
    <xdr:clientData/>
  </xdr:twoCellAnchor>
  <xdr:twoCellAnchor>
    <xdr:from>
      <xdr:col>8</xdr:col>
      <xdr:colOff>209550</xdr:colOff>
      <xdr:row>23</xdr:row>
      <xdr:rowOff>9525</xdr:rowOff>
    </xdr:from>
    <xdr:to>
      <xdr:col>19</xdr:col>
      <xdr:colOff>276226</xdr:colOff>
      <xdr:row>55</xdr:row>
      <xdr:rowOff>0</xdr:rowOff>
    </xdr:to>
    <xdr:graphicFrame macro="">
      <xdr:nvGraphicFramePr>
        <xdr:cNvPr id="5" name="Chart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0.36428</cdr:x>
      <cdr:y>0.94537</cdr:y>
    </cdr:from>
    <cdr:to>
      <cdr:x>1</cdr:x>
      <cdr:y>0.99628</cdr:y>
    </cdr:to>
    <cdr:sp macro="" textlink="">
      <cdr:nvSpPr>
        <cdr:cNvPr id="2" name="TextBox 1"/>
        <cdr:cNvSpPr txBox="1"/>
      </cdr:nvSpPr>
      <cdr:spPr>
        <a:xfrm xmlns:a="http://schemas.openxmlformats.org/drawingml/2006/main">
          <a:off x="2467005" y="4889512"/>
          <a:ext cx="4305271" cy="2633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a:effectLst/>
              <a:latin typeface="+mn-lt"/>
              <a:ea typeface="+mn-ea"/>
              <a:cs typeface="+mn-cs"/>
            </a:rPr>
            <a:t>Source: Association for Learning Technology (ALT) Annual Survey 2017</a:t>
          </a:r>
          <a:endParaRPr lang="en-GB" sz="800">
            <a:effectLs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157161</xdr:colOff>
      <xdr:row>52</xdr:row>
      <xdr:rowOff>57149</xdr:rowOff>
    </xdr:from>
    <xdr:to>
      <xdr:col>14</xdr:col>
      <xdr:colOff>514350</xdr:colOff>
      <xdr:row>111</xdr:row>
      <xdr:rowOff>110160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38786" y="8915399"/>
          <a:ext cx="8322470" cy="13388011"/>
          <a:chOff x="4874938" y="8307368"/>
          <a:chExt cx="13298260" cy="14137822"/>
        </a:xfrm>
      </xdr:grpSpPr>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4874938" y="8307368"/>
          <a:ext cx="13298260" cy="1413782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00000000-0008-0000-0500-000004000000}"/>
              </a:ext>
            </a:extLst>
          </xdr:cNvPr>
          <xdr:cNvSpPr txBox="1"/>
        </xdr:nvSpPr>
        <xdr:spPr>
          <a:xfrm>
            <a:off x="10653258" y="22097278"/>
            <a:ext cx="7469495" cy="26288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000" b="0" i="0" u="none" strike="noStrike">
                <a:solidFill>
                  <a:srgbClr val="000000"/>
                </a:solidFill>
                <a:latin typeface="+mn-lt"/>
                <a:ea typeface="Open Sans" panose="020B0606030504020204" pitchFamily="34" charset="0"/>
                <a:cs typeface="Open Sans" panose="020B0606030504020204" pitchFamily="34" charset="0"/>
              </a:rPr>
              <a:t>Source: Association for Learning Technology (ALT) Annual Survey 2017</a:t>
            </a:r>
            <a:endParaRPr lang="en-GB" sz="1000">
              <a:latin typeface="+mn-lt"/>
              <a:ea typeface="Open Sans" panose="020B0606030504020204" pitchFamily="34" charset="0"/>
              <a:cs typeface="Open Sans" panose="020B0606030504020204" pitchFamily="34" charset="0"/>
            </a:endParaRPr>
          </a:p>
        </xdr:txBody>
      </xdr:sp>
    </xdr:grpSp>
    <xdr:clientData/>
  </xdr:twoCellAnchor>
  <xdr:twoCellAnchor>
    <xdr:from>
      <xdr:col>23</xdr:col>
      <xdr:colOff>80963</xdr:colOff>
      <xdr:row>50</xdr:row>
      <xdr:rowOff>21432</xdr:rowOff>
    </xdr:from>
    <xdr:to>
      <xdr:col>31</xdr:col>
      <xdr:colOff>357187</xdr:colOff>
      <xdr:row>115</xdr:row>
      <xdr:rowOff>11907</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39</xdr:col>
      <xdr:colOff>119062</xdr:colOff>
      <xdr:row>17</xdr:row>
      <xdr:rowOff>9526</xdr:rowOff>
    </xdr:from>
    <xdr:to>
      <xdr:col>48</xdr:col>
      <xdr:colOff>219075</xdr:colOff>
      <xdr:row>62</xdr:row>
      <xdr:rowOff>266701</xdr:rowOff>
    </xdr:to>
    <xdr:graphicFrame macro="">
      <xdr:nvGraphicFramePr>
        <xdr:cNvPr id="8" name="Chart 7">
          <a:extLst>
            <a:ext uri="{FF2B5EF4-FFF2-40B4-BE49-F238E27FC236}">
              <a16:creationId xmlns:a16="http://schemas.microsoft.com/office/drawing/2014/main" id="{3C6C4B41-E0B4-41B3-BA91-7DF25EF262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7</xdr:col>
      <xdr:colOff>38100</xdr:colOff>
      <xdr:row>0</xdr:row>
      <xdr:rowOff>95250</xdr:rowOff>
    </xdr:from>
    <xdr:to>
      <xdr:col>16</xdr:col>
      <xdr:colOff>38100</xdr:colOff>
      <xdr:row>42</xdr:row>
      <xdr:rowOff>153201</xdr:rowOff>
    </xdr:to>
    <xdr:grpSp>
      <xdr:nvGrpSpPr>
        <xdr:cNvPr id="5" name="Group 4">
          <a:extLst>
            <a:ext uri="{FF2B5EF4-FFF2-40B4-BE49-F238E27FC236}">
              <a16:creationId xmlns:a16="http://schemas.microsoft.com/office/drawing/2014/main" id="{99525673-F8E4-4534-A640-763DECCF381D}"/>
            </a:ext>
          </a:extLst>
        </xdr:cNvPr>
        <xdr:cNvGrpSpPr/>
      </xdr:nvGrpSpPr>
      <xdr:grpSpPr>
        <a:xfrm>
          <a:off x="4305300" y="95250"/>
          <a:ext cx="6734175" cy="6858801"/>
          <a:chOff x="4305300" y="95250"/>
          <a:chExt cx="6734175" cy="6858801"/>
        </a:xfrm>
      </xdr:grpSpPr>
      <xdr:pic>
        <xdr:nvPicPr>
          <xdr:cNvPr id="3" name="Picture 2">
            <a:extLst>
              <a:ext uri="{FF2B5EF4-FFF2-40B4-BE49-F238E27FC236}">
                <a16:creationId xmlns:a16="http://schemas.microsoft.com/office/drawing/2014/main" id="{FFDB50AA-3F05-47D9-A403-D05BC64F37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5300" y="95250"/>
            <a:ext cx="6734175" cy="6734175"/>
          </a:xfrm>
          <a:prstGeom prst="rect">
            <a:avLst/>
          </a:prstGeom>
        </xdr:spPr>
      </xdr:pic>
      <xdr:sp macro="" textlink="">
        <xdr:nvSpPr>
          <xdr:cNvPr id="9" name="TextBox 1">
            <a:extLst>
              <a:ext uri="{FF2B5EF4-FFF2-40B4-BE49-F238E27FC236}">
                <a16:creationId xmlns:a16="http://schemas.microsoft.com/office/drawing/2014/main" id="{93509D77-D1FC-4062-A93D-F763D80856F9}"/>
              </a:ext>
            </a:extLst>
          </xdr:cNvPr>
          <xdr:cNvSpPr txBox="1"/>
        </xdr:nvSpPr>
        <xdr:spPr>
          <a:xfrm>
            <a:off x="6734175" y="6696075"/>
            <a:ext cx="4305272" cy="25797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900" b="0" i="0">
                <a:effectLst/>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2017</a:t>
            </a:r>
            <a:endParaRPr lang="en-GB" sz="500">
              <a:effectLst/>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561976</xdr:colOff>
      <xdr:row>1</xdr:row>
      <xdr:rowOff>28577</xdr:rowOff>
    </xdr:from>
    <xdr:to>
      <xdr:col>23</xdr:col>
      <xdr:colOff>238125</xdr:colOff>
      <xdr:row>25</xdr:row>
      <xdr:rowOff>142877</xdr:rowOff>
    </xdr:to>
    <xdr:grpSp>
      <xdr:nvGrpSpPr>
        <xdr:cNvPr id="4" name="Group 3">
          <a:extLst>
            <a:ext uri="{FF2B5EF4-FFF2-40B4-BE49-F238E27FC236}">
              <a16:creationId xmlns:a16="http://schemas.microsoft.com/office/drawing/2014/main" id="{00000000-0008-0000-1900-000004000000}"/>
            </a:ext>
          </a:extLst>
        </xdr:cNvPr>
        <xdr:cNvGrpSpPr/>
      </xdr:nvGrpSpPr>
      <xdr:grpSpPr>
        <a:xfrm>
          <a:off x="7943851" y="247652"/>
          <a:ext cx="6991349" cy="4057650"/>
          <a:chOff x="6657976" y="111904"/>
          <a:chExt cx="6991349" cy="4143376"/>
        </a:xfrm>
      </xdr:grpSpPr>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6657976" y="111904"/>
          <a:ext cx="6991349" cy="41433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1900-000003000000}"/>
              </a:ext>
            </a:extLst>
          </xdr:cNvPr>
          <xdr:cNvSpPr txBox="1"/>
        </xdr:nvSpPr>
        <xdr:spPr>
          <a:xfrm>
            <a:off x="9163050" y="3969786"/>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100" b="0" i="0">
                <a:effectLst/>
                <a:latin typeface="+mn-lt"/>
                <a:ea typeface="+mn-ea"/>
                <a:cs typeface="+mn-cs"/>
              </a:rPr>
              <a:t>Source: Association for Learning Technology (ALT) Annual Survey 2017</a:t>
            </a:r>
            <a:endParaRPr lang="en-GB" sz="800">
              <a:effectLst/>
            </a:endParaRPr>
          </a:p>
        </xdr:txBody>
      </xdr:sp>
    </xdr:grpSp>
    <xdr:clientData/>
  </xdr:twoCellAnchor>
  <xdr:twoCellAnchor>
    <xdr:from>
      <xdr:col>10</xdr:col>
      <xdr:colOff>0</xdr:colOff>
      <xdr:row>25</xdr:row>
      <xdr:rowOff>161924</xdr:rowOff>
    </xdr:from>
    <xdr:to>
      <xdr:col>21</xdr:col>
      <xdr:colOff>66676</xdr:colOff>
      <xdr:row>65</xdr:row>
      <xdr:rowOff>95249</xdr:rowOff>
    </xdr:to>
    <xdr:graphicFrame macro="">
      <xdr:nvGraphicFramePr>
        <xdr:cNvPr id="5" name="Chart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0.36335</cdr:x>
      <cdr:y>0.9688</cdr:y>
    </cdr:from>
    <cdr:to>
      <cdr:x>0.99907</cdr:x>
      <cdr:y>1</cdr:y>
    </cdr:to>
    <cdr:sp macro="" textlink="">
      <cdr:nvSpPr>
        <cdr:cNvPr id="2" name="TextBox 1"/>
        <cdr:cNvSpPr txBox="1"/>
      </cdr:nvSpPr>
      <cdr:spPr>
        <a:xfrm xmlns:a="http://schemas.openxmlformats.org/drawingml/2006/main">
          <a:off x="2460675" y="6210301"/>
          <a:ext cx="4305271" cy="200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a:effectLst/>
              <a:latin typeface="+mn-lt"/>
              <a:ea typeface="+mn-ea"/>
              <a:cs typeface="+mn-cs"/>
            </a:rPr>
            <a:t>Source: Association for Learning Technology (ALT) Annual Survey 2017</a:t>
          </a:r>
          <a:endParaRPr lang="en-GB" sz="800">
            <a:effectLst/>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9</xdr:col>
      <xdr:colOff>142874</xdr:colOff>
      <xdr:row>0</xdr:row>
      <xdr:rowOff>190500</xdr:rowOff>
    </xdr:from>
    <xdr:to>
      <xdr:col>20</xdr:col>
      <xdr:colOff>228600</xdr:colOff>
      <xdr:row>20</xdr:row>
      <xdr:rowOff>87198</xdr:rowOff>
    </xdr:to>
    <xdr:grpSp>
      <xdr:nvGrpSpPr>
        <xdr:cNvPr id="4" name="Group 3">
          <a:extLst>
            <a:ext uri="{FF2B5EF4-FFF2-40B4-BE49-F238E27FC236}">
              <a16:creationId xmlns:a16="http://schemas.microsoft.com/office/drawing/2014/main" id="{00000000-0008-0000-1A00-000004000000}"/>
            </a:ext>
          </a:extLst>
        </xdr:cNvPr>
        <xdr:cNvGrpSpPr/>
      </xdr:nvGrpSpPr>
      <xdr:grpSpPr>
        <a:xfrm>
          <a:off x="7962899" y="190500"/>
          <a:ext cx="6791326" cy="3249498"/>
          <a:chOff x="6715124" y="190500"/>
          <a:chExt cx="6791326" cy="3192348"/>
        </a:xfrm>
      </xdr:grpSpPr>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6715124" y="190500"/>
          <a:ext cx="6772276" cy="300989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1A00-000003000000}"/>
              </a:ext>
            </a:extLst>
          </xdr:cNvPr>
          <xdr:cNvSpPr txBox="1"/>
        </xdr:nvSpPr>
        <xdr:spPr>
          <a:xfrm>
            <a:off x="9201150" y="3124200"/>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2017</a:t>
            </a:r>
            <a:endParaRPr lang="en-GB" sz="800">
              <a:effectLst/>
            </a:endParaRPr>
          </a:p>
        </xdr:txBody>
      </xdr:sp>
    </xdr:grpSp>
    <xdr:clientData/>
  </xdr:twoCellAnchor>
  <xdr:twoCellAnchor>
    <xdr:from>
      <xdr:col>8</xdr:col>
      <xdr:colOff>361950</xdr:colOff>
      <xdr:row>21</xdr:row>
      <xdr:rowOff>57150</xdr:rowOff>
    </xdr:from>
    <xdr:to>
      <xdr:col>19</xdr:col>
      <xdr:colOff>428626</xdr:colOff>
      <xdr:row>60</xdr:row>
      <xdr:rowOff>152400</xdr:rowOff>
    </xdr:to>
    <xdr:graphicFrame macro="">
      <xdr:nvGraphicFramePr>
        <xdr:cNvPr id="5" name="Chart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0.3535</cdr:x>
      <cdr:y>0.95097</cdr:y>
    </cdr:from>
    <cdr:to>
      <cdr:x>0.98922</cdr:x>
      <cdr:y>0.98366</cdr:y>
    </cdr:to>
    <cdr:sp macro="" textlink="">
      <cdr:nvSpPr>
        <cdr:cNvPr id="2" name="TextBox 1"/>
        <cdr:cNvSpPr txBox="1"/>
      </cdr:nvSpPr>
      <cdr:spPr>
        <a:xfrm xmlns:a="http://schemas.openxmlformats.org/drawingml/2006/main">
          <a:off x="2394000" y="6096000"/>
          <a:ext cx="4305271" cy="209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a:effectLst/>
              <a:latin typeface="+mn-lt"/>
              <a:ea typeface="+mn-ea"/>
              <a:cs typeface="+mn-cs"/>
            </a:rPr>
            <a:t>Source: Association for Learning Technology (ALT) Annual Survey 2017</a:t>
          </a:r>
          <a:endParaRPr lang="en-GB" sz="800">
            <a:effectLst/>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8</xdr:col>
      <xdr:colOff>561974</xdr:colOff>
      <xdr:row>0</xdr:row>
      <xdr:rowOff>180975</xdr:rowOff>
    </xdr:from>
    <xdr:to>
      <xdr:col>20</xdr:col>
      <xdr:colOff>28575</xdr:colOff>
      <xdr:row>26</xdr:row>
      <xdr:rowOff>1473</xdr:rowOff>
    </xdr:to>
    <xdr:grpSp>
      <xdr:nvGrpSpPr>
        <xdr:cNvPr id="4" name="Group 3">
          <a:extLst>
            <a:ext uri="{FF2B5EF4-FFF2-40B4-BE49-F238E27FC236}">
              <a16:creationId xmlns:a16="http://schemas.microsoft.com/office/drawing/2014/main" id="{00000000-0008-0000-1B00-000004000000}"/>
            </a:ext>
          </a:extLst>
        </xdr:cNvPr>
        <xdr:cNvGrpSpPr/>
      </xdr:nvGrpSpPr>
      <xdr:grpSpPr>
        <a:xfrm>
          <a:off x="6276974" y="180975"/>
          <a:ext cx="6781801" cy="4144848"/>
          <a:chOff x="4829174" y="180975"/>
          <a:chExt cx="6781801" cy="4087698"/>
        </a:xfrm>
      </xdr:grpSpPr>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4829174" y="180975"/>
          <a:ext cx="6772276" cy="3905249"/>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1B00-000003000000}"/>
              </a:ext>
            </a:extLst>
          </xdr:cNvPr>
          <xdr:cNvSpPr txBox="1"/>
        </xdr:nvSpPr>
        <xdr:spPr>
          <a:xfrm>
            <a:off x="7305675" y="4010025"/>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2017</a:t>
            </a:r>
            <a:endParaRPr lang="en-GB" sz="800">
              <a:effectLst/>
            </a:endParaRPr>
          </a:p>
        </xdr:txBody>
      </xdr:sp>
    </xdr:grpSp>
    <xdr:clientData/>
  </xdr:twoCellAnchor>
  <xdr:twoCellAnchor>
    <xdr:from>
      <xdr:col>8</xdr:col>
      <xdr:colOff>428625</xdr:colOff>
      <xdr:row>26</xdr:row>
      <xdr:rowOff>28576</xdr:rowOff>
    </xdr:from>
    <xdr:to>
      <xdr:col>19</xdr:col>
      <xdr:colOff>495301</xdr:colOff>
      <xdr:row>57</xdr:row>
      <xdr:rowOff>76200</xdr:rowOff>
    </xdr:to>
    <xdr:graphicFrame macro="">
      <xdr:nvGraphicFramePr>
        <xdr:cNvPr id="5" name="Chart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0.36054</cdr:x>
      <cdr:y>0.93848</cdr:y>
    </cdr:from>
    <cdr:to>
      <cdr:x>0.99626</cdr:x>
      <cdr:y>0.98939</cdr:y>
    </cdr:to>
    <cdr:sp macro="" textlink="">
      <cdr:nvSpPr>
        <cdr:cNvPr id="2" name="TextBox 1"/>
        <cdr:cNvSpPr txBox="1"/>
      </cdr:nvSpPr>
      <cdr:spPr>
        <a:xfrm xmlns:a="http://schemas.openxmlformats.org/drawingml/2006/main">
          <a:off x="2441648" y="4755548"/>
          <a:ext cx="4305272" cy="257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a:effectLst/>
              <a:latin typeface="+mn-lt"/>
              <a:ea typeface="+mn-ea"/>
              <a:cs typeface="+mn-cs"/>
            </a:rPr>
            <a:t>Source: Association for Learning Technology (ALT) Annual Survey 2017</a:t>
          </a:r>
          <a:endParaRPr lang="en-GB" sz="800">
            <a:effectLst/>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9</xdr:col>
      <xdr:colOff>28575</xdr:colOff>
      <xdr:row>0</xdr:row>
      <xdr:rowOff>161925</xdr:rowOff>
    </xdr:from>
    <xdr:to>
      <xdr:col>20</xdr:col>
      <xdr:colOff>95251</xdr:colOff>
      <xdr:row>26</xdr:row>
      <xdr:rowOff>19050</xdr:rowOff>
    </xdr:to>
    <xdr:grpSp>
      <xdr:nvGrpSpPr>
        <xdr:cNvPr id="2" name="Group 1">
          <a:extLst>
            <a:ext uri="{FF2B5EF4-FFF2-40B4-BE49-F238E27FC236}">
              <a16:creationId xmlns:a16="http://schemas.microsoft.com/office/drawing/2014/main" id="{00000000-0008-0000-1C00-000002000000}"/>
            </a:ext>
          </a:extLst>
        </xdr:cNvPr>
        <xdr:cNvGrpSpPr/>
      </xdr:nvGrpSpPr>
      <xdr:grpSpPr>
        <a:xfrm>
          <a:off x="7372350" y="161925"/>
          <a:ext cx="6772276" cy="4181475"/>
          <a:chOff x="5962650" y="-80925"/>
          <a:chExt cx="6772276" cy="4794095"/>
        </a:xfrm>
      </xdr:grpSpPr>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5962650" y="-80925"/>
          <a:ext cx="6772276" cy="462915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00000000-0008-0000-1C00-000004000000}"/>
              </a:ext>
            </a:extLst>
          </xdr:cNvPr>
          <xdr:cNvSpPr txBox="1"/>
        </xdr:nvSpPr>
        <xdr:spPr>
          <a:xfrm>
            <a:off x="8410575" y="4454522"/>
            <a:ext cx="4305300" cy="25864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1100" b="0" i="0">
                <a:effectLst/>
                <a:latin typeface="+mn-lt"/>
                <a:ea typeface="+mn-ea"/>
                <a:cs typeface="+mn-cs"/>
              </a:rPr>
              <a:t>Source: Association for Learning Technology (ALT) Annual Survey 2017</a:t>
            </a:r>
            <a:endParaRPr lang="en-GB" sz="800">
              <a:effectLst/>
            </a:endParaRPr>
          </a:p>
        </xdr:txBody>
      </xdr:sp>
    </xdr:grpSp>
    <xdr:clientData/>
  </xdr:twoCellAnchor>
  <xdr:twoCellAnchor>
    <xdr:from>
      <xdr:col>9</xdr:col>
      <xdr:colOff>0</xdr:colOff>
      <xdr:row>27</xdr:row>
      <xdr:rowOff>0</xdr:rowOff>
    </xdr:from>
    <xdr:to>
      <xdr:col>20</xdr:col>
      <xdr:colOff>66676</xdr:colOff>
      <xdr:row>58</xdr:row>
      <xdr:rowOff>47624</xdr:rowOff>
    </xdr:to>
    <xdr:graphicFrame macro="">
      <xdr:nvGraphicFramePr>
        <xdr:cNvPr id="5" name="Chart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0.35772</cdr:x>
      <cdr:y>0.93848</cdr:y>
    </cdr:from>
    <cdr:to>
      <cdr:x>0.99344</cdr:x>
      <cdr:y>0.98939</cdr:y>
    </cdr:to>
    <cdr:sp macro="" textlink="">
      <cdr:nvSpPr>
        <cdr:cNvPr id="2" name="TextBox 1"/>
        <cdr:cNvSpPr txBox="1"/>
      </cdr:nvSpPr>
      <cdr:spPr>
        <a:xfrm xmlns:a="http://schemas.openxmlformats.org/drawingml/2006/main">
          <a:off x="2422598" y="4755548"/>
          <a:ext cx="4305272" cy="257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1100" b="0" i="0">
              <a:effectLst/>
              <a:latin typeface="+mn-lt"/>
              <a:ea typeface="+mn-ea"/>
              <a:cs typeface="+mn-cs"/>
            </a:rPr>
            <a:t>Source: Association for Learning Technology (ALT) Annual Survey 2017</a:t>
          </a:r>
          <a:endParaRPr lang="en-GB" sz="800">
            <a:effectLs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0.16738</cdr:x>
      <cdr:y>0.97017</cdr:y>
    </cdr:from>
    <cdr:to>
      <cdr:x>0.9941</cdr:x>
      <cdr:y>0.99029</cdr:y>
    </cdr:to>
    <cdr:sp macro="" textlink="">
      <cdr:nvSpPr>
        <cdr:cNvPr id="2" name="TextBox 1"/>
        <cdr:cNvSpPr txBox="1"/>
      </cdr:nvSpPr>
      <cdr:spPr>
        <a:xfrm xmlns:a="http://schemas.openxmlformats.org/drawingml/2006/main">
          <a:off x="959791" y="8827678"/>
          <a:ext cx="4740454" cy="1830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2017</a:t>
          </a:r>
          <a:endParaRPr lang="en-GB"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36</xdr:row>
      <xdr:rowOff>155576</xdr:rowOff>
    </xdr:from>
    <xdr:to>
      <xdr:col>10</xdr:col>
      <xdr:colOff>396875</xdr:colOff>
      <xdr:row>68</xdr:row>
      <xdr:rowOff>156482</xdr:rowOff>
    </xdr:to>
    <xdr:grpSp>
      <xdr:nvGrpSpPr>
        <xdr:cNvPr id="4" name="Group 3">
          <a:extLst>
            <a:ext uri="{FF2B5EF4-FFF2-40B4-BE49-F238E27FC236}">
              <a16:creationId xmlns:a16="http://schemas.microsoft.com/office/drawing/2014/main" id="{00000000-0008-0000-0600-000004000000}"/>
            </a:ext>
          </a:extLst>
        </xdr:cNvPr>
        <xdr:cNvGrpSpPr/>
      </xdr:nvGrpSpPr>
      <xdr:grpSpPr>
        <a:xfrm>
          <a:off x="0" y="6277131"/>
          <a:ext cx="6437119" cy="5204808"/>
          <a:chOff x="2325614" y="12463515"/>
          <a:chExt cx="11991975" cy="7667625"/>
        </a:xfrm>
      </xdr:grpSpPr>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2325614" y="12463515"/>
          <a:ext cx="11991975" cy="766762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1">
            <a:extLst>
              <a:ext uri="{FF2B5EF4-FFF2-40B4-BE49-F238E27FC236}">
                <a16:creationId xmlns:a16="http://schemas.microsoft.com/office/drawing/2014/main" id="{00000000-0008-0000-0600-000003000000}"/>
              </a:ext>
            </a:extLst>
          </xdr:cNvPr>
          <xdr:cNvSpPr txBox="1"/>
        </xdr:nvSpPr>
        <xdr:spPr>
          <a:xfrm>
            <a:off x="6730471" y="19682519"/>
            <a:ext cx="7469494" cy="40085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t>
            </a:r>
            <a:r>
              <a:rPr lang="en-US" sz="800" b="0" i="0">
                <a:effectLst/>
                <a:latin typeface="Open Sans" panose="020B0606030504020204" pitchFamily="34" charset="0"/>
                <a:ea typeface="Open Sans" panose="020B0606030504020204" pitchFamily="34" charset="0"/>
                <a:cs typeface="Open Sans" panose="020B0606030504020204" pitchFamily="34" charset="0"/>
              </a:rPr>
              <a:t>Association</a:t>
            </a:r>
            <a:r>
              <a:rPr lang="en-US" sz="800" b="0" i="0" baseline="0">
                <a:effectLst/>
                <a:latin typeface="Open Sans" panose="020B0606030504020204" pitchFamily="34" charset="0"/>
                <a:ea typeface="Open Sans" panose="020B0606030504020204" pitchFamily="34" charset="0"/>
                <a:cs typeface="Open Sans" panose="020B0606030504020204" pitchFamily="34" charset="0"/>
              </a:rPr>
              <a:t> </a:t>
            </a: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for Learning Technology (ALT) Annual Survey 2017</a:t>
            </a:r>
            <a:endParaRPr lang="en-GB" sz="10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twoCellAnchor>
    <xdr:from>
      <xdr:col>11</xdr:col>
      <xdr:colOff>188911</xdr:colOff>
      <xdr:row>36</xdr:row>
      <xdr:rowOff>31750</xdr:rowOff>
    </xdr:from>
    <xdr:to>
      <xdr:col>20</xdr:col>
      <xdr:colOff>400050</xdr:colOff>
      <xdr:row>75</xdr:row>
      <xdr:rowOff>120650</xdr:rowOff>
    </xdr:to>
    <xdr:grpSp>
      <xdr:nvGrpSpPr>
        <xdr:cNvPr id="9" name="Group 8">
          <a:extLst>
            <a:ext uri="{FF2B5EF4-FFF2-40B4-BE49-F238E27FC236}">
              <a16:creationId xmlns:a16="http://schemas.microsoft.com/office/drawing/2014/main" id="{00000000-0008-0000-0600-000009000000}"/>
            </a:ext>
          </a:extLst>
        </xdr:cNvPr>
        <xdr:cNvGrpSpPr/>
      </xdr:nvGrpSpPr>
      <xdr:grpSpPr>
        <a:xfrm>
          <a:off x="6833179" y="6153305"/>
          <a:ext cx="6646322" cy="6431156"/>
          <a:chOff x="14079536" y="8270875"/>
          <a:chExt cx="11865822" cy="10624343"/>
        </a:xfrm>
      </xdr:grpSpPr>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14079536" y="8270875"/>
          <a:ext cx="11865822" cy="1059458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1">
            <a:extLst>
              <a:ext uri="{FF2B5EF4-FFF2-40B4-BE49-F238E27FC236}">
                <a16:creationId xmlns:a16="http://schemas.microsoft.com/office/drawing/2014/main" id="{00000000-0008-0000-0600-000007000000}"/>
              </a:ext>
            </a:extLst>
          </xdr:cNvPr>
          <xdr:cNvSpPr txBox="1"/>
        </xdr:nvSpPr>
        <xdr:spPr>
          <a:xfrm>
            <a:off x="18498713" y="18503598"/>
            <a:ext cx="7390917" cy="39162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t>
            </a:r>
            <a:r>
              <a:rPr lang="en-US" sz="800" b="0" i="0">
                <a:effectLst/>
                <a:latin typeface="Open Sans" panose="020B0606030504020204" pitchFamily="34" charset="0"/>
                <a:ea typeface="Open Sans" panose="020B0606030504020204" pitchFamily="34" charset="0"/>
                <a:cs typeface="Open Sans" panose="020B0606030504020204" pitchFamily="34" charset="0"/>
              </a:rPr>
              <a:t>Association</a:t>
            </a:r>
            <a:r>
              <a:rPr lang="en-US" sz="800" b="0" i="0" baseline="0">
                <a:effectLst/>
                <a:latin typeface="Open Sans" panose="020B0606030504020204" pitchFamily="34" charset="0"/>
                <a:ea typeface="Open Sans" panose="020B0606030504020204" pitchFamily="34" charset="0"/>
                <a:cs typeface="Open Sans" panose="020B0606030504020204" pitchFamily="34" charset="0"/>
              </a:rPr>
              <a:t>  </a:t>
            </a: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for Learning Technology (ALT) Annual Survey 2017</a:t>
            </a:r>
            <a:endParaRPr lang="en-GB" sz="1000">
              <a:latin typeface="Open Sans" panose="020B0606030504020204" pitchFamily="34" charset="0"/>
              <a:ea typeface="Open Sans" panose="020B0606030504020204" pitchFamily="34" charset="0"/>
              <a:cs typeface="Open Sans" panose="020B0606030504020204" pitchFamily="34" charset="0"/>
            </a:endParaRPr>
          </a:p>
        </xdr:txBody>
      </xdr:sp>
    </xdr:grpSp>
    <xdr:clientData/>
  </xdr:twoCellAnchor>
  <xdr:twoCellAnchor>
    <xdr:from>
      <xdr:col>35</xdr:col>
      <xdr:colOff>302733</xdr:colOff>
      <xdr:row>0</xdr:row>
      <xdr:rowOff>102683</xdr:rowOff>
    </xdr:from>
    <xdr:to>
      <xdr:col>46</xdr:col>
      <xdr:colOff>505987</xdr:colOff>
      <xdr:row>47</xdr:row>
      <xdr:rowOff>71727</xdr:rowOff>
    </xdr:to>
    <xdr:graphicFrame macro="">
      <xdr:nvGraphicFramePr>
        <xdr:cNvPr id="15" name="Chart 14">
          <a:extLst>
            <a:ext uri="{FF2B5EF4-FFF2-40B4-BE49-F238E27FC236}">
              <a16:creationId xmlns:a16="http://schemas.microsoft.com/office/drawing/2014/main" id="{00000000-0008-0000-06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0</xdr:colOff>
      <xdr:row>36</xdr:row>
      <xdr:rowOff>0</xdr:rowOff>
    </xdr:from>
    <xdr:to>
      <xdr:col>30</xdr:col>
      <xdr:colOff>450850</xdr:colOff>
      <xdr:row>84</xdr:row>
      <xdr:rowOff>152400</xdr:rowOff>
    </xdr:to>
    <xdr:graphicFrame macro="">
      <xdr:nvGraphicFramePr>
        <xdr:cNvPr id="12" name="Chart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0.00424</cdr:x>
      <cdr:y>0.00663</cdr:y>
    </cdr:from>
    <cdr:to>
      <cdr:x>0.62711</cdr:x>
      <cdr:y>0.0589</cdr:y>
    </cdr:to>
    <cdr:sp macro="" textlink="">
      <cdr:nvSpPr>
        <cdr:cNvPr id="4" name="TextBox 1"/>
        <cdr:cNvSpPr txBox="1"/>
      </cdr:nvSpPr>
      <cdr:spPr>
        <a:xfrm xmlns:a="http://schemas.openxmlformats.org/drawingml/2006/main">
          <a:off x="50800" y="50800"/>
          <a:ext cx="7469494" cy="4008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en-GB" sz="14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0.00424</cdr:x>
      <cdr:y>0.00663</cdr:y>
    </cdr:from>
    <cdr:to>
      <cdr:x>0.62711</cdr:x>
      <cdr:y>0.0589</cdr:y>
    </cdr:to>
    <cdr:sp macro="" textlink="">
      <cdr:nvSpPr>
        <cdr:cNvPr id="4" name="TextBox 1"/>
        <cdr:cNvSpPr txBox="1"/>
      </cdr:nvSpPr>
      <cdr:spPr>
        <a:xfrm xmlns:a="http://schemas.openxmlformats.org/drawingml/2006/main">
          <a:off x="50800" y="50800"/>
          <a:ext cx="7469494" cy="4008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en-GB" sz="14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cdr:x>
      <cdr:y>0.96286</cdr:y>
    </cdr:from>
    <cdr:to>
      <cdr:x>0.97794</cdr:x>
      <cdr:y>1</cdr:y>
    </cdr:to>
    <cdr:sp macro="" textlink="">
      <cdr:nvSpPr>
        <cdr:cNvPr id="2" name="TextBox 1"/>
        <cdr:cNvSpPr txBox="1"/>
      </cdr:nvSpPr>
      <cdr:spPr>
        <a:xfrm xmlns:a="http://schemas.openxmlformats.org/drawingml/2006/main">
          <a:off x="789214" y="7729064"/>
          <a:ext cx="4970618" cy="2981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t>
          </a:r>
          <a:r>
            <a:rPr lang="en-US" sz="800" b="0" i="0">
              <a:effectLst/>
              <a:latin typeface="+mn-lt"/>
              <a:ea typeface="+mn-ea"/>
              <a:cs typeface="+mn-cs"/>
            </a:rPr>
            <a:t>Association</a:t>
          </a:r>
          <a:r>
            <a:rPr lang="en-US" sz="800" b="0" i="0" baseline="0">
              <a:effectLst/>
              <a:latin typeface="+mn-lt"/>
              <a:ea typeface="+mn-ea"/>
              <a:cs typeface="+mn-cs"/>
            </a:rPr>
            <a:t>  </a:t>
          </a: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for Learning Technology (ALT) Annual Survey 2017</a:t>
          </a:r>
          <a:endParaRPr lang="en-GB"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0.16892</cdr:x>
      <cdr:y>0.96005</cdr:y>
    </cdr:from>
    <cdr:to>
      <cdr:x>0.99564</cdr:x>
      <cdr:y>0.99133</cdr:y>
    </cdr:to>
    <cdr:sp macro="" textlink="">
      <cdr:nvSpPr>
        <cdr:cNvPr id="2" name="TextBox 1"/>
        <cdr:cNvSpPr txBox="1"/>
      </cdr:nvSpPr>
      <cdr:spPr>
        <a:xfrm xmlns:a="http://schemas.openxmlformats.org/drawingml/2006/main">
          <a:off x="1041565" y="6328006"/>
          <a:ext cx="5097431" cy="2061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b="0" i="0" u="none" strike="noStrike">
              <a:solidFill>
                <a:srgbClr val="000000"/>
              </a:solidFill>
              <a:latin typeface="Open Sans" panose="020B0606030504020204" pitchFamily="34" charset="0"/>
              <a:ea typeface="Open Sans" panose="020B0606030504020204" pitchFamily="34" charset="0"/>
              <a:cs typeface="Open Sans" panose="020B0606030504020204" pitchFamily="34" charset="0"/>
            </a:rPr>
            <a:t>Source: Association for Learning Technology (ALT) Annual Survey 2017</a:t>
          </a:r>
          <a:endParaRPr lang="en-GB" sz="1000">
            <a:latin typeface="Open Sans" panose="020B0606030504020204" pitchFamily="34" charset="0"/>
            <a:ea typeface="Open Sans" panose="020B0606030504020204" pitchFamily="34" charset="0"/>
            <a:cs typeface="Open Sans" panose="020B0606030504020204" pitchFamily="34" charset="0"/>
          </a:endParaRPr>
        </a:p>
      </cdr:txBody>
    </cdr:sp>
  </cdr:relSizeAnchor>
</c:userShapes>
</file>

<file path=xl/tables/table1.xml><?xml version="1.0" encoding="utf-8"?>
<table xmlns="http://schemas.openxmlformats.org/spreadsheetml/2006/main" id="4" name="Table4" displayName="Table4" ref="A1:CH227" totalsRowShown="0" headerRowDxfId="358" dataDxfId="357" headerRowCellStyle="Normal 2" dataCellStyle="Normal 2">
  <autoFilter ref="A1:CH227"/>
  <tableColumns count="86">
    <tableColumn id="1" name="Timestamp" dataDxfId="356" dataCellStyle="Normal 2"/>
    <tableColumn id="2" name="1. How important have the following been to your work over the past year? [Assistive technologies]" dataDxfId="355" dataCellStyle="Normal 2"/>
    <tableColumn id="3" name="1. How important have the following been to your work over the past year? [Electronic assessment, submission &amp; feedback tools]" dataDxfId="354" dataCellStyle="Normal 2"/>
    <tableColumn id="4" name="1. How important have the following been to your work over the past year? [Plagiarism detection]" dataDxfId="353" dataCellStyle="Normal 2"/>
    <tableColumn id="5" name="1. How important have the following been to your work over the past year? [ePortfolios]" dataDxfId="352" dataCellStyle="Normal 2"/>
    <tableColumn id="6" name="1. How important have the following been to your work over the past year? [Digital and Open Badges]" dataDxfId="351" dataCellStyle="Normal 2"/>
    <tableColumn id="7" name="1. How important have the following been to your work over the past year? [Content Management Systems and VLEs]" dataDxfId="350" dataCellStyle="Normal 2"/>
    <tableColumn id="8" name="1. How important have the following been to your work over the past year? [Lecture capture tools]" dataDxfId="349" dataCellStyle="Normal 2"/>
    <tableColumn id="9" name="1. How important have the following been to your work over the past year? [Media production (e.g. podcasting, video interviews)]" dataDxfId="348" dataCellStyle="Normal 2"/>
    <tableColumn id="10" name="1. How important have the following been to your work over the past year? [Augmented and Virtual Reality]" dataDxfId="347" dataCellStyle="Normal 2"/>
    <tableColumn id="11" name="1. How important have the following been to your work over the past year? [Digital repositories]" dataDxfId="346" dataCellStyle="Normal 2"/>
    <tableColumn id="12" name="1. How important have the following been to your work over the past year? [Open Education (Practices, Policy &amp; Resources)]" dataDxfId="345" dataCellStyle="Normal 2"/>
    <tableColumn id="13" name="1. How important have the following been to your work over the past year? [Data and Analytics (incl. Learning Analytics)]" dataDxfId="344" dataCellStyle="Normal 2"/>
    <tableColumn id="14" name="1. How important have the following been to your work over the past year? [Learning Space Design]" dataDxfId="343" dataCellStyle="Normal 2"/>
    <tableColumn id="15" name="1. How important have the following been to your work over the past year? [Social networking (e.g. Twitter, Facebook, Google+)]" dataDxfId="342" dataCellStyle="Normal 2"/>
    <tableColumn id="16" name="1. How important have the following been to your work over the past year? [Web conferencing/virtual classroom software]" dataDxfId="341" dataCellStyle="Normal 2"/>
    <tableColumn id="17" name="1. How important have the following been to your work over the past year? [Collaborative tools (e.g. Google G Suite, Office365, Padlet etc.)]" dataDxfId="340" dataCellStyle="Normal 2"/>
    <tableColumn id="18" name="1. How important have the following been to your work over the past year? [Blogs]" dataDxfId="339" dataCellStyle="Normal 2"/>
    <tableColumn id="19" name="1. How important have the following been to your work over the past year? [Game-based/playful learning]" dataDxfId="338" dataCellStyle="Normal 2"/>
    <tableColumn id="20" name="1. How important have the following been to your work over the past year? [MOOCs, SPOCs, TOOCs etc.]" dataDxfId="337" dataCellStyle="Normal 2"/>
    <tableColumn id="21" name="1. How important have the following been to your work over the past year? [Bring Your Own Device (BYOD)]" dataDxfId="336" dataCellStyle="Normal 2"/>
    <tableColumn id="22" name="1. How important have the following been to your work over the past year? [One-to-One Device initiatives]" dataDxfId="335" dataCellStyle="Normal 2"/>
    <tableColumn id="23" name="1. How important have the following been to your work over the past year? [Blended Learning]" dataDxfId="334" dataCellStyle="Normal 2"/>
    <tableColumn id="24" name="2. Would you describe the following as an enabler/driver for you in your use of Learning Technology? [Dedicated time]" dataDxfId="333" dataCellStyle="Normal 2"/>
    <tableColumn id="25" name="2. Would you describe the following as an enabler/driver for you in your use of Learning Technology? [Professional incentives]" dataDxfId="332" dataCellStyle="Normal 2"/>
    <tableColumn id="26" name="2. Would you describe the following as an enabler/driver for you in your use of Learning Technology? [Colleagues' knowledge/expertise]" dataDxfId="331" dataCellStyle="Normal 2"/>
    <tableColumn id="27" name="2. Would you describe the following as an enabler/driver for you in your use of Learning Technology? [Staff development opportunities ]" dataDxfId="330" dataCellStyle="Normal 2"/>
    <tableColumn id="28" name="2. Would you describe the following as an enabler/driver for you in your use of Learning Technology? [Colleagues' commitment ]" dataDxfId="329" dataCellStyle="Normal 2"/>
    <tableColumn id="29" name="2. Would you describe the following as an enabler/driver for you in your use of Learning Technology? [Recognition for career development ]" dataDxfId="328" dataCellStyle="Normal 2"/>
    <tableColumn id="30" name="2. Would you describe the following as an enabler/driver for you in your use of Learning Technology? [Support staff ]" dataDxfId="327" dataCellStyle="Normal 2"/>
    <tableColumn id="31" name="2. Would you describe the following as an enabler/driver for you in your use of Learning Technology? [Organisational structure ]" dataDxfId="326" dataCellStyle="Normal 2"/>
    <tableColumn id="32" name="2. Would you describe the following as an enabler/driver for you in your use of Learning Technology? [Changing administrative processes ]" dataDxfId="325" dataCellStyle="Normal 2"/>
    <tableColumn id="33" name="2. Would you describe the following as an enabler/driver for you in your use of Learning Technology? [Institutional culture ]" dataDxfId="324" dataCellStyle="Normal 2"/>
    <tableColumn id="34" name="2. Would you describe the following as an enabler/driver for you in your use of Learning Technology? [Strategy and leadership]" dataDxfId="323" dataCellStyle="Normal 2"/>
    <tableColumn id="35" name="2. Would you describe the following as an enabler/driver for you in your use of Learning Technology? [Engagement from students/learners]" dataDxfId="322" dataCellStyle="Normal 2"/>
    <tableColumn id="36" name="2. Would you describe the following as an enabler/driver for you in your use of Learning Technology? [Existing infrastructure]" dataDxfId="321" dataCellStyle="Normal 2"/>
    <tableColumn id="37" name="3. And how important do you expect the following will be for you in the coming year? [Assistive technologies]" dataDxfId="320" dataCellStyle="Normal 2"/>
    <tableColumn id="38" name="3. And how important do you expect the following will be for you in the coming year? [Electronic assessment, submission &amp; feedback tools]" dataDxfId="319" dataCellStyle="Normal 2"/>
    <tableColumn id="39" name="3. And how important do you expect the following will be for you in the coming year? [Plagiarism detection]" dataDxfId="318" dataCellStyle="Normal 2"/>
    <tableColumn id="40" name="3. And how important do you expect the following will be for you in the coming year? [ePortfolios]" dataDxfId="317" dataCellStyle="Normal 2"/>
    <tableColumn id="41" name="3. And how important do you expect the following will be for you in the coming year? [Digital and Open Badges]" dataDxfId="316" dataCellStyle="Normal 2"/>
    <tableColumn id="42" name="3. And how important do you expect the following will be for you in the coming year? [Content Management Systems and VLEs]" dataDxfId="315" dataCellStyle="Normal 2"/>
    <tableColumn id="43" name="3. And how important do you expect the following will be for you in the coming year? [Lecture capture tools]" dataDxfId="314" dataCellStyle="Normal 2"/>
    <tableColumn id="44" name="3. And how important do you expect the following will be for you in the coming year? [Media production (e.g. podcasting, video interviews)]" dataDxfId="313" dataCellStyle="Normal 2"/>
    <tableColumn id="45" name="3. And how important do you expect the following will be for you in the coming year? [Augmented and Virtual Reality]" dataDxfId="312" dataCellStyle="Normal 2"/>
    <tableColumn id="46" name="3. And how important do you expect the following will be for you in the coming year? [Digital repositories]" dataDxfId="311" dataCellStyle="Normal 2"/>
    <tableColumn id="47" name="3. And how important do you expect the following will be for you in the coming year? [Open Education (Practices, Policy &amp; Resources)]" dataDxfId="310" dataCellStyle="Normal 2"/>
    <tableColumn id="48" name="3. And how important do you expect the following will be for you in the coming year? [Data and Analytics (incl. Learning Analytics)]" dataDxfId="309" dataCellStyle="Normal 2"/>
    <tableColumn id="49" name="3. And how important do you expect the following will be for you in the coming year? [Learning Space Design]" dataDxfId="308" dataCellStyle="Normal 2"/>
    <tableColumn id="50" name="3. And how important do you expect the following will be for you in the coming year? [Social networking (e.g. Twitter, Facebook, Google+)]" dataDxfId="307" dataCellStyle="Normal 2"/>
    <tableColumn id="51" name="3. And how important do you expect the following will be for you in the coming year? [Web conferencing/virtual classroom software]" dataDxfId="306" dataCellStyle="Normal 2"/>
    <tableColumn id="52" name="3. And how important do you expect the following will be for you in the coming year? [Collaborative tools (e.g. Google G Suite, Office365, Padlet etc.)]" dataDxfId="305" dataCellStyle="Normal 2"/>
    <tableColumn id="53" name="3. And how important do you expect the following will be for you in the coming year? [Blogs]" dataDxfId="304" dataCellStyle="Normal 2"/>
    <tableColumn id="54" name="3. And how important do you expect the following will be for you in the coming year? [Game-based/playful learning]" dataDxfId="303" dataCellStyle="Normal 2"/>
    <tableColumn id="55" name="3. And how important do you expect the following will be for you in the coming year? [MOOCs, SPOCs, TOOCs etc.]" dataDxfId="302" dataCellStyle="Normal 2"/>
    <tableColumn id="56" name="3. And how important do you expect the following will be for you in the coming year? [Bring Your Own Device (BYOD)]" dataDxfId="301" dataCellStyle="Normal 2"/>
    <tableColumn id="57" name="3. And how important do you expect the following will be for you in the coming year? [One-to-One Device initiatives]" dataDxfId="300" dataCellStyle="Normal 2"/>
    <tableColumn id="58" name="3. And how important do you expect the following will be for you in the coming year? [Blended Learning]" dataDxfId="299" dataCellStyle="Normal 2"/>
    <tableColumn id="59" name="3b. What other current or emerging area (technical or pedagogical) will be important for you in the coming year? " dataDxfId="298" dataCellStyle="Normal 2"/>
    <tableColumn id="60" name="4. Enhancing professional recognition and accreditation" dataDxfId="297" dataCellStyle="Normal 2"/>
    <tableColumn id="61" name="5. What is most important to you? [Pilot: CMALT pathway for early career professionals and those for whom it is a smaller part of their role]" dataDxfId="296" dataCellStyle="Normal 2"/>
    <tableColumn id="62" name="5. What is most important to you? [Pilot: CMALT pathways for advanced professionals whose role includes management/leadership or research focus]" dataDxfId="295" dataCellStyle="Normal 2"/>
    <tableColumn id="63" name="5. What is most important to you? [Mapping of CMALT to frameworks like UKPSF, Jisc' Digital Capabilities framework, Blended Learning curriculum]" dataDxfId="294" dataCellStyle="Normal 2"/>
    <tableColumn id="64" name="5. What is most important to you? [Enhanced support for individual candidates incl. video resources and improved guidance]" dataDxfId="293" dataCellStyle="Normal 2"/>
    <tableColumn id="65" name="5. What is most important to you? [Enhanced support for candidate cohorts within institutions incl tailored webinars and peer-to-peer sharing]" dataDxfId="292" dataCellStyle="Normal 2"/>
    <tableColumn id="66" name="5. What is most important to you? [Open Register of CMALT portfolios, providing examples from across sectors and job roles]" dataDxfId="291" dataCellStyle="Normal 2"/>
    <tableColumn id="67" name="5. What is most important to you? [Support for assessors provided through Lead Assessor Mentors and Members Groups]" dataDxfId="290" dataCellStyle="Normal 2"/>
    <tableColumn id="68" name="5. What is most important to you? [Consultation with Members on the expanded framework]" dataDxfId="289" dataCellStyle="Normal 2"/>
    <tableColumn id="69" name="6. Other activities in 2018 [ALT Learning Technology Research Award]" dataDxfId="288" dataCellStyle="Normal 2"/>
    <tableColumn id="70" name="6. Other activities in 2018 [Members Group for East England (which is the final Members Group to be established)]" dataDxfId="287" dataCellStyle="Normal 2"/>
    <tableColumn id="71" name="6. Other activities in 2018 [Research in Learning Technology to apply for impact factor]" dataDxfId="286" dataCellStyle="Normal 2"/>
    <tableColumn id="72" name="6. Other activities in 2018 [Expansion of ALT Open Badges for activities Members undertake]" dataDxfId="285" dataCellStyle="Normal 2"/>
    <tableColumn id="73" name="6. Other activities in 2018 [Mentoring scheme for Members by Members]" dataDxfId="284" dataCellStyle="Normal 2"/>
    <tableColumn id="74" name="6. Other activities in 2018 [Expand use of ALT's Open Access Repository]" dataDxfId="283" dataCellStyle="Normal 2"/>
    <tableColumn id="75" name="7. Are you a member?" dataDxfId="282" dataCellStyle="Normal 2"/>
    <tableColumn id="76" name="8. ALT is important to me because..." dataDxfId="281" dataCellStyle="Normal 2"/>
    <tableColumn id="78" name="11. Gender" dataDxfId="280" dataCellStyle="Normal 2"/>
    <tableColumn id="79" name="12. Age" dataDxfId="279" dataCellStyle="Normal 2"/>
    <tableColumn id="80" name="13. Where is your place of residence?" dataDxfId="278" dataCellStyle="Normal 2"/>
    <tableColumn id="81" name="14. How would you describe your current employment?" dataDxfId="277" dataCellStyle="Normal 2"/>
    <tableColumn id="82" name="15. What is your job title?" dataDxfId="276" dataCellStyle="Normal 2"/>
    <tableColumn id="83" name="16. What is the primary function of your role?" dataDxfId="275" dataCellStyle="Normal 2"/>
    <tableColumn id="84" name="17. What are other functions of your role?" dataDxfId="274" dataCellStyle="Normal 2"/>
    <tableColumn id="85" name="18. Which sector(s) are you based in?" dataDxfId="273" dataCellStyle="Normal 2"/>
    <tableColumn id="86" name="19. What type of organisation(s) do you currently work for?" dataDxfId="272" dataCellStyle="Normal 2"/>
    <tableColumn id="87" name="18. Which sector(s) are you based in?2" dataDxfId="271" dataCellStyle="Normal 2"/>
  </tableColumns>
  <tableStyleInfo name="TableStyleMedium9" showFirstColumn="0" showLastColumn="0" showRowStripes="1" showColumnStripes="0"/>
</table>
</file>

<file path=xl/tables/table2.xml><?xml version="1.0" encoding="utf-8"?>
<table xmlns="http://schemas.openxmlformats.org/spreadsheetml/2006/main" id="3" name="Table3" displayName="Table3" ref="A1:CJ246" totalsRowShown="0" headerRowDxfId="270" dataDxfId="269" headerRowCellStyle="Normal 2" dataCellStyle="Normal 2">
  <autoFilter ref="A1:CJ246"/>
  <tableColumns count="88">
    <tableColumn id="1" name="Timestamp" dataDxfId="268" dataCellStyle="Normal 2"/>
    <tableColumn id="2" name="1. How important have the following been to your work over the past year? [Assistive technologies]" dataDxfId="267" dataCellStyle="Normal 2"/>
    <tableColumn id="3" name="1. How important have the following been to your work over the past year? [Electronic assessment, submission &amp; feedback tools]" dataDxfId="266" dataCellStyle="Normal 2"/>
    <tableColumn id="4" name="1. How important have the following been to your work over the past year? [Plagiarism detection]" dataDxfId="265" dataCellStyle="Normal 2"/>
    <tableColumn id="5" name="1. How important have the following been to your work over the past year? [ePortfolios]" dataDxfId="264" dataCellStyle="Normal 2"/>
    <tableColumn id="6" name="1. How important have the following been to your work over the past year? [Digital and Open Badges]" dataDxfId="263" dataCellStyle="Normal 2"/>
    <tableColumn id="7" name="1. How important have the following been to your work over the past year? [Content Management Systems and VLEs]" dataDxfId="262" dataCellStyle="Normal 2"/>
    <tableColumn id="8" name="1. How important have the following been to your work over the past year? [Lecture capture tools]" dataDxfId="261" dataCellStyle="Normal 2"/>
    <tableColumn id="9" name="1. How important have the following been to your work over the past year? [Media production (e.g. podcasting, video interviews)]" dataDxfId="260" dataCellStyle="Normal 2"/>
    <tableColumn id="10" name="1. How important have the following been to your work over the past year? [Screencasting]" dataDxfId="259" dataCellStyle="Normal 2"/>
    <tableColumn id="11" name="1. How important have the following been to your work over the past year? [Digital repositories]" dataDxfId="258" dataCellStyle="Normal 2"/>
    <tableColumn id="12" name="1. How important have the following been to your work over the past year? [Open Education (Practices, Policy &amp; Resources)]" dataDxfId="257" dataCellStyle="Normal 2"/>
    <tableColumn id="13" name="1. How important have the following been to your work over the past year? [Data and Analytics (incl. Learning analytics)]" dataDxfId="256" dataCellStyle="Normal 2"/>
    <tableColumn id="14" name="1. How important have the following been to your work over the past year? [Wikis]" dataDxfId="255" dataCellStyle="Normal 2"/>
    <tableColumn id="15" name="1. How important have the following been to your work over the past year? [Social networking (e.g. Twitter, Facebook, Google+)]" dataDxfId="254" dataCellStyle="Normal 2"/>
    <tableColumn id="16" name="1. How important have the following been to your work over the past year? [Web conferencing/virtual classroom software]" dataDxfId="253" dataCellStyle="Normal 2"/>
    <tableColumn id="17" name="1. How important have the following been to your work over the past year? [Collaborative tools (e.g. Google G Suite, Office365, Padlet etc.)]" dataDxfId="252" dataCellStyle="Normal 2"/>
    <tableColumn id="18" name="1. How important have the following been to your work over the past year? [Blogs]" dataDxfId="251" dataCellStyle="Normal 2"/>
    <tableColumn id="19" name="1. How important have the following been to your work over the past year? [Game-based/playful learning]" dataDxfId="250" dataCellStyle="Normal 2"/>
    <tableColumn id="20" name="1. How important have the following been to your work over the past year? [MOOCs, SPOCs, TOOCs etc.]" dataDxfId="249" dataCellStyle="Normal 2"/>
    <tableColumn id="21" name="1. How important have the following been to your work over the past year? [Bring Your Own Device (BYOD) initiatives]" dataDxfId="248" dataCellStyle="Normal 2"/>
    <tableColumn id="22" name="1. How important have the following been to your work over the past year? [One-to-One Device initiatives]" dataDxfId="247" dataCellStyle="Normal 2"/>
    <tableColumn id="23" name="2. Would you describe the following as an enabler/driver for you in your use of Learning Technology? [Dedicated time]" dataDxfId="246" dataCellStyle="Normal 2"/>
    <tableColumn id="24" name="2. Would you describe the following as an enabler/driver for you in your use of Learning Technology? [Professional incentives]" dataDxfId="245" dataCellStyle="Normal 2"/>
    <tableColumn id="25" name="2. Would you describe the following as an enabler/driver for you in your use of Learning Technology? [Colleagues' knowledge/expertise]" dataDxfId="244" dataCellStyle="Normal 2"/>
    <tableColumn id="26" name="2. Would you describe the following as an enabler/driver for you in your use of Learning Technology? [Staff development opportunities ]" dataDxfId="243" dataCellStyle="Normal 2"/>
    <tableColumn id="27" name="2. Would you describe the following as an enabler/driver for you in your use of Learning Technology? [Colleagues' commitment ]" dataDxfId="242" dataCellStyle="Normal 2"/>
    <tableColumn id="28" name="2. Would you describe the following as an enabler/driver for you in your use of Learning Technology? [Recognition for career development ]" dataDxfId="241" dataCellStyle="Normal 2"/>
    <tableColumn id="29" name="2. Would you describe the following as an enabler/driver for you in your use of Learning Technology? [Support staff ]" dataDxfId="240" dataCellStyle="Normal 2"/>
    <tableColumn id="30" name="2. Would you describe the following as an enabler/driver for you in your use of Learning Technology? [Organisational structure ]" dataDxfId="239" dataCellStyle="Normal 2"/>
    <tableColumn id="31" name="2. Would you describe the following as an enabler/driver for you in your use of Learning Technology? [Changing administrative processes ]" dataDxfId="238" dataCellStyle="Normal 2"/>
    <tableColumn id="32" name="2. Would you describe the following as an enabler/driver for you in your use of Learning Technology? [Institutional culture ]" dataDxfId="237" dataCellStyle="Normal 2"/>
    <tableColumn id="33" name="2. Would you describe the following as an enabler/driver for you in your use of Learning Technology? [Strategy and leadership]" dataDxfId="236" dataCellStyle="Normal 2"/>
    <tableColumn id="34" name="2. Would you describe the following as an enabler/driver for you in your use of Learning Technology? [Engagement from students/learners]" dataDxfId="235" dataCellStyle="Normal 2"/>
    <tableColumn id="35" name="2. Would you describe the following as an enabler/driver for you in your use of Learning Technology? [Existing infrastructure]" dataDxfId="234" dataCellStyle="Normal 2"/>
    <tableColumn id="36" name="3. And how important do you expect the following will be for you in the coming year? [Assistive technologies]" dataDxfId="233" dataCellStyle="Normal 2"/>
    <tableColumn id="37" name="3. And how important do you expect the following will be for you in the coming year? [Electronic assessment, submission &amp; feedback tools]" dataDxfId="232" dataCellStyle="Normal 2"/>
    <tableColumn id="38" name="3. And how important do you expect the following will be for you in the coming year? [Plagiarism detection]" dataDxfId="231" dataCellStyle="Normal 2"/>
    <tableColumn id="39" name="3. And how important do you expect the following will be for you in the coming year? [ePortfolios]" dataDxfId="230" dataCellStyle="Normal 2"/>
    <tableColumn id="40" name="3. And how important do you expect the following will be for you in the coming year? [Digital and Open Badges]" dataDxfId="229" dataCellStyle="Normal 2"/>
    <tableColumn id="41" name="3. And how important do you expect the following will be for you in the coming year? [Content Management Systems and VLEs]" dataDxfId="228" dataCellStyle="Normal 2"/>
    <tableColumn id="42" name="3. And how important do you expect the following will be for you in the coming year? [Lecture capture tools]" dataDxfId="227" dataCellStyle="Normal 2"/>
    <tableColumn id="43" name="3. And how important do you expect the following will be for you in the coming year? [Media production (e.g. podcasting, video interviews)]" dataDxfId="226" dataCellStyle="Normal 2"/>
    <tableColumn id="44" name="3. And how important do you expect the following will be for you in the coming year? [Screencasting]" dataDxfId="225" dataCellStyle="Normal 2"/>
    <tableColumn id="45" name="3. And how important do you expect the following will be for you in the coming year? [Digital repositories]" dataDxfId="224" dataCellStyle="Normal 2"/>
    <tableColumn id="46" name="3. And how important do you expect the following will be for you in the coming year? [Open Education (Practices, Policy &amp; Resources)]" dataDxfId="223" dataCellStyle="Normal 2"/>
    <tableColumn id="47" name="3. And how important do you expect the following will be for you in the coming year? [Data and Analytics (incl. Learning analytics)]" dataDxfId="222" dataCellStyle="Normal 2"/>
    <tableColumn id="48" name="3. And how important do you expect the following will be for you in the coming year? [Wikis]" dataDxfId="221" dataCellStyle="Normal 2"/>
    <tableColumn id="49" name="3. And how important do you expect the following will be for you in the coming year? [Social networking (e.g. Twitter, Facebook, Google+)]" dataDxfId="220" dataCellStyle="Normal 2"/>
    <tableColumn id="50" name="3. And how important do you expect the following will be for you in the coming year? [Web conferencing/virtual classroom software]" dataDxfId="219" dataCellStyle="Normal 2"/>
    <tableColumn id="51" name="3. And how important do you expect the following will be for you in the coming year? [Collaborative tools (e.g. Google G Suite, Office365, Padlet etc.)]" dataDxfId="218" dataCellStyle="Normal 2"/>
    <tableColumn id="52" name="3. And how important do you expect the following will be for you in the coming year? [Blogs]" dataDxfId="217" dataCellStyle="Normal 2"/>
    <tableColumn id="53" name="3. And how important do you expect the following will be for you in the coming year? [Game-based/playful learning]" dataDxfId="216" dataCellStyle="Normal 2"/>
    <tableColumn id="54" name="3. And how important do you expect the following will be for you in the coming year? [MOOCs, SPOCs, TOOCs etc.]" dataDxfId="215" dataCellStyle="Normal 2"/>
    <tableColumn id="55" name="3. And how important do you expect the following will be for you in the coming year? [Bring Your Own Device (BYOD)]" dataDxfId="214" dataCellStyle="Normal 2"/>
    <tableColumn id="56" name="3. And how important do you expect the following will be for you in the coming year? [One-to-One Device initiatives]" dataDxfId="213" dataCellStyle="Normal 2"/>
    <tableColumn id="57" name="3b. What other current or emerging area (technical or pedagogical) will be important for you in the coming year? " dataDxfId="212" dataCellStyle="Normal 2"/>
    <tableColumn id="58" name="4a. New ideas that can benefit the Membership at a national level [Links to Learning Technology taught/research degrees]" dataDxfId="211" dataCellStyle="Normal 2"/>
    <tableColumn id="59" name="4a. New ideas that can benefit the Membership at a national level [Support for UK-wide Member Groups, including local CMALT Champions]" dataDxfId="210" dataCellStyle="Normal 2"/>
    <tableColumn id="60" name="4a. New ideas that can benefit the Membership at a national level [Alignment of the CMALT scheme with other accreditation frameworks]" dataDxfId="209" dataCellStyle="Normal 2"/>
    <tableColumn id="61" name="4a. New ideas that can benefit the Membership at a national level [Member offers and news through international partnerships]" dataDxfId="208" dataCellStyle="Normal 2"/>
    <tableColumn id="62" name="4a. New ideas that can benefit the Membership at a national level [Stronger representation of Members in policy consultations]" dataDxfId="207" dataCellStyle="Normal 2"/>
    <tableColumn id="63" name="4b. New ways to lead professionalisation in Learning Technology [CMALT for students/early career professionals]" dataDxfId="206" dataCellStyle="Normal 2"/>
    <tableColumn id="64" name="4b. New ways to lead professionalisation in Learning Technology [CMALT for advanced/senior professionals]" dataDxfId="205" dataCellStyle="Normal 2"/>
    <tableColumn id="65" name="4b. New ways to lead professionalisation in Learning Technology [Professional mentoring scheme for Members by Members]" dataDxfId="204" dataCellStyle="Normal 2"/>
    <tableColumn id="66" name="4b. New ways to lead professionalisation in Learning Technology [Annual Learning Technology research prize]" dataDxfId="203" dataCellStyle="Normal 2"/>
    <tableColumn id="67" name="4b. New ways to lead professionalisation in Learning Technology [CPD Open Badges framework for core ALT activities]" dataDxfId="202" dataCellStyle="Normal 2"/>
    <tableColumn id="68" name="4c. More ways in which we can inform practice &amp; share research openly for public benefit [Enable Members to engage with industry via Special Interest Groups]" dataDxfId="201" dataCellStyle="Normal 2"/>
    <tableColumn id="69" name="4c. More ways in which we can inform practice &amp; share research openly for public benefit [Enable Members to increase the impact of their practice by sharing their expert knowledge via open publications or events]" dataDxfId="200" dataCellStyle="Normal 2"/>
    <tableColumn id="70" name="4c. More ways in which we can inform practice &amp; share research openly for public benefit [Continue to make available Open Access research in Learning Technology]" dataDxfId="199" dataCellStyle="Normal 2"/>
    <tableColumn id="71" name="4c. More ways in which we can inform practice &amp; share research openly for public benefit [Openly publish comparative data from the ALT Annual Survey]" dataDxfId="198" dataCellStyle="Normal 2"/>
    <tableColumn id="72" name="4c. More ways in which we can inform practice &amp; share research openly for public benefit [Enable Members to share practice &amp; research via the ALT Open Access Repository]" dataDxfId="197" dataCellStyle="Normal 2"/>
    <tableColumn id="73" name="5. ALT is important to me because..." dataDxfId="196" dataCellStyle="Normal 2"/>
    <tableColumn id="74" name="6. Are you currently a member of ALT or involved in ALT another way?" dataDxfId="195" dataCellStyle="Normal 2"/>
    <tableColumn id="75" name="7. Are you a member?" dataDxfId="194" dataCellStyle="Normal 2"/>
    <tableColumn id="76" name="8a. Are you currently a member any of these ALT Members Groups?" dataDxfId="193" dataCellStyle="Normal 2"/>
    <tableColumn id="77" name="8b. Are you currently involved in any of these ALT Special Interest Groups (SIGs)?" dataDxfId="192" dataCellStyle="Normal 2"/>
    <tableColumn id="78" name="9. Are you currently involved in or a member of:" dataDxfId="191" dataCellStyle="Normal 2"/>
    <tableColumn id="79" name="10. Would you like us to contact you?" dataDxfId="190" dataCellStyle="Normal 2"/>
    <tableColumn id="80" name="11. Gender" dataDxfId="189" dataCellStyle="Normal 2"/>
    <tableColumn id="81" name="12. Age" dataDxfId="188" dataCellStyle="Normal 2"/>
    <tableColumn id="82" name="13. Where is your place of residence?" dataDxfId="187" dataCellStyle="Normal 2"/>
    <tableColumn id="83" name="14. How would you describe your current employment?" dataDxfId="186" dataCellStyle="Normal 2"/>
    <tableColumn id="84" name="15. What is your job title?" dataDxfId="185" dataCellStyle="Normal 2"/>
    <tableColumn id="85" name="16. What is the primary function of your role?" dataDxfId="184" dataCellStyle="Normal 2"/>
    <tableColumn id="86" name="17. What are other functions of your role?" dataDxfId="183" dataCellStyle="Normal 2"/>
    <tableColumn id="87" name="18. Which sector(s) are you based in?" dataDxfId="182" dataCellStyle="Normal 2"/>
    <tableColumn id="88" name="19. What type of organisation(s) do you currently work for?" dataDxfId="181" dataCellStyle="Normal 2"/>
  </tableColumns>
  <tableStyleInfo name="TableStyleMedium9" showFirstColumn="0" showLastColumn="0" showRowStripes="1" showColumnStripes="0"/>
</table>
</file>

<file path=xl/tables/table3.xml><?xml version="1.0" encoding="utf-8"?>
<table xmlns="http://schemas.openxmlformats.org/spreadsheetml/2006/main" id="2" name="Table2" displayName="Table2" ref="A1:CN197" totalsRowShown="0" headerRowDxfId="180" dataDxfId="179">
  <autoFilter ref="A1:CN197"/>
  <tableColumns count="92">
    <tableColumn id="1" name="Timestamp" dataDxfId="178"/>
    <tableColumn id="2" name="1. How important have the following been to your work over the past year? [Assistive technologies]" dataDxfId="177"/>
    <tableColumn id="3" name="1. How important have the following been to your work over the past year? [Electronic assessment, submission &amp; feedback tools]" dataDxfId="176"/>
    <tableColumn id="4" name="1. How important have the following been to your work over the past year? [Plagiarism detection ]" dataDxfId="175"/>
    <tableColumn id="5" name="1. How important have the following been to your work over the past year? [ePortfolios]" dataDxfId="174"/>
    <tableColumn id="6" name="1. How important have the following been to your work over the past year? [Digital and Open Badges]" dataDxfId="173"/>
    <tableColumn id="7" name="1. How important have the following been to your work over the past year? [Content Management Systems and VLEs]" dataDxfId="172"/>
    <tableColumn id="8" name="1. How important have the following been to your work over the past year? [Lecture capture tools]" dataDxfId="171"/>
    <tableColumn id="9" name="1. How important have the following been to your work over the past year? [Media production (e.g. podcasting, video interviews)]" dataDxfId="170"/>
    <tableColumn id="10" name="1. How important have the following been to your work over the past year? [Screencasting]" dataDxfId="169"/>
    <tableColumn id="11" name="1. How important have the following been to your work over the past year? [Digital repositories]" dataDxfId="168"/>
    <tableColumn id="12" name="1. How important have the following been to your work over the past year? [Open Education (Practices, Policy &amp; Resources)]" dataDxfId="167"/>
    <tableColumn id="13" name="1. How important have the following been to your work over the past year? [Data and Analytics (incl Learning analytics)]" dataDxfId="166"/>
    <tableColumn id="14" name="1. How important have the following been to your work over the past year? [Wikis]" dataDxfId="165"/>
    <tableColumn id="15" name="1. How important have the following been to your work over the past year? [Social networking (e.g. Twitter, Facebook Google+)]" dataDxfId="164"/>
    <tableColumn id="16" name="1. How important have the following been to your work over the past year? [Web conferencing/virtual classroom software]" dataDxfId="163"/>
    <tableColumn id="17" name="1. How important have the following been to your work over the past year? [Collaborative tools (e.g.  Google Apps or Office365)]" dataDxfId="162"/>
    <tableColumn id="18" name="1. How important have the following been to your work over the past year? [Blogs]" dataDxfId="161"/>
    <tableColumn id="19" name="1. How important have the following been to your work over the past year? [Game based learning]" dataDxfId="160"/>
    <tableColumn id="20" name="1. How important have the following been to your work over the past year? [MOOCs, SPOCs, TOOCs etc]" dataDxfId="159"/>
    <tableColumn id="21" name="1. How important have the following been to your work over the past year? [MOOCs, SPOCs, TOOCs etc]2" dataDxfId="158"/>
    <tableColumn id="22" name="1. How important have the following been to your work over the past year? [Game based learning]3" dataDxfId="157"/>
    <tableColumn id="23" name="2. Would you describe the following as an enabler/driver for you in your use of Learning Technology? [Dedicated time]" dataDxfId="156"/>
    <tableColumn id="24" name="2. Would you describe the following as an enabler/driver for you in your use of Learning Technology? [Professional incentives]" dataDxfId="155"/>
    <tableColumn id="25" name="2. Would you describe the following as an enabler/driver for you in your use of Learning Technology? [Colleagues' knowledge/expertise]" dataDxfId="154"/>
    <tableColumn id="26" name="2. Would you describe the following as an enabler/driver for you in your use of Learning Technology? [Staff development opportunities ]" dataDxfId="153"/>
    <tableColumn id="27" name="2. Would you describe the following as an enabler/driver for you in your use of Learning Technology? [Colleagues' commitment ]" dataDxfId="152"/>
    <tableColumn id="28" name="2. Would you describe the following as an enabler/driver for you in your use of Learning Technology? [Recognition for career development ]" dataDxfId="151"/>
    <tableColumn id="29" name="2. Would you describe the following as an enabler/driver for you in your use of Learning Technology? [Support staff ]" dataDxfId="150"/>
    <tableColumn id="30" name="2. Would you describe the following as an enabler/driver for you in your use of Learning Technology? [Organisational structure ]" dataDxfId="149"/>
    <tableColumn id="31" name="2. Would you describe the following as an enabler/driver for you in your use of Learning Technology? [Changing administrative processes ]" dataDxfId="148"/>
    <tableColumn id="32" name="2. Would you describe the following as an enabler/driver for you in your use of Learning Technology? [Institutional culture ]" dataDxfId="147"/>
    <tableColumn id="33" name="2. Would you describe the following as an enabler/driver for you in your use of Learning Technology? [Strategy and leadership]" dataDxfId="146"/>
    <tableColumn id="34" name="2. Would you describe the following as an enabler/driver for you in your use of Learning Technology? [Engagement from students/learners]" dataDxfId="145"/>
    <tableColumn id="35" name="2. Would you describe the following as an enabler/driver for you in your use of Learning Technology? [Existing infrastructure]" dataDxfId="144"/>
    <tableColumn id="36" name="3. And how important do you expect the following will be for you in the coming year? [Assistive technologies]" dataDxfId="143"/>
    <tableColumn id="37" name="3. And how important do you expect the following will be for you in the coming year? [Electronic assessment, submission &amp; feedback tools]" dataDxfId="142"/>
    <tableColumn id="38" name="3. And how important do you expect the following will be for you in the coming year? [ePortfolios]" dataDxfId="141"/>
    <tableColumn id="39" name="3. And how important do you expect the following will be for you in the coming year? [Digital and Open Badges]" dataDxfId="140"/>
    <tableColumn id="40" name="3. And how important do you expect the following will be for you in the coming year? [Content Management Systems and VLEs]" dataDxfId="139"/>
    <tableColumn id="41" name="3. And how important do you expect the following will be for you in the coming year? [Lecture capture tools]" dataDxfId="138"/>
    <tableColumn id="42" name="3. And how important do you expect the following will be for you in the coming year? [Media production (e.g. podcasting, video interviews)]" dataDxfId="137"/>
    <tableColumn id="43" name="3. And how important do you expect the following will be for you in the coming year? [Screencasting]" dataDxfId="136"/>
    <tableColumn id="44" name="3. And how important do you expect the following will be for you in the coming year? [Digital repositories]" dataDxfId="135"/>
    <tableColumn id="45" name="3. And how important do you expect the following will be for you in the coming year? [Open Education (Practices, Policy &amp; Resources)]" dataDxfId="134"/>
    <tableColumn id="46" name="3. And how important do you expect the following will be for you in the coming year? [Data and Analytics (incl Learning analytics)]" dataDxfId="133"/>
    <tableColumn id="47" name="3. And how important do you expect the following will be for you in the coming year? [Wikis]" dataDxfId="132"/>
    <tableColumn id="48" name="3. And how important do you expect the following will be for you in the coming year? [Social networking (e.g. Twitter, Facebook Google+)]" dataDxfId="131"/>
    <tableColumn id="49" name="3. And how important do you expect the following will be for you in the coming year? [Web conferencing/virtual classroom software]" dataDxfId="130"/>
    <tableColumn id="50" name="3. And how important do you expect the following will be for you in the coming year? [Collaborative tools (e.g.  Google Apps or Office365)]" dataDxfId="129"/>
    <tableColumn id="51" name="3. And how important do you expect the following will be for you in the coming year? [Blogs]" dataDxfId="128"/>
    <tableColumn id="52" name="3. And how important do you expect the following will be for you in the coming year? [Game based learning]" dataDxfId="127"/>
    <tableColumn id="53" name="3. And how important do you expect the following will be for you in the coming year? [MOOCs, SPOCs, TOOCs etc]" dataDxfId="126"/>
    <tableColumn id="54" name="3. And how important do you expect the following will be for you in the coming year? [MOOCs, SPOCs, TOOCs etc]4" dataDxfId="125"/>
    <tableColumn id="55" name="3. And how important do you expect the following will be for you in the coming year? [Game based learning]5" dataDxfId="124"/>
    <tableColumn id="56" name="3. And how important do you expect the following will be for you in the coming year? [MOOCs, SPOCs, TOOCs etc]6" dataDxfId="123"/>
    <tableColumn id="57" name="4. For you, in your context how important are our aims outlined above for you? [Aim 1: Intelligent use of learning technology]" dataDxfId="122"/>
    <tableColumn id="58" name="4. For you, in your context how important are our aims outlined above for you? [Aim 2: Research and practice]" dataDxfId="121"/>
    <tableColumn id="59" name="4. For you, in your context how important are our aims outlined above for you? [Aim 3: Strategy and policy]" dataDxfId="120"/>
    <tableColumn id="60" name="4. For you, in your context how important are our aims outlined above for you? [Aim 4: Representing members]" dataDxfId="119"/>
    <tableColumn id="61" name="4. For you, in your context how important are our aims outlined above for you? [Aim 5: Leadership and professional development]" dataDxfId="118"/>
    <tableColumn id="62" name="4. For you, in your context how important are our aims outlined above for you? [Aim 6: Communicating]" dataDxfId="117"/>
    <tableColumn id="63" name="5. Which of the following do you currently make use of? [ALT Annual Conference]" dataDxfId="116"/>
    <tableColumn id="64" name="5. Which of the following do you currently make use of? [ALT other events (including online events)]" dataDxfId="115"/>
    <tableColumn id="65" name="5. Which of the following do you currently make use of? [ALT journal, Research in Learning Technology]" dataDxfId="114"/>
    <tableColumn id="66" name="5. Which of the following do you currently make use of? [#ALTC Blog (formerly ALT Online Newsletter)]" dataDxfId="113"/>
    <tableColumn id="67" name="5. Which of the following do you currently make use of? [ALT-MEMBERS Jiscmail list]" dataDxfId="112"/>
    <tableColumn id="68" name="5. Which of the following do you currently make use of? [ALT social media/feeds (incl Twitter)]" dataDxfId="111"/>
    <tableColumn id="69" name="5. Which of the following do you currently make use of? [ALT Member Discounts]" dataDxfId="110"/>
    <tableColumn id="70" name="5. Which of the following do you currently make use of? [Other events]" dataDxfId="109"/>
    <tableColumn id="71" name="5. Which of the following do you currently make use of? [Other professional development]" dataDxfId="108"/>
    <tableColumn id="72" name="5. Which of the following do you currently make use of? [Other professional networks]" dataDxfId="107"/>
    <tableColumn id="73" name="6. Are you currently a member of ALT or involved in ALT another way?" dataDxfId="106"/>
    <tableColumn id="74" name="7. Are you a member?" dataDxfId="105"/>
    <tableColumn id="75" name="8. Are you currently involved in any of ALT's Special Interest Groups (SIGs) or ALT Members Groups?" dataDxfId="104"/>
    <tableColumn id="76" name="9. Are you currently involved in or a member of:" dataDxfId="103"/>
    <tableColumn id="78" name="11. Gender" dataDxfId="102"/>
    <tableColumn id="79" name="12. Age" dataDxfId="101"/>
    <tableColumn id="80" name="13. Where is your place of residence?" dataDxfId="100"/>
    <tableColumn id="81" name="14. How would you describe your current employment?" dataDxfId="99"/>
    <tableColumn id="82" name="15. What is your job title?" dataDxfId="98"/>
    <tableColumn id="83" name="16. What is the primary function of your role?" dataDxfId="97"/>
    <tableColumn id="84" name="17. What are other functions of your role?" dataDxfId="96"/>
    <tableColumn id="85" name="18. Which sector(s) are you based in?" dataDxfId="95"/>
    <tableColumn id="86" name="19. What type of organisation(s) do you currently work for?" dataDxfId="94"/>
    <tableColumn id="91" name="5. Which of the following do you currently make use of? [Other training/support]" dataDxfId="93"/>
    <tableColumn id="92" name="5. Which of the following do you currently make use of? [Other training/support]7" dataDxfId="92"/>
    <tableColumn id="93" name="3b. What other current or emerging area (technical or pedagogical) will be important for you in the coming year? " dataDxfId="91"/>
    <tableColumn id="94" name="1. How important have the following been to your work over the past year? [Bring Your Own Device (BYOD) initiatives]" dataDxfId="90"/>
    <tableColumn id="95" name="3. And how important do you expect the following will be for you in the coming year? [Bring Your Own Device (BYOD)]" dataDxfId="89"/>
    <tableColumn id="96" name="1. How important have the following been to your work over the past year? [One-to-One Device initiatives]" dataDxfId="88"/>
    <tableColumn id="97" name="1. How important have the following been to your work over the past year? [MOOCs, SPOCs, TOOCs etc]8" dataDxfId="87"/>
  </tableColumns>
  <tableStyleInfo name="TableStyleMedium9" showFirstColumn="0" showLastColumn="0" showRowStripes="1" showColumnStripes="0"/>
</table>
</file>

<file path=xl/tables/table4.xml><?xml version="1.0" encoding="utf-8"?>
<table xmlns="http://schemas.openxmlformats.org/spreadsheetml/2006/main" id="1" name="Table1" displayName="Table1" ref="A1:CG251" totalsRowShown="0" headerRowDxfId="86" dataDxfId="85">
  <autoFilter ref="A1:CG251"/>
  <tableColumns count="85">
    <tableColumn id="1" name="Timestamp" dataDxfId="84"/>
    <tableColumn id="2" name="1. How important have the following been to your work over the past year? [Assistive technologies/Accessibility]" dataDxfId="83"/>
    <tableColumn id="3" name="1. How important have the following been to your work over the past year? [Electronic assessment and submission tools (inc peer assessment, plagiarism detection, polling)]" dataDxfId="82"/>
    <tableColumn id="4" name="1. How important have the following been to your work over the past year? [ePortfolios]" dataDxfId="81"/>
    <tableColumn id="5" name="1. How important have the following been to your work over the past year? [Digital and Open Badges]" dataDxfId="80"/>
    <tableColumn id="6" name="1. How important have the following been to your work over the past year? [Content Management Systems and VLEs]" dataDxfId="79"/>
    <tableColumn id="7" name="1. How important have the following been to your work over the past year? [Lecture capture tools]" dataDxfId="78"/>
    <tableColumn id="8" name="1. How important have the following been to your work over the past year? [Media production (e.g. podcasting, video interviews)]" dataDxfId="77"/>
    <tableColumn id="9" name="1. How important have the following been to your work over the past year? [Screencasting]" dataDxfId="76"/>
    <tableColumn id="10" name="1. How important have the following been to your work over the past year? [Digital repository]" dataDxfId="75"/>
    <tableColumn id="11" name="1. How important have the following been to your work over the past year? [Open Education (Practices, Policy &amp; Resources)]" dataDxfId="74"/>
    <tableColumn id="12" name="1. How important have the following been to your work over the past year? [Data and Analytics (incl Learning analytics)]" dataDxfId="73"/>
    <tableColumn id="13" name="1. How important have the following been to your work over the past year? [Bespoke software development e.g. apps, plugins, building blocks]" dataDxfId="72"/>
    <tableColumn id="14" name="1. How important have the following been to your work over the past year? [Wikis]" dataDxfId="71"/>
    <tableColumn id="15" name="1. How important have the following been to your work over the past year? [Social networking (e.g. Twitter, Facebook Google+)]" dataDxfId="70"/>
    <tableColumn id="16" name="1. How important have the following been to your work over the past year? [Web conferencing/virtual classroom software]" dataDxfId="69"/>
    <tableColumn id="17" name="1. How important have the following been to your work over the past year? [Collaborative tools (e.g.  Google Apps or Office365)]" dataDxfId="68"/>
    <tableColumn id="18" name="1. How important have the following been to your work over the past year? [Blogs]" dataDxfId="67"/>
    <tableColumn id="19" name="1. How important have the following been to your work over the past year? [Course design]" dataDxfId="66"/>
    <tableColumn id="20" name="1. How important have the following been to your work over the past year? [Game based learning]" dataDxfId="65"/>
    <tableColumn id="21" name="1. How important have the following been to your work over the past year? [MOOCs, SPOCs, TOOCs etc]" dataDxfId="64"/>
    <tableColumn id="22" name="1. How important have the following been to your work over the past year? [Online/Blended delivery]" dataDxfId="63"/>
    <tableColumn id="23" name="2. Would you describe the following as an enabler/driver for you in your use of Learning Technology? [Dedicated time]" dataDxfId="62"/>
    <tableColumn id="24" name="2. Would you describe the following as an enabler/driver for you in your use of Learning Technology? [Professional incentives]" dataDxfId="61"/>
    <tableColumn id="25" name="2. Would you describe the following as an enabler/driver for you in your use of Learning Technology? [Colleagues' knowledge/expertise]" dataDxfId="60"/>
    <tableColumn id="26" name="2. Would you describe the following as an enabler/driver for you in your use of Learning Technology? [Staff development opportunities ]" dataDxfId="59"/>
    <tableColumn id="27" name="2. Would you describe the following as an enabler/driver for you in your use of Learning Technology? [Colleagues' commitment ]" dataDxfId="58"/>
    <tableColumn id="28" name="2. Would you describe the following as an enabler/driver for you in your use of Learning Technology? [Recognition for career development ]" dataDxfId="57"/>
    <tableColumn id="29" name="2. Would you describe the following as an enabler/driver for you in your use of Learning Technology? [Support staff ]" dataDxfId="56"/>
    <tableColumn id="30" name="2. Would you describe the following as an enabler/driver for you in your use of Learning Technology? [Organisational structure ]" dataDxfId="55"/>
    <tableColumn id="31" name="2. Would you describe the following as an enabler/driver for you in your use of Learning Technology? [Changing administrative processes ]" dataDxfId="54"/>
    <tableColumn id="32" name="2. Would you describe the following as an enabler/driver for you in your use of Learning Technology? [Institutional culture ]" dataDxfId="53"/>
    <tableColumn id="33" name="2. Would you describe the following as an enabler/driver for you in your use of Learning Technology? [Strategy and leadership]" dataDxfId="52"/>
    <tableColumn id="34" name="2. Would you describe the following as an enabler/driver for you in your use of Learning Technology? [Engagement from students/learners]" dataDxfId="51"/>
    <tableColumn id="35" name="2. Would you describe the following as an enabler/driver for you in your use of Learning Technology? [Existing infrastructure]" dataDxfId="50"/>
    <tableColumn id="36" name="3. And how important do you expect the following will be for you in the coming year? [Assistive technologies/Accessibility]" dataDxfId="49"/>
    <tableColumn id="37" name="3. And how important do you expect the following will be for you in the coming year? [Electronic assessment and submission tools (inc peer assessment, plagiarism detection, polling)]" dataDxfId="48"/>
    <tableColumn id="38" name="3. And how important do you expect the following will be for you in the coming year? [ePortfolios]" dataDxfId="47"/>
    <tableColumn id="39" name="3. And how important do you expect the following will be for you in the coming year? [Digital and Open Badges]" dataDxfId="46"/>
    <tableColumn id="40" name="3. And how important do you expect the following will be for you in the coming year? [Content Management Systems and VLEs]" dataDxfId="45"/>
    <tableColumn id="41" name="3. And how important do you expect the following will be for you in the coming year? [Lecture capture tools]" dataDxfId="44"/>
    <tableColumn id="42" name="3. And how important do you expect the following will be for you in the coming year? [Media production (e.g. podcasting, video interviews)]" dataDxfId="43"/>
    <tableColumn id="43" name="3. And how important do you expect the following will be for you in the coming year? [Screencasting]" dataDxfId="42"/>
    <tableColumn id="44" name="3. And how important do you expect the following will be for you in the coming year? [Digital repository]" dataDxfId="41"/>
    <tableColumn id="45" name="3. And how important do you expect the following will be for you in the coming year? [Open Education (Practices, Policy &amp; Resources)]" dataDxfId="40"/>
    <tableColumn id="46" name="3. And how important do you expect the following will be for you in the coming year? [Data and Analytics (incl Learning analytics)]" dataDxfId="39"/>
    <tableColumn id="47" name="3. And how important do you expect the following will be for you in the coming year? [Bespoke software development e.g. apps, plugins, building blocks]" dataDxfId="38"/>
    <tableColumn id="48" name="3. And how important do you expect the following will be for you in the coming year? [Wikis]" dataDxfId="37"/>
    <tableColumn id="49" name="3. And how important do you expect the following will be for you in the coming year? [Social networking (e.g. Twitter, Facebook Google+)]" dataDxfId="36"/>
    <tableColumn id="50" name="3. And how important do you expect the following will be for you in the coming year? [Web conferencing/virtual classroom software]" dataDxfId="35"/>
    <tableColumn id="51" name="3. And how important do you expect the following will be for you in the coming year? [Collaborative tools (e.g.  Google Apps or Office365)]" dataDxfId="34"/>
    <tableColumn id="52" name="3. And how important do you expect the following will be for you in the coming year? [Blogs]" dataDxfId="33"/>
    <tableColumn id="53" name="3. And how important do you expect the following will be for you in the coming year? [Course design]" dataDxfId="32"/>
    <tableColumn id="54" name="3. And how important do you expect the following will be for you in the coming year? [Game based learning]" dataDxfId="31"/>
    <tableColumn id="55" name="3. And how important do you expect the following will be for you in the coming year? [MOOCs, SPOCs, TOOCs etc]" dataDxfId="30"/>
    <tableColumn id="56" name="3. And how important do you expect the following will be for you in the coming year? [Online/Blended delivery]" dataDxfId="29"/>
    <tableColumn id="57" name="4. For you, how would you rank each of ALT's aims in order of priority? [Aim 1: Intelligent use of learning technology]" dataDxfId="28"/>
    <tableColumn id="58" name="4. For you, how would you rank each of ALT's aims in order of priority? [Aim 2: Research and practice]" dataDxfId="27"/>
    <tableColumn id="59" name="4. For you, how would you rank each of ALT's aims in order of priority? [Aim 3: Strategy and policy]" dataDxfId="26"/>
    <tableColumn id="60" name="4. For you, how would you rank each of ALT's aims in order of priority? [Aim 4: Representing members]" dataDxfId="25"/>
    <tableColumn id="61" name="4. For you, how would you rank each of ALT's aims in order of priority? [Aim 5: Leadership and professional development]" dataDxfId="24"/>
    <tableColumn id="62" name="4. For you, how would you rank each of ALT's aims in order of priority? [Aim 6: Communicating]" dataDxfId="23"/>
    <tableColumn id="63" name="5. Which of the following do you currently make use of? [ALT annual conference]" dataDxfId="22"/>
    <tableColumn id="64" name="5. Which of the following do you currently make use of? [ALT other events (incluing online events)]" dataDxfId="21"/>
    <tableColumn id="65" name="5. Which of the following do you currently make use of? [ALT journal, Research in Learning Technology]" dataDxfId="20"/>
    <tableColumn id="66" name="5. Which of the following do you currently make use of? [ALT newsletter and news]" dataDxfId="19"/>
    <tableColumn id="67" name="5. Which of the following do you currently make use of? [ALT social media/feeds (incl Twitter)]" dataDxfId="18"/>
    <tableColumn id="68" name="5. Which of the following do you currently make use of? [ocTEL - open course in Technology Enhanced Learning]" dataDxfId="17"/>
    <tableColumn id="69" name="5. Which of the following do you currently make use of? [Other events]" dataDxfId="16"/>
    <tableColumn id="70" name="5. Which of the following do you currently make use of? [Other professional development]" dataDxfId="15"/>
    <tableColumn id="71" name="5. Which of the following do you currently make use of? [Other professional networks]" dataDxfId="14"/>
    <tableColumn id="72" name="5. Which of the following do you currently make use of? [Other training/support]" dataDxfId="13"/>
    <tableColumn id="73" name="6. Are you currently a member of ALT or involved in ALT another way?" dataDxfId="12"/>
    <tableColumn id="74" name="7. Are you a member?" dataDxfId="11"/>
    <tableColumn id="75" name="8. Are you currently involved in any of ALT's Special Interest Groups (SIGs), or national or regional groups?" dataDxfId="10"/>
    <tableColumn id="76" name="9. Are you currently involved in or a member of:" dataDxfId="9"/>
    <tableColumn id="78" name="11. Gender" dataDxfId="8"/>
    <tableColumn id="79" name="12. Age" dataDxfId="7"/>
    <tableColumn id="80" name="13. Where is your place of residence?" dataDxfId="6"/>
    <tableColumn id="81" name="14. How would you describe your current employment?" dataDxfId="5"/>
    <tableColumn id="82" name="15. What is your job title?" dataDxfId="4"/>
    <tableColumn id="83" name="16. What is the primary function of your role?" dataDxfId="3"/>
    <tableColumn id="84" name="17. What are other functions of your role?" dataDxfId="2"/>
    <tableColumn id="85" name="18. Which sector(s) are you based in?" dataDxfId="1"/>
    <tableColumn id="86" name="19. What type of organisation(s) do you currently work for?"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Custom 2">
      <a:dk1>
        <a:sysClr val="windowText" lastClr="000000"/>
      </a:dk1>
      <a:lt1>
        <a:sysClr val="window" lastClr="FFFFFF"/>
      </a:lt1>
      <a:dk2>
        <a:srgbClr val="1F497D"/>
      </a:dk2>
      <a:lt2>
        <a:srgbClr val="EEECE1"/>
      </a:lt2>
      <a:accent1>
        <a:srgbClr val="079948"/>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election activeCell="B11" sqref="B11"/>
    </sheetView>
  </sheetViews>
  <sheetFormatPr defaultRowHeight="12.75" x14ac:dyDescent="0.2"/>
  <cols>
    <col min="1" max="1" width="10.5703125" customWidth="1"/>
    <col min="2" max="2" width="60.7109375" customWidth="1"/>
    <col min="3" max="3" width="9.140625" customWidth="1"/>
  </cols>
  <sheetData>
    <row r="1" spans="1:2" ht="56.25" customHeight="1" x14ac:dyDescent="0.2"/>
    <row r="2" spans="1:2" ht="48.75" customHeight="1" x14ac:dyDescent="0.2"/>
    <row r="3" spans="1:2" ht="39" customHeight="1" x14ac:dyDescent="0.3">
      <c r="A3" s="20"/>
      <c r="B3" s="21" t="s">
        <v>2654</v>
      </c>
    </row>
    <row r="5" spans="1:2" x14ac:dyDescent="0.2">
      <c r="B5" s="18" t="s">
        <v>0</v>
      </c>
    </row>
    <row r="6" spans="1:2" ht="63.75" x14ac:dyDescent="0.2">
      <c r="B6" s="11" t="s">
        <v>2655</v>
      </c>
    </row>
    <row r="7" spans="1:2" x14ac:dyDescent="0.2">
      <c r="B7" s="19" t="str">
        <f>HYPERLINK("http://creativecommons.org/licenses/by/4.0/","Creative Commons CC-BY 4.0 Licence")</f>
        <v>Creative Commons CC-BY 4.0 Licence</v>
      </c>
    </row>
    <row r="9" spans="1:2" x14ac:dyDescent="0.2">
      <c r="B9" s="6" t="s">
        <v>1</v>
      </c>
    </row>
    <row r="10" spans="1:2" ht="25.5" x14ac:dyDescent="0.2">
      <c r="B10" s="22" t="s">
        <v>2656</v>
      </c>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zoomScaleNormal="100" workbookViewId="0">
      <selection activeCell="M25" sqref="M25"/>
    </sheetView>
  </sheetViews>
  <sheetFormatPr defaultRowHeight="12.75" x14ac:dyDescent="0.2"/>
  <cols>
    <col min="1" max="1" width="9.28515625" style="55" customWidth="1"/>
    <col min="2" max="2" width="72.28515625" style="55" customWidth="1"/>
    <col min="3" max="16384" width="9.140625" style="55"/>
  </cols>
  <sheetData>
    <row r="1" spans="1:21" ht="17.25" x14ac:dyDescent="0.2">
      <c r="A1" s="9" t="str">
        <f>"'Form responses "&amp;E1&amp;"'!"</f>
        <v>'Form responses 2017'!</v>
      </c>
      <c r="B1" s="54" t="s">
        <v>161</v>
      </c>
      <c r="C1" s="56"/>
      <c r="D1" s="56"/>
      <c r="E1">
        <v>2017</v>
      </c>
    </row>
    <row r="2" spans="1:21" ht="17.25" x14ac:dyDescent="0.2">
      <c r="A2" s="56" t="s">
        <v>3</v>
      </c>
      <c r="B2" s="54"/>
      <c r="C2" s="56"/>
      <c r="D2" s="56">
        <v>5</v>
      </c>
      <c r="E2" s="55">
        <v>4</v>
      </c>
      <c r="F2" s="55">
        <v>3</v>
      </c>
      <c r="G2" s="55">
        <v>2</v>
      </c>
      <c r="H2" s="55">
        <v>1</v>
      </c>
      <c r="I2" s="55" t="s">
        <v>5</v>
      </c>
      <c r="M2" s="56" t="s">
        <v>6</v>
      </c>
      <c r="N2" s="56" t="s">
        <v>7</v>
      </c>
      <c r="O2" s="56" t="s">
        <v>8</v>
      </c>
      <c r="P2" s="56" t="s">
        <v>8</v>
      </c>
      <c r="Q2" s="56" t="s">
        <v>9</v>
      </c>
      <c r="R2" s="56" t="s">
        <v>10</v>
      </c>
      <c r="S2" s="55" t="s">
        <v>5</v>
      </c>
      <c r="T2" s="56" t="s">
        <v>11</v>
      </c>
      <c r="U2" s="64" t="s">
        <v>162</v>
      </c>
    </row>
    <row r="3" spans="1:21" x14ac:dyDescent="0.2">
      <c r="A3" s="56" t="s">
        <v>163</v>
      </c>
      <c r="B3" s="55" t="str">
        <f t="shared" ref="B3:B10" ca="1" si="0">INDIRECT($A$1&amp;A3&amp;"1")</f>
        <v>5. What is most important to you? [Pilot: CMALT pathway for early career professionals and those for whom it is a smaller part of their role]</v>
      </c>
      <c r="D3" s="55">
        <f t="shared" ref="D3:I10" ca="1" si="1">COUNTIF(INDIRECT($A$1&amp;$A3&amp;":"&amp;$A3),D$2)</f>
        <v>31</v>
      </c>
      <c r="E3" s="55">
        <f t="shared" ca="1" si="1"/>
        <v>41</v>
      </c>
      <c r="F3" s="55">
        <f t="shared" ca="1" si="1"/>
        <v>34</v>
      </c>
      <c r="G3" s="55">
        <f t="shared" ca="1" si="1"/>
        <v>32</v>
      </c>
      <c r="H3" s="55">
        <f t="shared" ca="1" si="1"/>
        <v>38</v>
      </c>
      <c r="I3" s="55">
        <f t="shared" ca="1" si="1"/>
        <v>40</v>
      </c>
      <c r="J3" s="55">
        <f t="shared" ref="J3:J10" ca="1" si="2">SUM(D3:I3)</f>
        <v>216</v>
      </c>
      <c r="L3" s="55" t="str">
        <f t="shared" ref="L3:L10" ca="1" si="3">MID(B3,FIND("[",B3)+1,LEN(B3)-FIND("[",B3)-1)</f>
        <v>Pilot: CMALT pathway for early career professionals and those for whom it is a smaller part of their role</v>
      </c>
      <c r="M3" s="62">
        <f t="shared" ref="M3:N10" ca="1" si="4">D3/$J3</f>
        <v>0.14351851851851852</v>
      </c>
      <c r="N3" s="62">
        <f t="shared" ca="1" si="4"/>
        <v>0.18981481481481483</v>
      </c>
      <c r="O3" s="62">
        <f t="shared" ref="O3:O10" ca="1" si="5">F3/$J3/2</f>
        <v>7.8703703703703706E-2</v>
      </c>
      <c r="P3" s="62">
        <f t="shared" ref="P3:P10" ca="1" si="6">-O3</f>
        <v>-7.8703703703703706E-2</v>
      </c>
      <c r="Q3" s="62">
        <f t="shared" ref="Q3:R10" ca="1" si="7">-G3/$J3</f>
        <v>-0.14814814814814814</v>
      </c>
      <c r="R3" s="62">
        <f t="shared" ca="1" si="7"/>
        <v>-0.17592592592592593</v>
      </c>
      <c r="S3" s="62">
        <f t="shared" ref="S3:S10" ca="1" si="8">I3/$J3</f>
        <v>0.18518518518518517</v>
      </c>
      <c r="T3" s="63">
        <f t="shared" ref="T3:T10" ca="1" si="9">M3+N3</f>
        <v>0.33333333333333337</v>
      </c>
      <c r="U3" s="65">
        <f t="shared" ref="U3:U10" ca="1" si="10">VLOOKUP(L3,$B$16:$D$23,3,FALSE)</f>
        <v>0.61016949152542377</v>
      </c>
    </row>
    <row r="4" spans="1:21" x14ac:dyDescent="0.2">
      <c r="A4" s="56" t="s">
        <v>164</v>
      </c>
      <c r="B4" s="55" t="str">
        <f t="shared" ca="1" si="0"/>
        <v>5. What is most important to you? [Support for assessors provided through Lead Assessor Mentors and Members Groups]</v>
      </c>
      <c r="D4" s="55">
        <f t="shared" ca="1" si="1"/>
        <v>37</v>
      </c>
      <c r="E4" s="55">
        <f t="shared" ca="1" si="1"/>
        <v>41</v>
      </c>
      <c r="F4" s="55">
        <f t="shared" ca="1" si="1"/>
        <v>52</v>
      </c>
      <c r="G4" s="55">
        <f t="shared" ca="1" si="1"/>
        <v>21</v>
      </c>
      <c r="H4" s="55">
        <f t="shared" ca="1" si="1"/>
        <v>22</v>
      </c>
      <c r="I4" s="55">
        <f t="shared" ca="1" si="1"/>
        <v>44</v>
      </c>
      <c r="J4" s="55">
        <f t="shared" ca="1" si="2"/>
        <v>217</v>
      </c>
      <c r="L4" s="55" t="str">
        <f t="shared" ca="1" si="3"/>
        <v>Support for assessors provided through Lead Assessor Mentors and Members Groups</v>
      </c>
      <c r="M4" s="62">
        <f t="shared" ca="1" si="4"/>
        <v>0.17050691244239632</v>
      </c>
      <c r="N4" s="62">
        <f t="shared" ca="1" si="4"/>
        <v>0.1889400921658986</v>
      </c>
      <c r="O4" s="62">
        <f t="shared" ca="1" si="5"/>
        <v>0.11981566820276497</v>
      </c>
      <c r="P4" s="62">
        <f t="shared" ca="1" si="6"/>
        <v>-0.11981566820276497</v>
      </c>
      <c r="Q4" s="62">
        <f t="shared" ca="1" si="7"/>
        <v>-9.6774193548387094E-2</v>
      </c>
      <c r="R4" s="62">
        <f t="shared" ca="1" si="7"/>
        <v>-0.10138248847926268</v>
      </c>
      <c r="S4" s="62">
        <f t="shared" ca="1" si="8"/>
        <v>0.20276497695852536</v>
      </c>
      <c r="T4" s="63">
        <f t="shared" ca="1" si="9"/>
        <v>0.35944700460829493</v>
      </c>
      <c r="U4" s="65">
        <f t="shared" ca="1" si="10"/>
        <v>0.30508474576271188</v>
      </c>
    </row>
    <row r="5" spans="1:21" x14ac:dyDescent="0.2">
      <c r="A5" s="56" t="s">
        <v>165</v>
      </c>
      <c r="B5" s="55" t="str">
        <f t="shared" ca="1" si="0"/>
        <v>5. What is most important to you? [Enhanced support for candidate cohorts within institutions incl tailored webinars and peer-to-peer sharing]</v>
      </c>
      <c r="D5" s="55">
        <f t="shared" ca="1" si="1"/>
        <v>37</v>
      </c>
      <c r="E5" s="55">
        <f t="shared" ca="1" si="1"/>
        <v>62</v>
      </c>
      <c r="F5" s="55">
        <f t="shared" ca="1" si="1"/>
        <v>54</v>
      </c>
      <c r="G5" s="55">
        <f t="shared" ca="1" si="1"/>
        <v>17</v>
      </c>
      <c r="H5" s="55">
        <f t="shared" ca="1" si="1"/>
        <v>18</v>
      </c>
      <c r="I5" s="55">
        <f t="shared" ca="1" si="1"/>
        <v>30</v>
      </c>
      <c r="J5" s="55">
        <f t="shared" ca="1" si="2"/>
        <v>218</v>
      </c>
      <c r="L5" s="55" t="str">
        <f t="shared" ca="1" si="3"/>
        <v>Enhanced support for candidate cohorts within institutions incl tailored webinars and peer-to-peer sharing</v>
      </c>
      <c r="M5" s="62">
        <f t="shared" ca="1" si="4"/>
        <v>0.16972477064220184</v>
      </c>
      <c r="N5" s="62">
        <f t="shared" ca="1" si="4"/>
        <v>0.28440366972477066</v>
      </c>
      <c r="O5" s="62">
        <f t="shared" ca="1" si="5"/>
        <v>0.12385321100917432</v>
      </c>
      <c r="P5" s="62">
        <f t="shared" ca="1" si="6"/>
        <v>-0.12385321100917432</v>
      </c>
      <c r="Q5" s="62">
        <f t="shared" ca="1" si="7"/>
        <v>-7.7981651376146793E-2</v>
      </c>
      <c r="R5" s="62">
        <f t="shared" ca="1" si="7"/>
        <v>-8.2568807339449546E-2</v>
      </c>
      <c r="S5" s="62">
        <f t="shared" ca="1" si="8"/>
        <v>0.13761467889908258</v>
      </c>
      <c r="T5" s="63">
        <f t="shared" ca="1" si="9"/>
        <v>0.45412844036697253</v>
      </c>
      <c r="U5" s="65">
        <f t="shared" ca="1" si="10"/>
        <v>0.3559322033898305</v>
      </c>
    </row>
    <row r="6" spans="1:21" x14ac:dyDescent="0.2">
      <c r="A6" s="56" t="s">
        <v>166</v>
      </c>
      <c r="B6" s="55" t="str">
        <f t="shared" ca="1" si="0"/>
        <v>5. What is most important to you? [Consultation with Members on the expanded framework]</v>
      </c>
      <c r="D6" s="55">
        <f t="shared" ca="1" si="1"/>
        <v>41</v>
      </c>
      <c r="E6" s="55">
        <f t="shared" ca="1" si="1"/>
        <v>61</v>
      </c>
      <c r="F6" s="55">
        <f t="shared" ca="1" si="1"/>
        <v>50</v>
      </c>
      <c r="G6" s="55">
        <f t="shared" ca="1" si="1"/>
        <v>20</v>
      </c>
      <c r="H6" s="55">
        <f t="shared" ca="1" si="1"/>
        <v>12</v>
      </c>
      <c r="I6" s="55">
        <f t="shared" ca="1" si="1"/>
        <v>32</v>
      </c>
      <c r="J6" s="55">
        <f t="shared" ca="1" si="2"/>
        <v>216</v>
      </c>
      <c r="L6" s="55" t="str">
        <f t="shared" ca="1" si="3"/>
        <v>Consultation with Members on the expanded framework</v>
      </c>
      <c r="M6" s="62">
        <f t="shared" ca="1" si="4"/>
        <v>0.18981481481481483</v>
      </c>
      <c r="N6" s="62">
        <f t="shared" ca="1" si="4"/>
        <v>0.28240740740740738</v>
      </c>
      <c r="O6" s="62">
        <f t="shared" ca="1" si="5"/>
        <v>0.11574074074074074</v>
      </c>
      <c r="P6" s="62">
        <f t="shared" ca="1" si="6"/>
        <v>-0.11574074074074074</v>
      </c>
      <c r="Q6" s="62">
        <f t="shared" ca="1" si="7"/>
        <v>-9.2592592592592587E-2</v>
      </c>
      <c r="R6" s="62">
        <f t="shared" ca="1" si="7"/>
        <v>-5.5555555555555552E-2</v>
      </c>
      <c r="S6" s="62">
        <f t="shared" ca="1" si="8"/>
        <v>0.14814814814814814</v>
      </c>
      <c r="T6" s="63">
        <f t="shared" ca="1" si="9"/>
        <v>0.47222222222222221</v>
      </c>
      <c r="U6" s="65">
        <f t="shared" ca="1" si="10"/>
        <v>0.4519774011299435</v>
      </c>
    </row>
    <row r="7" spans="1:21" x14ac:dyDescent="0.2">
      <c r="A7" s="56" t="s">
        <v>167</v>
      </c>
      <c r="B7" s="55" t="str">
        <f t="shared" ca="1" si="0"/>
        <v>5. What is most important to you? [Pilot: CMALT pathways for advanced professionals whose role includes management/leadership or research focus]</v>
      </c>
      <c r="D7" s="55">
        <f t="shared" ca="1" si="1"/>
        <v>63</v>
      </c>
      <c r="E7" s="55">
        <f t="shared" ca="1" si="1"/>
        <v>46</v>
      </c>
      <c r="F7" s="55">
        <f t="shared" ca="1" si="1"/>
        <v>36</v>
      </c>
      <c r="G7" s="55">
        <f t="shared" ca="1" si="1"/>
        <v>15</v>
      </c>
      <c r="H7" s="55">
        <f t="shared" ca="1" si="1"/>
        <v>21</v>
      </c>
      <c r="I7" s="55">
        <f t="shared" ca="1" si="1"/>
        <v>36</v>
      </c>
      <c r="J7" s="55">
        <f t="shared" ca="1" si="2"/>
        <v>217</v>
      </c>
      <c r="L7" s="55" t="str">
        <f t="shared" ca="1" si="3"/>
        <v>Pilot: CMALT pathways for advanced professionals whose role includes management/leadership or research focus</v>
      </c>
      <c r="M7" s="62">
        <f t="shared" ca="1" si="4"/>
        <v>0.29032258064516131</v>
      </c>
      <c r="N7" s="62">
        <f t="shared" ca="1" si="4"/>
        <v>0.2119815668202765</v>
      </c>
      <c r="O7" s="62">
        <f t="shared" ca="1" si="5"/>
        <v>8.294930875576037E-2</v>
      </c>
      <c r="P7" s="62">
        <f t="shared" ca="1" si="6"/>
        <v>-8.294930875576037E-2</v>
      </c>
      <c r="Q7" s="62">
        <f t="shared" ca="1" si="7"/>
        <v>-6.9124423963133647E-2</v>
      </c>
      <c r="R7" s="62">
        <f t="shared" ca="1" si="7"/>
        <v>-9.6774193548387094E-2</v>
      </c>
      <c r="S7" s="62">
        <f t="shared" ca="1" si="8"/>
        <v>0.16589861751152074</v>
      </c>
      <c r="T7" s="63">
        <f t="shared" ca="1" si="9"/>
        <v>0.50230414746543783</v>
      </c>
      <c r="U7" s="65">
        <f t="shared" ca="1" si="10"/>
        <v>0.61581920903954801</v>
      </c>
    </row>
    <row r="8" spans="1:21" x14ac:dyDescent="0.2">
      <c r="A8" s="56" t="s">
        <v>168</v>
      </c>
      <c r="B8" s="55" t="str">
        <f t="shared" ca="1" si="0"/>
        <v>5. What is most important to you? [Enhanced support for individual candidates incl. video resources and improved guidance]</v>
      </c>
      <c r="D8" s="55">
        <f t="shared" ca="1" si="1"/>
        <v>45</v>
      </c>
      <c r="E8" s="55">
        <f t="shared" ca="1" si="1"/>
        <v>67</v>
      </c>
      <c r="F8" s="55">
        <f t="shared" ca="1" si="1"/>
        <v>50</v>
      </c>
      <c r="G8" s="55">
        <f t="shared" ca="1" si="1"/>
        <v>11</v>
      </c>
      <c r="H8" s="55">
        <f t="shared" ca="1" si="1"/>
        <v>15</v>
      </c>
      <c r="I8" s="55">
        <f t="shared" ca="1" si="1"/>
        <v>27</v>
      </c>
      <c r="J8" s="55">
        <f t="shared" ca="1" si="2"/>
        <v>215</v>
      </c>
      <c r="L8" s="55" t="str">
        <f t="shared" ca="1" si="3"/>
        <v>Enhanced support for individual candidates incl. video resources and improved guidance</v>
      </c>
      <c r="M8" s="62">
        <f t="shared" ca="1" si="4"/>
        <v>0.20930232558139536</v>
      </c>
      <c r="N8" s="62">
        <f t="shared" ca="1" si="4"/>
        <v>0.3116279069767442</v>
      </c>
      <c r="O8" s="62">
        <f t="shared" ca="1" si="5"/>
        <v>0.11627906976744186</v>
      </c>
      <c r="P8" s="62">
        <f t="shared" ca="1" si="6"/>
        <v>-0.11627906976744186</v>
      </c>
      <c r="Q8" s="62">
        <f t="shared" ca="1" si="7"/>
        <v>-5.1162790697674418E-2</v>
      </c>
      <c r="R8" s="62">
        <f t="shared" ca="1" si="7"/>
        <v>-6.9767441860465115E-2</v>
      </c>
      <c r="S8" s="62">
        <f t="shared" ca="1" si="8"/>
        <v>0.12558139534883722</v>
      </c>
      <c r="T8" s="63">
        <f t="shared" ca="1" si="9"/>
        <v>0.52093023255813953</v>
      </c>
      <c r="U8" s="65">
        <f t="shared" ca="1" si="10"/>
        <v>0.37853107344632769</v>
      </c>
    </row>
    <row r="9" spans="1:21" x14ac:dyDescent="0.2">
      <c r="A9" s="56" t="s">
        <v>169</v>
      </c>
      <c r="B9" s="55" t="str">
        <f t="shared" ca="1" si="0"/>
        <v>5. What is most important to you? [Mapping of CMALT to frameworks like UKPSF, Jisc' Digital Capabilities framework, Blended Learning curriculum]</v>
      </c>
      <c r="D9" s="55">
        <f t="shared" ca="1" si="1"/>
        <v>64</v>
      </c>
      <c r="E9" s="55">
        <f t="shared" ca="1" si="1"/>
        <v>57</v>
      </c>
      <c r="F9" s="55">
        <f t="shared" ca="1" si="1"/>
        <v>36</v>
      </c>
      <c r="G9" s="55">
        <f t="shared" ca="1" si="1"/>
        <v>14</v>
      </c>
      <c r="H9" s="55">
        <f t="shared" ca="1" si="1"/>
        <v>16</v>
      </c>
      <c r="I9" s="55">
        <f t="shared" ca="1" si="1"/>
        <v>32</v>
      </c>
      <c r="J9" s="55">
        <f t="shared" ca="1" si="2"/>
        <v>219</v>
      </c>
      <c r="L9" s="55" t="str">
        <f t="shared" ca="1" si="3"/>
        <v>Mapping of CMALT to frameworks like UKPSF, Jisc' Digital Capabilities framework, Blended Learning curriculum</v>
      </c>
      <c r="M9" s="62">
        <f t="shared" ca="1" si="4"/>
        <v>0.29223744292237441</v>
      </c>
      <c r="N9" s="62">
        <f t="shared" ca="1" si="4"/>
        <v>0.26027397260273971</v>
      </c>
      <c r="O9" s="62">
        <f t="shared" ca="1" si="5"/>
        <v>8.2191780821917804E-2</v>
      </c>
      <c r="P9" s="62">
        <f t="shared" ca="1" si="6"/>
        <v>-8.2191780821917804E-2</v>
      </c>
      <c r="Q9" s="62">
        <f t="shared" ca="1" si="7"/>
        <v>-6.3926940639269403E-2</v>
      </c>
      <c r="R9" s="62">
        <f t="shared" ca="1" si="7"/>
        <v>-7.3059360730593603E-2</v>
      </c>
      <c r="S9" s="62">
        <f t="shared" ca="1" si="8"/>
        <v>0.14611872146118721</v>
      </c>
      <c r="T9" s="63">
        <f t="shared" ca="1" si="9"/>
        <v>0.55251141552511407</v>
      </c>
      <c r="U9" s="65">
        <f t="shared" ca="1" si="10"/>
        <v>0.53107344632768361</v>
      </c>
    </row>
    <row r="10" spans="1:21" x14ac:dyDescent="0.2">
      <c r="A10" s="56" t="s">
        <v>170</v>
      </c>
      <c r="B10" s="55" t="str">
        <f t="shared" ca="1" si="0"/>
        <v>5. What is most important to you? [Open Register of CMALT portfolios, providing examples from across sectors and job roles]</v>
      </c>
      <c r="D10" s="55">
        <f t="shared" ca="1" si="1"/>
        <v>65</v>
      </c>
      <c r="E10" s="55">
        <f t="shared" ca="1" si="1"/>
        <v>62</v>
      </c>
      <c r="F10" s="55">
        <f t="shared" ca="1" si="1"/>
        <v>37</v>
      </c>
      <c r="G10" s="55">
        <f t="shared" ca="1" si="1"/>
        <v>14</v>
      </c>
      <c r="H10" s="55">
        <f t="shared" ca="1" si="1"/>
        <v>10</v>
      </c>
      <c r="I10" s="55">
        <f t="shared" ca="1" si="1"/>
        <v>28</v>
      </c>
      <c r="J10" s="55">
        <f t="shared" ca="1" si="2"/>
        <v>216</v>
      </c>
      <c r="L10" s="55" t="str">
        <f t="shared" ca="1" si="3"/>
        <v>Open Register of CMALT portfolios, providing examples from across sectors and job roles</v>
      </c>
      <c r="M10" s="62">
        <f t="shared" ca="1" si="4"/>
        <v>0.30092592592592593</v>
      </c>
      <c r="N10" s="62">
        <f t="shared" ca="1" si="4"/>
        <v>0.28703703703703703</v>
      </c>
      <c r="O10" s="62">
        <f t="shared" ca="1" si="5"/>
        <v>8.5648148148148154E-2</v>
      </c>
      <c r="P10" s="62">
        <f t="shared" ca="1" si="6"/>
        <v>-8.5648148148148154E-2</v>
      </c>
      <c r="Q10" s="62">
        <f t="shared" ca="1" si="7"/>
        <v>-6.4814814814814811E-2</v>
      </c>
      <c r="R10" s="62">
        <f t="shared" ca="1" si="7"/>
        <v>-4.6296296296296294E-2</v>
      </c>
      <c r="S10" s="62">
        <f t="shared" ca="1" si="8"/>
        <v>0.12962962962962962</v>
      </c>
      <c r="T10" s="63">
        <f t="shared" ca="1" si="9"/>
        <v>0.58796296296296302</v>
      </c>
      <c r="U10" s="65">
        <f t="shared" ca="1" si="10"/>
        <v>0.65536723163841804</v>
      </c>
    </row>
    <row r="14" spans="1:21" ht="17.25" x14ac:dyDescent="0.2">
      <c r="A14" s="53" t="str">
        <f>"'Form Responses'!"</f>
        <v>'Form Responses'!</v>
      </c>
      <c r="B14" s="54" t="s">
        <v>148</v>
      </c>
    </row>
    <row r="15" spans="1:21" x14ac:dyDescent="0.2">
      <c r="A15" s="56" t="s">
        <v>3</v>
      </c>
      <c r="B15" s="57">
        <f ca="1">COUNTA(INDIRECT($A$1&amp;$A17&amp;":"&amp;$A17))-1</f>
        <v>177</v>
      </c>
      <c r="C15" s="56" t="s">
        <v>149</v>
      </c>
      <c r="D15" s="56" t="s">
        <v>150</v>
      </c>
      <c r="E15" s="58" t="s">
        <v>151</v>
      </c>
    </row>
    <row r="16" spans="1:21" x14ac:dyDescent="0.2">
      <c r="A16" s="56" t="s">
        <v>152</v>
      </c>
      <c r="B16" s="59" t="s">
        <v>153</v>
      </c>
      <c r="C16" s="60">
        <f t="shared" ref="C16:C23" ca="1" si="11">COUNTIF(INDIRECT($A$1&amp;$A16&amp;":"&amp;$A16),"*"&amp;B16&amp;"*")</f>
        <v>54</v>
      </c>
      <c r="D16" s="61">
        <f ca="1">C16/B$15</f>
        <v>0.30508474576271188</v>
      </c>
      <c r="E16" s="58">
        <f t="shared" ref="E16:E23" ca="1" si="12">COUNTIF(INDIRECT($A$1&amp;$A16&amp;":"&amp;$A16),B16&amp;"*")</f>
        <v>0</v>
      </c>
      <c r="F16" s="55" t="str">
        <f t="shared" ref="F16:F23" ca="1" si="13">SUBSTITUTE(B16,"/", " / ")&amp; " (n. "&amp;C16&amp;")"</f>
        <v>Support for assessors provided through Lead Assessor Mentors and Members Groups (n. 54)</v>
      </c>
    </row>
    <row r="17" spans="1:6" x14ac:dyDescent="0.2">
      <c r="A17" s="56" t="s">
        <v>152</v>
      </c>
      <c r="B17" s="59" t="s">
        <v>154</v>
      </c>
      <c r="C17" s="60">
        <f t="shared" ca="1" si="11"/>
        <v>63</v>
      </c>
      <c r="D17" s="61">
        <f t="shared" ref="D17:D23" ca="1" si="14">C17/B$15</f>
        <v>0.3559322033898305</v>
      </c>
      <c r="E17" s="58">
        <f t="shared" ca="1" si="12"/>
        <v>3</v>
      </c>
      <c r="F17" s="55" t="str">
        <f t="shared" ca="1" si="13"/>
        <v>Enhanced support for candidate cohorts within institutions incl tailored webinars and peer-to-peer sharing (n. 63)</v>
      </c>
    </row>
    <row r="18" spans="1:6" x14ac:dyDescent="0.2">
      <c r="A18" s="56" t="s">
        <v>152</v>
      </c>
      <c r="B18" s="59" t="s">
        <v>155</v>
      </c>
      <c r="C18" s="60">
        <f t="shared" ca="1" si="11"/>
        <v>67</v>
      </c>
      <c r="D18" s="61">
        <f t="shared" ca="1" si="14"/>
        <v>0.37853107344632769</v>
      </c>
      <c r="E18" s="58">
        <f t="shared" ca="1" si="12"/>
        <v>11</v>
      </c>
      <c r="F18" s="55" t="str">
        <f t="shared" ca="1" si="13"/>
        <v>Enhanced support for individual candidates incl. video resources and improved guidance (n. 67)</v>
      </c>
    </row>
    <row r="19" spans="1:6" x14ac:dyDescent="0.2">
      <c r="A19" s="56" t="s">
        <v>152</v>
      </c>
      <c r="B19" s="59" t="s">
        <v>156</v>
      </c>
      <c r="C19" s="60">
        <f t="shared" ca="1" si="11"/>
        <v>80</v>
      </c>
      <c r="D19" s="61">
        <f t="shared" ca="1" si="14"/>
        <v>0.4519774011299435</v>
      </c>
      <c r="E19" s="58">
        <f t="shared" ca="1" si="12"/>
        <v>5</v>
      </c>
      <c r="F19" s="55" t="str">
        <f t="shared" ca="1" si="13"/>
        <v>Consultation with Members on the expanded framework (n. 80)</v>
      </c>
    </row>
    <row r="20" spans="1:6" x14ac:dyDescent="0.2">
      <c r="A20" s="56" t="s">
        <v>152</v>
      </c>
      <c r="B20" s="59" t="s">
        <v>157</v>
      </c>
      <c r="C20" s="60">
        <f t="shared" ca="1" si="11"/>
        <v>94</v>
      </c>
      <c r="D20" s="61">
        <f t="shared" ca="1" si="14"/>
        <v>0.53107344632768361</v>
      </c>
      <c r="E20" s="58">
        <f t="shared" ca="1" si="12"/>
        <v>21</v>
      </c>
      <c r="F20" s="55" t="str">
        <f t="shared" ca="1" si="13"/>
        <v>Mapping of CMALT to frameworks like UKPSF, Jisc' Digital Capabilities framework, Blended Learning curriculum (n. 94)</v>
      </c>
    </row>
    <row r="21" spans="1:6" x14ac:dyDescent="0.2">
      <c r="A21" s="56" t="s">
        <v>152</v>
      </c>
      <c r="B21" s="59" t="s">
        <v>158</v>
      </c>
      <c r="C21" s="60">
        <f t="shared" ca="1" si="11"/>
        <v>108</v>
      </c>
      <c r="D21" s="61">
        <f t="shared" ca="1" si="14"/>
        <v>0.61016949152542377</v>
      </c>
      <c r="E21" s="58">
        <f t="shared" ca="1" si="12"/>
        <v>108</v>
      </c>
      <c r="F21" s="55" t="str">
        <f t="shared" ca="1" si="13"/>
        <v>Pilot: CMALT pathway for early career professionals and those for whom it is a smaller part of their role (n. 108)</v>
      </c>
    </row>
    <row r="22" spans="1:6" x14ac:dyDescent="0.2">
      <c r="A22" s="56" t="s">
        <v>152</v>
      </c>
      <c r="B22" s="59" t="s">
        <v>159</v>
      </c>
      <c r="C22" s="60">
        <f t="shared" ca="1" si="11"/>
        <v>109</v>
      </c>
      <c r="D22" s="61">
        <f t="shared" ca="1" si="14"/>
        <v>0.61581920903954801</v>
      </c>
      <c r="E22" s="58">
        <f t="shared" ca="1" si="12"/>
        <v>16</v>
      </c>
      <c r="F22" s="55" t="str">
        <f t="shared" ca="1" si="13"/>
        <v>Pilot: CMALT pathways for advanced professionals whose role includes management / leadership or research focus (n. 109)</v>
      </c>
    </row>
    <row r="23" spans="1:6" x14ac:dyDescent="0.2">
      <c r="A23" s="56" t="s">
        <v>152</v>
      </c>
      <c r="B23" s="59" t="s">
        <v>160</v>
      </c>
      <c r="C23" s="60">
        <f t="shared" ca="1" si="11"/>
        <v>116</v>
      </c>
      <c r="D23" s="61">
        <f t="shared" ca="1" si="14"/>
        <v>0.65536723163841804</v>
      </c>
      <c r="E23" s="58">
        <f t="shared" ca="1" si="12"/>
        <v>13</v>
      </c>
      <c r="F23" s="55" t="str">
        <f t="shared" ca="1" si="13"/>
        <v>Open Register of CMALT portfolios, providing examples from across sectors and job roles (n. 116)</v>
      </c>
    </row>
  </sheetData>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
  <sheetViews>
    <sheetView zoomScaleNormal="100" workbookViewId="0">
      <selection activeCell="A3" sqref="A3:T8"/>
    </sheetView>
  </sheetViews>
  <sheetFormatPr defaultRowHeight="12.75" x14ac:dyDescent="0.2"/>
  <cols>
    <col min="1" max="1" width="9.140625" style="45"/>
    <col min="2" max="2" width="72.28515625" style="45" customWidth="1"/>
    <col min="3" max="16384" width="9.140625" style="45"/>
  </cols>
  <sheetData>
    <row r="1" spans="1:20" ht="17.25" x14ac:dyDescent="0.2">
      <c r="A1" s="9" t="str">
        <f>"'Form responses "&amp;E1&amp;"'!"</f>
        <v>'Form responses 2017'!</v>
      </c>
      <c r="B1" s="7" t="s">
        <v>171</v>
      </c>
      <c r="C1" s="6"/>
      <c r="D1" s="6"/>
      <c r="E1">
        <v>2017</v>
      </c>
      <c r="F1" s="69"/>
      <c r="G1" s="69"/>
      <c r="H1" s="69"/>
      <c r="I1" s="69"/>
      <c r="J1" s="69"/>
      <c r="K1" s="69"/>
      <c r="L1" s="69"/>
      <c r="M1" s="69"/>
      <c r="N1" s="69"/>
      <c r="O1" s="69"/>
      <c r="P1" s="69"/>
      <c r="Q1" s="69"/>
      <c r="R1" s="69"/>
      <c r="S1" s="69"/>
      <c r="T1" s="69"/>
    </row>
    <row r="2" spans="1:20" ht="17.25" x14ac:dyDescent="0.2">
      <c r="A2" s="6" t="s">
        <v>3</v>
      </c>
      <c r="B2" s="7"/>
      <c r="C2" s="6"/>
      <c r="D2" s="6">
        <v>5</v>
      </c>
      <c r="E2" s="69">
        <v>4</v>
      </c>
      <c r="F2" s="69">
        <v>3</v>
      </c>
      <c r="G2" s="69">
        <v>2</v>
      </c>
      <c r="H2" s="69">
        <v>1</v>
      </c>
      <c r="I2" s="69" t="s">
        <v>5</v>
      </c>
      <c r="J2" s="69"/>
      <c r="K2" s="69"/>
      <c r="L2" s="69"/>
      <c r="M2" s="6" t="s">
        <v>6</v>
      </c>
      <c r="N2" s="6" t="s">
        <v>7</v>
      </c>
      <c r="O2" s="6" t="s">
        <v>8</v>
      </c>
      <c r="P2" s="6" t="s">
        <v>8</v>
      </c>
      <c r="Q2" s="6" t="s">
        <v>9</v>
      </c>
      <c r="R2" s="6" t="s">
        <v>10</v>
      </c>
      <c r="S2" s="69" t="s">
        <v>5</v>
      </c>
      <c r="T2" s="6" t="s">
        <v>11</v>
      </c>
    </row>
    <row r="3" spans="1:20" x14ac:dyDescent="0.2">
      <c r="A3" s="6" t="s">
        <v>172</v>
      </c>
      <c r="B3" s="69" t="str">
        <f t="shared" ref="B3:B8" ca="1" si="0">INDIRECT($A$1&amp;A3&amp;"1")</f>
        <v>6. Other activities in 2018 [Members Group for East England (which is the final Members Group to be established)]</v>
      </c>
      <c r="C3" s="69"/>
      <c r="D3" s="69">
        <f t="shared" ref="D3:I8" ca="1" si="1">COUNTIF(INDIRECT($A$1&amp;$A3&amp;":"&amp;$A3),D$2)</f>
        <v>17</v>
      </c>
      <c r="E3" s="69">
        <f t="shared" ca="1" si="1"/>
        <v>18</v>
      </c>
      <c r="F3" s="69">
        <f t="shared" ca="1" si="1"/>
        <v>24</v>
      </c>
      <c r="G3" s="69">
        <f t="shared" ca="1" si="1"/>
        <v>23</v>
      </c>
      <c r="H3" s="69">
        <f t="shared" ca="1" si="1"/>
        <v>93</v>
      </c>
      <c r="I3" s="69">
        <f t="shared" ca="1" si="1"/>
        <v>45</v>
      </c>
      <c r="J3" s="69">
        <f t="shared" ref="J3:J8" ca="1" si="2">SUM(D3:H3)</f>
        <v>175</v>
      </c>
      <c r="K3" s="69"/>
      <c r="L3" s="69" t="str">
        <f t="shared" ref="L3:L8" ca="1" si="3">MID(B3,FIND("[",B3)+1,LEN(B3)-FIND("[",B3)-1)</f>
        <v>Members Group for East England (which is the final Members Group to be established)</v>
      </c>
      <c r="M3" s="70">
        <f t="shared" ref="M3:N8" ca="1" si="4">D3/$J3</f>
        <v>9.7142857142857142E-2</v>
      </c>
      <c r="N3" s="70">
        <f t="shared" ca="1" si="4"/>
        <v>0.10285714285714286</v>
      </c>
      <c r="O3" s="70">
        <f t="shared" ref="O3:O8" ca="1" si="5">F3/$J3/2</f>
        <v>6.8571428571428575E-2</v>
      </c>
      <c r="P3" s="70">
        <f t="shared" ref="P3:P8" ca="1" si="6">-O3</f>
        <v>-6.8571428571428575E-2</v>
      </c>
      <c r="Q3" s="70">
        <f t="shared" ref="Q3:R8" ca="1" si="7">-G3/$J3</f>
        <v>-0.13142857142857142</v>
      </c>
      <c r="R3" s="70">
        <f t="shared" ca="1" si="7"/>
        <v>-0.53142857142857147</v>
      </c>
      <c r="S3" s="70">
        <f t="shared" ref="S3:S8" ca="1" si="8">I3/$J3</f>
        <v>0.25714285714285712</v>
      </c>
      <c r="T3" s="71">
        <f t="shared" ref="T3:T8" ca="1" si="9">M3+N3</f>
        <v>0.2</v>
      </c>
    </row>
    <row r="4" spans="1:20" x14ac:dyDescent="0.2">
      <c r="A4" s="6" t="s">
        <v>173</v>
      </c>
      <c r="B4" s="69" t="str">
        <f t="shared" ca="1" si="0"/>
        <v>6. Other activities in 2018 [Expansion of ALT Open Badges for activities Members undertake]</v>
      </c>
      <c r="C4" s="69"/>
      <c r="D4" s="69">
        <f t="shared" ca="1" si="1"/>
        <v>30</v>
      </c>
      <c r="E4" s="69">
        <f t="shared" ca="1" si="1"/>
        <v>43</v>
      </c>
      <c r="F4" s="69">
        <f t="shared" ca="1" si="1"/>
        <v>53</v>
      </c>
      <c r="G4" s="69">
        <f t="shared" ca="1" si="1"/>
        <v>32</v>
      </c>
      <c r="H4" s="69">
        <f t="shared" ca="1" si="1"/>
        <v>42</v>
      </c>
      <c r="I4" s="69">
        <f t="shared" ca="1" si="1"/>
        <v>20</v>
      </c>
      <c r="J4" s="69">
        <f t="shared" ca="1" si="2"/>
        <v>200</v>
      </c>
      <c r="K4" s="69"/>
      <c r="L4" s="69" t="str">
        <f t="shared" ca="1" si="3"/>
        <v>Expansion of ALT Open Badges for activities Members undertake</v>
      </c>
      <c r="M4" s="70">
        <f t="shared" ca="1" si="4"/>
        <v>0.15</v>
      </c>
      <c r="N4" s="70">
        <f t="shared" ca="1" si="4"/>
        <v>0.215</v>
      </c>
      <c r="O4" s="70">
        <f t="shared" ca="1" si="5"/>
        <v>0.13250000000000001</v>
      </c>
      <c r="P4" s="70">
        <f t="shared" ca="1" si="6"/>
        <v>-0.13250000000000001</v>
      </c>
      <c r="Q4" s="70">
        <f t="shared" ca="1" si="7"/>
        <v>-0.16</v>
      </c>
      <c r="R4" s="70">
        <f t="shared" ca="1" si="7"/>
        <v>-0.21</v>
      </c>
      <c r="S4" s="70">
        <f t="shared" ca="1" si="8"/>
        <v>0.1</v>
      </c>
      <c r="T4" s="71">
        <f t="shared" ca="1" si="9"/>
        <v>0.36499999999999999</v>
      </c>
    </row>
    <row r="5" spans="1:20" x14ac:dyDescent="0.2">
      <c r="A5" s="6" t="s">
        <v>174</v>
      </c>
      <c r="B5" s="69" t="str">
        <f t="shared" ca="1" si="0"/>
        <v>6. Other activities in 2018 [ALT Learning Technology Research Award]</v>
      </c>
      <c r="C5" s="69"/>
      <c r="D5" s="69">
        <f t="shared" ca="1" si="1"/>
        <v>41</v>
      </c>
      <c r="E5" s="69">
        <f t="shared" ca="1" si="1"/>
        <v>58</v>
      </c>
      <c r="F5" s="69">
        <f t="shared" ca="1" si="1"/>
        <v>55</v>
      </c>
      <c r="G5" s="69">
        <f t="shared" ca="1" si="1"/>
        <v>26</v>
      </c>
      <c r="H5" s="69">
        <f t="shared" ca="1" si="1"/>
        <v>25</v>
      </c>
      <c r="I5" s="69">
        <f t="shared" ca="1" si="1"/>
        <v>17</v>
      </c>
      <c r="J5" s="69">
        <f t="shared" ca="1" si="2"/>
        <v>205</v>
      </c>
      <c r="K5" s="69"/>
      <c r="L5" s="69" t="str">
        <f t="shared" ca="1" si="3"/>
        <v>ALT Learning Technology Research Award</v>
      </c>
      <c r="M5" s="70">
        <f t="shared" ca="1" si="4"/>
        <v>0.2</v>
      </c>
      <c r="N5" s="70">
        <f t="shared" ca="1" si="4"/>
        <v>0.28292682926829266</v>
      </c>
      <c r="O5" s="70">
        <f t="shared" ca="1" si="5"/>
        <v>0.13414634146341464</v>
      </c>
      <c r="P5" s="70">
        <f t="shared" ca="1" si="6"/>
        <v>-0.13414634146341464</v>
      </c>
      <c r="Q5" s="70">
        <f t="shared" ca="1" si="7"/>
        <v>-0.12682926829268293</v>
      </c>
      <c r="R5" s="70">
        <f t="shared" ca="1" si="7"/>
        <v>-0.12195121951219512</v>
      </c>
      <c r="S5" s="70">
        <f t="shared" ca="1" si="8"/>
        <v>8.2926829268292687E-2</v>
      </c>
      <c r="T5" s="71">
        <f t="shared" ca="1" si="9"/>
        <v>0.48292682926829267</v>
      </c>
    </row>
    <row r="6" spans="1:20" x14ac:dyDescent="0.2">
      <c r="A6" s="6" t="s">
        <v>175</v>
      </c>
      <c r="B6" s="69" t="str">
        <f t="shared" ca="1" si="0"/>
        <v>6. Other activities in 2018 [Mentoring scheme for Members by Members]</v>
      </c>
      <c r="C6" s="69"/>
      <c r="D6" s="69">
        <f t="shared" ca="1" si="1"/>
        <v>47</v>
      </c>
      <c r="E6" s="69">
        <f t="shared" ca="1" si="1"/>
        <v>57</v>
      </c>
      <c r="F6" s="69">
        <f t="shared" ca="1" si="1"/>
        <v>59</v>
      </c>
      <c r="G6" s="69">
        <f t="shared" ca="1" si="1"/>
        <v>25</v>
      </c>
      <c r="H6" s="69">
        <f t="shared" ca="1" si="1"/>
        <v>18</v>
      </c>
      <c r="I6" s="69">
        <f t="shared" ca="1" si="1"/>
        <v>15</v>
      </c>
      <c r="J6" s="69">
        <f t="shared" ca="1" si="2"/>
        <v>206</v>
      </c>
      <c r="K6" s="69"/>
      <c r="L6" s="69" t="str">
        <f t="shared" ca="1" si="3"/>
        <v>Mentoring scheme for Members by Members</v>
      </c>
      <c r="M6" s="70">
        <f t="shared" ca="1" si="4"/>
        <v>0.22815533980582525</v>
      </c>
      <c r="N6" s="70">
        <f t="shared" ca="1" si="4"/>
        <v>0.27669902912621358</v>
      </c>
      <c r="O6" s="70">
        <f t="shared" ca="1" si="5"/>
        <v>0.14320388349514562</v>
      </c>
      <c r="P6" s="70">
        <f t="shared" ca="1" si="6"/>
        <v>-0.14320388349514562</v>
      </c>
      <c r="Q6" s="70">
        <f t="shared" ca="1" si="7"/>
        <v>-0.12135922330097088</v>
      </c>
      <c r="R6" s="70">
        <f t="shared" ca="1" si="7"/>
        <v>-8.7378640776699032E-2</v>
      </c>
      <c r="S6" s="70">
        <f t="shared" ca="1" si="8"/>
        <v>7.281553398058252E-2</v>
      </c>
      <c r="T6" s="71">
        <f t="shared" ca="1" si="9"/>
        <v>0.50485436893203883</v>
      </c>
    </row>
    <row r="7" spans="1:20" x14ac:dyDescent="0.2">
      <c r="A7" s="6" t="s">
        <v>176</v>
      </c>
      <c r="B7" s="69" t="str">
        <f t="shared" ca="1" si="0"/>
        <v>6. Other activities in 2018 [Expand use of ALT's Open Access Repository]</v>
      </c>
      <c r="C7" s="69"/>
      <c r="D7" s="69">
        <f t="shared" ca="1" si="1"/>
        <v>40</v>
      </c>
      <c r="E7" s="69">
        <f t="shared" ca="1" si="1"/>
        <v>71</v>
      </c>
      <c r="F7" s="69">
        <f t="shared" ca="1" si="1"/>
        <v>47</v>
      </c>
      <c r="G7" s="69">
        <f t="shared" ca="1" si="1"/>
        <v>30</v>
      </c>
      <c r="H7" s="69">
        <f t="shared" ca="1" si="1"/>
        <v>16</v>
      </c>
      <c r="I7" s="69">
        <f t="shared" ca="1" si="1"/>
        <v>18</v>
      </c>
      <c r="J7" s="69">
        <f t="shared" ca="1" si="2"/>
        <v>204</v>
      </c>
      <c r="K7" s="69"/>
      <c r="L7" s="69" t="str">
        <f t="shared" ca="1" si="3"/>
        <v>Expand use of ALT's Open Access Repository</v>
      </c>
      <c r="M7" s="70">
        <f t="shared" ca="1" si="4"/>
        <v>0.19607843137254902</v>
      </c>
      <c r="N7" s="70">
        <f t="shared" ca="1" si="4"/>
        <v>0.34803921568627449</v>
      </c>
      <c r="O7" s="70">
        <f t="shared" ca="1" si="5"/>
        <v>0.11519607843137254</v>
      </c>
      <c r="P7" s="70">
        <f t="shared" ca="1" si="6"/>
        <v>-0.11519607843137254</v>
      </c>
      <c r="Q7" s="70">
        <f t="shared" ca="1" si="7"/>
        <v>-0.14705882352941177</v>
      </c>
      <c r="R7" s="70">
        <f t="shared" ca="1" si="7"/>
        <v>-7.8431372549019607E-2</v>
      </c>
      <c r="S7" s="70">
        <f t="shared" ca="1" si="8"/>
        <v>8.8235294117647065E-2</v>
      </c>
      <c r="T7" s="71">
        <f t="shared" ca="1" si="9"/>
        <v>0.54411764705882348</v>
      </c>
    </row>
    <row r="8" spans="1:20" x14ac:dyDescent="0.2">
      <c r="A8" s="6" t="s">
        <v>177</v>
      </c>
      <c r="B8" s="69" t="str">
        <f t="shared" ca="1" si="0"/>
        <v>6. Other activities in 2018 [Research in Learning Technology to apply for impact factor]</v>
      </c>
      <c r="C8" s="69"/>
      <c r="D8" s="69">
        <f t="shared" ca="1" si="1"/>
        <v>65</v>
      </c>
      <c r="E8" s="69">
        <f t="shared" ca="1" si="1"/>
        <v>61</v>
      </c>
      <c r="F8" s="69">
        <f t="shared" ca="1" si="1"/>
        <v>42</v>
      </c>
      <c r="G8" s="69">
        <f t="shared" ca="1" si="1"/>
        <v>17</v>
      </c>
      <c r="H8" s="69">
        <f t="shared" ca="1" si="1"/>
        <v>19</v>
      </c>
      <c r="I8" s="69">
        <f t="shared" ca="1" si="1"/>
        <v>19</v>
      </c>
      <c r="J8" s="69">
        <f t="shared" ca="1" si="2"/>
        <v>204</v>
      </c>
      <c r="K8" s="69"/>
      <c r="L8" s="69" t="str">
        <f t="shared" ca="1" si="3"/>
        <v>Research in Learning Technology to apply for impact factor</v>
      </c>
      <c r="M8" s="70">
        <f t="shared" ca="1" si="4"/>
        <v>0.31862745098039214</v>
      </c>
      <c r="N8" s="70">
        <f t="shared" ca="1" si="4"/>
        <v>0.29901960784313725</v>
      </c>
      <c r="O8" s="70">
        <f t="shared" ca="1" si="5"/>
        <v>0.10294117647058823</v>
      </c>
      <c r="P8" s="70">
        <f t="shared" ca="1" si="6"/>
        <v>-0.10294117647058823</v>
      </c>
      <c r="Q8" s="70">
        <f t="shared" ca="1" si="7"/>
        <v>-8.3333333333333329E-2</v>
      </c>
      <c r="R8" s="70">
        <f t="shared" ca="1" si="7"/>
        <v>-9.3137254901960786E-2</v>
      </c>
      <c r="S8" s="70">
        <f t="shared" ca="1" si="8"/>
        <v>9.3137254901960786E-2</v>
      </c>
      <c r="T8" s="71">
        <f t="shared" ca="1" si="9"/>
        <v>0.61764705882352944</v>
      </c>
    </row>
  </sheetData>
  <sortState ref="A3:T8">
    <sortCondition ref="T3:T8"/>
  </sortState>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activeCell="B1" sqref="B1"/>
    </sheetView>
  </sheetViews>
  <sheetFormatPr defaultRowHeight="12.75" x14ac:dyDescent="0.2"/>
  <cols>
    <col min="2" max="3" width="17" customWidth="1"/>
  </cols>
  <sheetData>
    <row r="1" spans="1:9" ht="17.25" x14ac:dyDescent="0.2">
      <c r="A1" s="9" t="str">
        <f>"'Form responses "&amp;E1&amp;"'!"</f>
        <v>'Form responses 2017'!</v>
      </c>
      <c r="B1" s="7" t="s">
        <v>178</v>
      </c>
      <c r="C1" s="7"/>
      <c r="E1">
        <v>2017</v>
      </c>
    </row>
    <row r="2" spans="1:9" x14ac:dyDescent="0.2">
      <c r="A2" s="6" t="s">
        <v>3</v>
      </c>
      <c r="B2" s="16">
        <f ca="1">COUNTA(INDIRECT($A$1&amp;$A3&amp;":"&amp;$A3))-1</f>
        <v>226</v>
      </c>
      <c r="C2" s="16"/>
      <c r="D2" s="6" t="s">
        <v>149</v>
      </c>
      <c r="E2" s="6" t="s">
        <v>150</v>
      </c>
      <c r="F2" s="6" t="str">
        <f>F1&amp;" (n.)"</f>
        <v xml:space="preserve"> (n.)</v>
      </c>
    </row>
    <row r="3" spans="1:9" x14ac:dyDescent="0.2">
      <c r="A3" s="6" t="s">
        <v>179</v>
      </c>
      <c r="B3" s="3" t="s">
        <v>180</v>
      </c>
      <c r="C3" s="3"/>
      <c r="D3" s="4">
        <f t="shared" ref="D3:D8" ca="1" si="0">COUNTIF(INDIRECT($A$1&amp;$A3&amp;":"&amp;$A3),"*"&amp;B3&amp;"*")</f>
        <v>0</v>
      </c>
      <c r="E3" s="5">
        <f t="shared" ref="E3:E8" ca="1" si="1">D3/B$2</f>
        <v>0</v>
      </c>
      <c r="F3" s="5" t="str">
        <f ca="1">"n."&amp;D3</f>
        <v>n.0</v>
      </c>
    </row>
    <row r="4" spans="1:9" x14ac:dyDescent="0.2">
      <c r="A4" s="6" t="s">
        <v>179</v>
      </c>
      <c r="B4" s="3" t="s">
        <v>181</v>
      </c>
      <c r="C4" s="3"/>
      <c r="D4" s="4">
        <f t="shared" ca="1" si="0"/>
        <v>18</v>
      </c>
      <c r="E4" s="5">
        <f t="shared" ca="1" si="1"/>
        <v>7.9646017699115043E-2</v>
      </c>
      <c r="F4" s="5" t="str">
        <f t="shared" ref="F4:F8" ca="1" si="2">"n."&amp;D4</f>
        <v>n.18</v>
      </c>
    </row>
    <row r="5" spans="1:9" x14ac:dyDescent="0.2">
      <c r="A5" s="6" t="s">
        <v>179</v>
      </c>
      <c r="B5" s="3" t="s">
        <v>182</v>
      </c>
      <c r="C5" s="3"/>
      <c r="D5" s="4">
        <f t="shared" ca="1" si="0"/>
        <v>33</v>
      </c>
      <c r="E5" s="5">
        <f t="shared" ca="1" si="1"/>
        <v>0.14601769911504425</v>
      </c>
      <c r="F5" s="5" t="str">
        <f t="shared" ca="1" si="2"/>
        <v>n.33</v>
      </c>
    </row>
    <row r="6" spans="1:9" x14ac:dyDescent="0.2">
      <c r="A6" s="6" t="s">
        <v>179</v>
      </c>
      <c r="B6" s="3" t="s">
        <v>183</v>
      </c>
      <c r="C6" s="3"/>
      <c r="D6" s="4">
        <f t="shared" ca="1" si="0"/>
        <v>52</v>
      </c>
      <c r="E6" s="5">
        <f t="shared" ca="1" si="1"/>
        <v>0.23008849557522124</v>
      </c>
      <c r="F6" s="5" t="str">
        <f t="shared" ca="1" si="2"/>
        <v>n.52</v>
      </c>
    </row>
    <row r="7" spans="1:9" x14ac:dyDescent="0.2">
      <c r="A7" s="6" t="s">
        <v>179</v>
      </c>
      <c r="B7" s="3" t="s">
        <v>184</v>
      </c>
      <c r="C7" s="3"/>
      <c r="D7" s="4">
        <f t="shared" ca="1" si="0"/>
        <v>70</v>
      </c>
      <c r="E7" s="5">
        <f t="shared" ca="1" si="1"/>
        <v>0.30973451327433627</v>
      </c>
      <c r="F7" s="5" t="str">
        <f t="shared" ca="1" si="2"/>
        <v>n.70</v>
      </c>
    </row>
    <row r="8" spans="1:9" x14ac:dyDescent="0.2">
      <c r="A8" s="6" t="s">
        <v>179</v>
      </c>
      <c r="B8" s="3" t="s">
        <v>185</v>
      </c>
      <c r="C8" s="3"/>
      <c r="D8" s="4">
        <f t="shared" ca="1" si="0"/>
        <v>86</v>
      </c>
      <c r="E8" s="5">
        <f t="shared" ca="1" si="1"/>
        <v>0.38053097345132741</v>
      </c>
      <c r="F8" s="5" t="str">
        <f t="shared" ca="1" si="2"/>
        <v>n.86</v>
      </c>
    </row>
    <row r="9" spans="1:9" x14ac:dyDescent="0.2">
      <c r="E9" s="31"/>
      <c r="F9" s="31"/>
    </row>
    <row r="10" spans="1:9" x14ac:dyDescent="0.2">
      <c r="E10" s="31"/>
      <c r="F10" s="31"/>
    </row>
    <row r="11" spans="1:9" x14ac:dyDescent="0.2">
      <c r="E11" s="31"/>
      <c r="F11" s="31"/>
    </row>
    <row r="12" spans="1:9" x14ac:dyDescent="0.2">
      <c r="E12" s="31"/>
      <c r="F12" s="31"/>
    </row>
    <row r="13" spans="1:9" x14ac:dyDescent="0.2">
      <c r="E13" s="31"/>
      <c r="F13" s="31"/>
    </row>
    <row r="14" spans="1:9" ht="17.25" x14ac:dyDescent="0.2">
      <c r="A14" s="9" t="str">
        <f>"'Form responses 2016'!"</f>
        <v>'Form responses 2016'!</v>
      </c>
      <c r="B14" s="7" t="s">
        <v>178</v>
      </c>
      <c r="C14" s="7"/>
      <c r="D14" s="72">
        <v>2016</v>
      </c>
      <c r="E14" s="72"/>
      <c r="F14" s="72"/>
      <c r="G14" s="72">
        <v>2017</v>
      </c>
      <c r="H14" s="72"/>
      <c r="I14" s="72"/>
    </row>
    <row r="15" spans="1:9" x14ac:dyDescent="0.2">
      <c r="A15" s="6" t="s">
        <v>3</v>
      </c>
      <c r="B15" s="16">
        <f ca="1">COUNTA(INDIRECT($A$14&amp;$A16&amp;":"&amp;$A16))-1</f>
        <v>216</v>
      </c>
      <c r="C15" s="16"/>
      <c r="D15" s="6" t="str">
        <f>D14&amp;" (n.)"</f>
        <v>2016 (n.)</v>
      </c>
      <c r="E15" s="6" t="str">
        <f>D14&amp;" (%)"</f>
        <v>2016 (%)</v>
      </c>
      <c r="F15" s="6" t="str">
        <f>F14&amp;" (n.)"</f>
        <v xml:space="preserve"> (n.)</v>
      </c>
      <c r="G15" s="6" t="str">
        <f>G14&amp;" (n.)"</f>
        <v>2017 (n.)</v>
      </c>
      <c r="H15" s="6" t="str">
        <f>G14&amp;" (%)"</f>
        <v>2017 (%)</v>
      </c>
      <c r="I15" s="6" t="str">
        <f>I14&amp;" (n.)"</f>
        <v xml:space="preserve"> (n.)</v>
      </c>
    </row>
    <row r="16" spans="1:9" x14ac:dyDescent="0.2">
      <c r="A16" s="6" t="s">
        <v>179</v>
      </c>
      <c r="B16" s="3" t="s">
        <v>180</v>
      </c>
      <c r="C16" s="3" t="s">
        <v>180</v>
      </c>
      <c r="D16" s="4">
        <f t="shared" ref="D16:D21" ca="1" si="3">COUNTIF(INDIRECT($A$14&amp;$A16&amp;":"&amp;$A16),"*"&amp;B16&amp;"*")</f>
        <v>0</v>
      </c>
      <c r="E16" s="5">
        <f ca="1">D16/B$15</f>
        <v>0</v>
      </c>
      <c r="F16" s="5" t="str">
        <f ca="1">"n."&amp;D16</f>
        <v>n.0</v>
      </c>
      <c r="G16">
        <f t="shared" ref="G16:G21" ca="1" si="4">VLOOKUP($C16,$B$3:$E$8,3,FALSE)</f>
        <v>0</v>
      </c>
      <c r="H16" s="43">
        <f t="shared" ref="H16:H21" ca="1" si="5">VLOOKUP($C16,$B$3:$E$8,4,FALSE)</f>
        <v>0</v>
      </c>
      <c r="I16" s="5" t="str">
        <f ca="1">"n."&amp;G16</f>
        <v>n.0</v>
      </c>
    </row>
    <row r="17" spans="1:9" x14ac:dyDescent="0.2">
      <c r="A17" s="6" t="s">
        <v>179</v>
      </c>
      <c r="B17" s="3" t="s">
        <v>181</v>
      </c>
      <c r="C17" s="3" t="s">
        <v>181</v>
      </c>
      <c r="D17" s="4">
        <f t="shared" ca="1" si="3"/>
        <v>23</v>
      </c>
      <c r="E17" s="5">
        <f t="shared" ref="E17:E21" ca="1" si="6">D17/B$15</f>
        <v>0.10648148148148148</v>
      </c>
      <c r="F17" s="5" t="str">
        <f t="shared" ref="F17:F21" ca="1" si="7">"n."&amp;D17</f>
        <v>n.23</v>
      </c>
      <c r="G17">
        <f t="shared" ca="1" si="4"/>
        <v>18</v>
      </c>
      <c r="H17" s="43">
        <f t="shared" ca="1" si="5"/>
        <v>7.9646017699115043E-2</v>
      </c>
      <c r="I17" s="5" t="str">
        <f t="shared" ref="I17:I21" ca="1" si="8">"n."&amp;G17</f>
        <v>n.18</v>
      </c>
    </row>
    <row r="18" spans="1:9" x14ac:dyDescent="0.2">
      <c r="A18" s="6" t="s">
        <v>179</v>
      </c>
      <c r="B18" s="3" t="s">
        <v>182</v>
      </c>
      <c r="C18" s="3" t="s">
        <v>182</v>
      </c>
      <c r="D18" s="4">
        <f t="shared" ca="1" si="3"/>
        <v>28</v>
      </c>
      <c r="E18" s="5">
        <f t="shared" ca="1" si="6"/>
        <v>0.12962962962962962</v>
      </c>
      <c r="F18" s="5" t="str">
        <f t="shared" ca="1" si="7"/>
        <v>n.28</v>
      </c>
      <c r="G18">
        <f t="shared" ca="1" si="4"/>
        <v>33</v>
      </c>
      <c r="H18" s="43">
        <f t="shared" ca="1" si="5"/>
        <v>0.14601769911504425</v>
      </c>
      <c r="I18" s="5" t="str">
        <f t="shared" ca="1" si="8"/>
        <v>n.33</v>
      </c>
    </row>
    <row r="19" spans="1:9" x14ac:dyDescent="0.2">
      <c r="A19" s="6" t="s">
        <v>179</v>
      </c>
      <c r="B19" s="3" t="s">
        <v>183</v>
      </c>
      <c r="C19" s="3" t="s">
        <v>183</v>
      </c>
      <c r="D19" s="4">
        <f t="shared" ca="1" si="3"/>
        <v>37</v>
      </c>
      <c r="E19" s="5">
        <f t="shared" ca="1" si="6"/>
        <v>0.17129629629629631</v>
      </c>
      <c r="F19" s="5" t="str">
        <f t="shared" ca="1" si="7"/>
        <v>n.37</v>
      </c>
      <c r="G19">
        <f t="shared" ca="1" si="4"/>
        <v>52</v>
      </c>
      <c r="H19" s="43">
        <f t="shared" ca="1" si="5"/>
        <v>0.23008849557522124</v>
      </c>
      <c r="I19" s="5" t="str">
        <f t="shared" ca="1" si="8"/>
        <v>n.52</v>
      </c>
    </row>
    <row r="20" spans="1:9" x14ac:dyDescent="0.2">
      <c r="A20" s="6" t="s">
        <v>179</v>
      </c>
      <c r="B20" s="3" t="s">
        <v>184</v>
      </c>
      <c r="C20" s="3" t="s">
        <v>184</v>
      </c>
      <c r="D20" s="4">
        <f t="shared" ca="1" si="3"/>
        <v>72</v>
      </c>
      <c r="E20" s="5">
        <f t="shared" ca="1" si="6"/>
        <v>0.33333333333333331</v>
      </c>
      <c r="F20" s="5" t="str">
        <f t="shared" ca="1" si="7"/>
        <v>n.72</v>
      </c>
      <c r="G20">
        <f t="shared" ca="1" si="4"/>
        <v>70</v>
      </c>
      <c r="H20" s="43">
        <f t="shared" ca="1" si="5"/>
        <v>0.30973451327433627</v>
      </c>
      <c r="I20" s="5" t="str">
        <f t="shared" ca="1" si="8"/>
        <v>n.70</v>
      </c>
    </row>
    <row r="21" spans="1:9" x14ac:dyDescent="0.2">
      <c r="A21" s="6" t="s">
        <v>179</v>
      </c>
      <c r="B21" s="3" t="s">
        <v>186</v>
      </c>
      <c r="C21" s="3" t="s">
        <v>185</v>
      </c>
      <c r="D21" s="4">
        <f t="shared" ca="1" si="3"/>
        <v>85</v>
      </c>
      <c r="E21" s="5">
        <f t="shared" ca="1" si="6"/>
        <v>0.39351851851851855</v>
      </c>
      <c r="F21" s="5" t="str">
        <f t="shared" ca="1" si="7"/>
        <v>n.85</v>
      </c>
      <c r="G21">
        <f t="shared" ca="1" si="4"/>
        <v>86</v>
      </c>
      <c r="H21" s="43">
        <f t="shared" ca="1" si="5"/>
        <v>0.38053097345132741</v>
      </c>
      <c r="I21" s="5" t="str">
        <f t="shared" ca="1" si="8"/>
        <v>n.86</v>
      </c>
    </row>
    <row r="25" spans="1:9" x14ac:dyDescent="0.2">
      <c r="B25" s="3" t="s">
        <v>180</v>
      </c>
    </row>
    <row r="26" spans="1:9" x14ac:dyDescent="0.2">
      <c r="B26" s="3" t="s">
        <v>182</v>
      </c>
    </row>
    <row r="27" spans="1:9" x14ac:dyDescent="0.2">
      <c r="B27" s="3" t="s">
        <v>181</v>
      </c>
    </row>
    <row r="28" spans="1:9" x14ac:dyDescent="0.2">
      <c r="B28" s="3" t="s">
        <v>184</v>
      </c>
    </row>
    <row r="29" spans="1:9" x14ac:dyDescent="0.2">
      <c r="B29" s="3" t="s">
        <v>183</v>
      </c>
    </row>
    <row r="30" spans="1:9" x14ac:dyDescent="0.2">
      <c r="B30" s="3" t="s">
        <v>186</v>
      </c>
    </row>
    <row r="31" spans="1:9" x14ac:dyDescent="0.2">
      <c r="B31" s="3" t="s">
        <v>187</v>
      </c>
    </row>
  </sheetData>
  <sortState ref="A16:H21">
    <sortCondition ref="H16:H21"/>
  </sortState>
  <mergeCells count="2">
    <mergeCell ref="D14:F14"/>
    <mergeCell ref="G14:I14"/>
  </mergeCell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0"/>
  <sheetViews>
    <sheetView workbookViewId="0">
      <selection activeCell="V20" sqref="V20"/>
    </sheetView>
  </sheetViews>
  <sheetFormatPr defaultRowHeight="12.75" x14ac:dyDescent="0.2"/>
  <sheetData>
    <row r="1" spans="1:8" ht="17.25" x14ac:dyDescent="0.2">
      <c r="B1" s="7" t="s">
        <v>924</v>
      </c>
    </row>
    <row r="2" spans="1:8" x14ac:dyDescent="0.2">
      <c r="A2" t="s">
        <v>188</v>
      </c>
      <c r="B2" t="s">
        <v>189</v>
      </c>
      <c r="C2" t="s">
        <v>190</v>
      </c>
      <c r="D2" t="s">
        <v>191</v>
      </c>
      <c r="E2" t="s">
        <v>192</v>
      </c>
      <c r="F2" t="s">
        <v>193</v>
      </c>
      <c r="G2" t="s">
        <v>194</v>
      </c>
      <c r="H2" t="s">
        <v>195</v>
      </c>
    </row>
    <row r="3" spans="1:8" x14ac:dyDescent="0.2">
      <c r="A3" t="s">
        <v>196</v>
      </c>
      <c r="B3">
        <v>64</v>
      </c>
      <c r="C3" t="s">
        <v>197</v>
      </c>
      <c r="D3" t="s">
        <v>197</v>
      </c>
      <c r="E3" t="s">
        <v>197</v>
      </c>
      <c r="F3" t="s">
        <v>198</v>
      </c>
    </row>
    <row r="4" spans="1:8" x14ac:dyDescent="0.2">
      <c r="A4" t="s">
        <v>199</v>
      </c>
      <c r="B4">
        <v>38</v>
      </c>
      <c r="C4" t="s">
        <v>197</v>
      </c>
      <c r="D4" t="s">
        <v>197</v>
      </c>
      <c r="E4" t="s">
        <v>197</v>
      </c>
      <c r="F4" t="s">
        <v>198</v>
      </c>
    </row>
    <row r="5" spans="1:8" x14ac:dyDescent="0.2">
      <c r="A5" t="s">
        <v>200</v>
      </c>
      <c r="B5">
        <v>37</v>
      </c>
      <c r="C5" t="s">
        <v>197</v>
      </c>
      <c r="D5" t="s">
        <v>197</v>
      </c>
      <c r="E5" t="s">
        <v>197</v>
      </c>
      <c r="F5" t="s">
        <v>198</v>
      </c>
    </row>
    <row r="6" spans="1:8" x14ac:dyDescent="0.2">
      <c r="A6" t="s">
        <v>201</v>
      </c>
      <c r="B6">
        <v>33</v>
      </c>
      <c r="C6" t="s">
        <v>197</v>
      </c>
      <c r="D6" t="s">
        <v>197</v>
      </c>
      <c r="E6" t="s">
        <v>197</v>
      </c>
      <c r="F6" t="s">
        <v>198</v>
      </c>
    </row>
    <row r="7" spans="1:8" x14ac:dyDescent="0.2">
      <c r="A7" t="s">
        <v>202</v>
      </c>
      <c r="B7">
        <v>28</v>
      </c>
      <c r="C7" t="s">
        <v>197</v>
      </c>
      <c r="D7" t="s">
        <v>197</v>
      </c>
      <c r="E7" t="s">
        <v>197</v>
      </c>
      <c r="F7" t="s">
        <v>198</v>
      </c>
    </row>
    <row r="8" spans="1:8" x14ac:dyDescent="0.2">
      <c r="A8" t="s">
        <v>203</v>
      </c>
      <c r="B8">
        <v>26</v>
      </c>
      <c r="C8" t="s">
        <v>197</v>
      </c>
      <c r="D8" t="s">
        <v>197</v>
      </c>
      <c r="E8" t="s">
        <v>197</v>
      </c>
      <c r="F8" t="s">
        <v>198</v>
      </c>
    </row>
    <row r="9" spans="1:8" x14ac:dyDescent="0.2">
      <c r="A9" t="s">
        <v>204</v>
      </c>
      <c r="B9">
        <v>21</v>
      </c>
      <c r="C9" t="s">
        <v>197</v>
      </c>
      <c r="D9" t="s">
        <v>197</v>
      </c>
      <c r="E9" t="s">
        <v>197</v>
      </c>
      <c r="F9" t="s">
        <v>198</v>
      </c>
    </row>
    <row r="10" spans="1:8" x14ac:dyDescent="0.2">
      <c r="A10" t="s">
        <v>205</v>
      </c>
      <c r="B10">
        <v>21</v>
      </c>
      <c r="C10" t="s">
        <v>197</v>
      </c>
      <c r="D10" t="s">
        <v>197</v>
      </c>
      <c r="E10" t="s">
        <v>197</v>
      </c>
      <c r="F10" t="s">
        <v>198</v>
      </c>
    </row>
    <row r="11" spans="1:8" x14ac:dyDescent="0.2">
      <c r="A11" t="s">
        <v>206</v>
      </c>
      <c r="B11">
        <v>20</v>
      </c>
      <c r="C11" t="s">
        <v>197</v>
      </c>
      <c r="D11" t="s">
        <v>197</v>
      </c>
      <c r="E11" t="s">
        <v>197</v>
      </c>
      <c r="F11" t="s">
        <v>198</v>
      </c>
    </row>
    <row r="12" spans="1:8" x14ac:dyDescent="0.2">
      <c r="A12" t="s">
        <v>207</v>
      </c>
      <c r="B12">
        <v>19</v>
      </c>
      <c r="C12" t="s">
        <v>197</v>
      </c>
      <c r="D12" t="s">
        <v>197</v>
      </c>
      <c r="E12" t="s">
        <v>197</v>
      </c>
      <c r="F12" t="s">
        <v>198</v>
      </c>
    </row>
    <row r="13" spans="1:8" x14ac:dyDescent="0.2">
      <c r="A13" t="s">
        <v>208</v>
      </c>
      <c r="B13">
        <v>19</v>
      </c>
      <c r="C13" t="s">
        <v>197</v>
      </c>
      <c r="D13" t="s">
        <v>197</v>
      </c>
      <c r="E13" t="s">
        <v>197</v>
      </c>
      <c r="F13" t="s">
        <v>198</v>
      </c>
    </row>
    <row r="14" spans="1:8" x14ac:dyDescent="0.2">
      <c r="A14" t="s">
        <v>209</v>
      </c>
      <c r="B14">
        <v>17</v>
      </c>
      <c r="C14" t="s">
        <v>197</v>
      </c>
      <c r="D14" t="s">
        <v>197</v>
      </c>
      <c r="E14" t="s">
        <v>197</v>
      </c>
      <c r="F14" t="s">
        <v>198</v>
      </c>
    </row>
    <row r="15" spans="1:8" x14ac:dyDescent="0.2">
      <c r="A15" t="s">
        <v>210</v>
      </c>
      <c r="B15">
        <v>16</v>
      </c>
      <c r="C15" t="s">
        <v>197</v>
      </c>
      <c r="D15" t="s">
        <v>197</v>
      </c>
      <c r="E15" t="s">
        <v>197</v>
      </c>
      <c r="F15" t="s">
        <v>198</v>
      </c>
    </row>
    <row r="16" spans="1:8" x14ac:dyDescent="0.2">
      <c r="A16" t="s">
        <v>211</v>
      </c>
      <c r="B16">
        <v>15</v>
      </c>
      <c r="C16" t="s">
        <v>197</v>
      </c>
      <c r="D16" t="s">
        <v>197</v>
      </c>
      <c r="E16" t="s">
        <v>197</v>
      </c>
      <c r="F16" t="s">
        <v>198</v>
      </c>
    </row>
    <row r="17" spans="1:6" x14ac:dyDescent="0.2">
      <c r="A17" t="s">
        <v>212</v>
      </c>
      <c r="B17">
        <v>14</v>
      </c>
      <c r="C17" t="s">
        <v>197</v>
      </c>
      <c r="D17" t="s">
        <v>197</v>
      </c>
      <c r="E17" t="s">
        <v>197</v>
      </c>
      <c r="F17" t="s">
        <v>198</v>
      </c>
    </row>
    <row r="18" spans="1:6" x14ac:dyDescent="0.2">
      <c r="A18" t="s">
        <v>213</v>
      </c>
      <c r="B18">
        <v>14</v>
      </c>
      <c r="C18" t="s">
        <v>197</v>
      </c>
      <c r="D18" t="s">
        <v>197</v>
      </c>
      <c r="E18" t="s">
        <v>197</v>
      </c>
      <c r="F18" t="s">
        <v>198</v>
      </c>
    </row>
    <row r="19" spans="1:6" x14ac:dyDescent="0.2">
      <c r="A19" t="s">
        <v>7</v>
      </c>
      <c r="B19">
        <v>14</v>
      </c>
      <c r="C19" t="s">
        <v>197</v>
      </c>
      <c r="D19" t="s">
        <v>197</v>
      </c>
      <c r="E19" t="s">
        <v>197</v>
      </c>
      <c r="F19" t="s">
        <v>198</v>
      </c>
    </row>
    <row r="20" spans="1:6" x14ac:dyDescent="0.2">
      <c r="A20" t="s">
        <v>214</v>
      </c>
      <c r="B20">
        <v>13</v>
      </c>
      <c r="C20" t="s">
        <v>197</v>
      </c>
      <c r="D20" t="s">
        <v>197</v>
      </c>
      <c r="E20" t="s">
        <v>197</v>
      </c>
      <c r="F20" t="s">
        <v>198</v>
      </c>
    </row>
    <row r="21" spans="1:6" x14ac:dyDescent="0.2">
      <c r="A21" t="s">
        <v>215</v>
      </c>
      <c r="B21">
        <v>13</v>
      </c>
      <c r="C21" t="s">
        <v>197</v>
      </c>
      <c r="D21" t="s">
        <v>197</v>
      </c>
      <c r="E21" t="s">
        <v>197</v>
      </c>
      <c r="F21" t="s">
        <v>198</v>
      </c>
    </row>
    <row r="22" spans="1:6" x14ac:dyDescent="0.2">
      <c r="A22" t="s">
        <v>216</v>
      </c>
      <c r="B22">
        <v>13</v>
      </c>
      <c r="C22" t="s">
        <v>197</v>
      </c>
      <c r="D22" t="s">
        <v>197</v>
      </c>
      <c r="E22" t="s">
        <v>197</v>
      </c>
      <c r="F22" t="s">
        <v>198</v>
      </c>
    </row>
    <row r="23" spans="1:6" x14ac:dyDescent="0.2">
      <c r="A23" t="s">
        <v>217</v>
      </c>
      <c r="B23">
        <v>12</v>
      </c>
      <c r="C23" t="s">
        <v>197</v>
      </c>
      <c r="D23" t="s">
        <v>197</v>
      </c>
      <c r="E23" t="s">
        <v>197</v>
      </c>
      <c r="F23" t="s">
        <v>198</v>
      </c>
    </row>
    <row r="24" spans="1:6" x14ac:dyDescent="0.2">
      <c r="A24" t="s">
        <v>218</v>
      </c>
      <c r="B24">
        <v>11</v>
      </c>
      <c r="C24" t="s">
        <v>197</v>
      </c>
      <c r="D24" t="s">
        <v>197</v>
      </c>
      <c r="E24" t="s">
        <v>197</v>
      </c>
      <c r="F24" t="s">
        <v>198</v>
      </c>
    </row>
    <row r="25" spans="1:6" x14ac:dyDescent="0.2">
      <c r="A25" t="s">
        <v>219</v>
      </c>
      <c r="B25">
        <v>11</v>
      </c>
      <c r="C25" t="s">
        <v>197</v>
      </c>
      <c r="D25" t="s">
        <v>197</v>
      </c>
      <c r="E25" t="s">
        <v>197</v>
      </c>
      <c r="F25" t="s">
        <v>198</v>
      </c>
    </row>
    <row r="26" spans="1:6" x14ac:dyDescent="0.2">
      <c r="A26" t="s">
        <v>220</v>
      </c>
      <c r="B26">
        <v>11</v>
      </c>
      <c r="C26" t="s">
        <v>197</v>
      </c>
      <c r="D26" t="s">
        <v>197</v>
      </c>
      <c r="E26" t="s">
        <v>197</v>
      </c>
      <c r="F26" t="s">
        <v>198</v>
      </c>
    </row>
    <row r="27" spans="1:6" x14ac:dyDescent="0.2">
      <c r="A27" t="s">
        <v>221</v>
      </c>
      <c r="B27">
        <v>10</v>
      </c>
      <c r="C27" t="s">
        <v>197</v>
      </c>
      <c r="D27" t="s">
        <v>197</v>
      </c>
      <c r="E27" t="s">
        <v>197</v>
      </c>
      <c r="F27" t="s">
        <v>198</v>
      </c>
    </row>
    <row r="28" spans="1:6" x14ac:dyDescent="0.2">
      <c r="A28" t="s">
        <v>222</v>
      </c>
      <c r="B28">
        <v>10</v>
      </c>
      <c r="C28" t="s">
        <v>197</v>
      </c>
      <c r="D28" t="s">
        <v>197</v>
      </c>
      <c r="E28" t="s">
        <v>197</v>
      </c>
      <c r="F28" t="s">
        <v>198</v>
      </c>
    </row>
    <row r="29" spans="1:6" x14ac:dyDescent="0.2">
      <c r="A29" t="s">
        <v>223</v>
      </c>
      <c r="B29">
        <v>9</v>
      </c>
      <c r="C29" t="s">
        <v>197</v>
      </c>
      <c r="D29" t="s">
        <v>197</v>
      </c>
      <c r="E29" t="s">
        <v>197</v>
      </c>
      <c r="F29" t="s">
        <v>198</v>
      </c>
    </row>
    <row r="30" spans="1:6" x14ac:dyDescent="0.2">
      <c r="A30" t="s">
        <v>224</v>
      </c>
      <c r="B30">
        <v>9</v>
      </c>
      <c r="C30" t="s">
        <v>197</v>
      </c>
      <c r="D30" t="s">
        <v>197</v>
      </c>
      <c r="E30" t="s">
        <v>197</v>
      </c>
      <c r="F30" t="s">
        <v>198</v>
      </c>
    </row>
    <row r="31" spans="1:6" x14ac:dyDescent="0.2">
      <c r="A31" t="s">
        <v>225</v>
      </c>
      <c r="B31">
        <v>8</v>
      </c>
      <c r="C31" t="s">
        <v>197</v>
      </c>
      <c r="D31" t="s">
        <v>197</v>
      </c>
      <c r="E31" t="s">
        <v>197</v>
      </c>
      <c r="F31" t="s">
        <v>198</v>
      </c>
    </row>
    <row r="32" spans="1:6" x14ac:dyDescent="0.2">
      <c r="A32" t="s">
        <v>226</v>
      </c>
      <c r="B32">
        <v>8</v>
      </c>
      <c r="C32" t="s">
        <v>197</v>
      </c>
      <c r="D32" t="s">
        <v>197</v>
      </c>
      <c r="E32" t="s">
        <v>197</v>
      </c>
      <c r="F32" t="s">
        <v>198</v>
      </c>
    </row>
    <row r="33" spans="1:6" x14ac:dyDescent="0.2">
      <c r="A33" t="s">
        <v>227</v>
      </c>
      <c r="B33">
        <v>8</v>
      </c>
      <c r="C33" t="s">
        <v>197</v>
      </c>
      <c r="D33" t="s">
        <v>197</v>
      </c>
      <c r="E33" t="s">
        <v>197</v>
      </c>
      <c r="F33" t="s">
        <v>198</v>
      </c>
    </row>
    <row r="34" spans="1:6" x14ac:dyDescent="0.2">
      <c r="A34" t="s">
        <v>228</v>
      </c>
      <c r="B34">
        <v>8</v>
      </c>
      <c r="C34" t="s">
        <v>197</v>
      </c>
      <c r="D34" t="s">
        <v>197</v>
      </c>
      <c r="E34" t="s">
        <v>197</v>
      </c>
      <c r="F34" t="s">
        <v>198</v>
      </c>
    </row>
    <row r="35" spans="1:6" x14ac:dyDescent="0.2">
      <c r="A35" t="s">
        <v>229</v>
      </c>
      <c r="B35">
        <v>8</v>
      </c>
      <c r="C35" t="s">
        <v>197</v>
      </c>
      <c r="D35" t="s">
        <v>197</v>
      </c>
      <c r="E35" t="s">
        <v>197</v>
      </c>
      <c r="F35" t="s">
        <v>198</v>
      </c>
    </row>
    <row r="36" spans="1:6" x14ac:dyDescent="0.2">
      <c r="A36" t="s">
        <v>230</v>
      </c>
      <c r="B36">
        <v>8</v>
      </c>
      <c r="C36" t="s">
        <v>197</v>
      </c>
      <c r="D36" t="s">
        <v>197</v>
      </c>
      <c r="E36" t="s">
        <v>197</v>
      </c>
      <c r="F36" t="s">
        <v>198</v>
      </c>
    </row>
    <row r="37" spans="1:6" x14ac:dyDescent="0.2">
      <c r="A37" t="s">
        <v>231</v>
      </c>
      <c r="B37">
        <v>7</v>
      </c>
      <c r="C37" t="s">
        <v>197</v>
      </c>
      <c r="D37" t="s">
        <v>197</v>
      </c>
      <c r="E37" t="s">
        <v>197</v>
      </c>
      <c r="F37" t="s">
        <v>198</v>
      </c>
    </row>
    <row r="38" spans="1:6" x14ac:dyDescent="0.2">
      <c r="A38" t="s">
        <v>232</v>
      </c>
      <c r="B38">
        <v>7</v>
      </c>
      <c r="C38" t="s">
        <v>197</v>
      </c>
      <c r="D38" t="s">
        <v>197</v>
      </c>
      <c r="E38" t="s">
        <v>197</v>
      </c>
      <c r="F38" t="s">
        <v>198</v>
      </c>
    </row>
    <row r="39" spans="1:6" x14ac:dyDescent="0.2">
      <c r="A39" t="s">
        <v>233</v>
      </c>
      <c r="B39">
        <v>7</v>
      </c>
      <c r="C39" t="s">
        <v>197</v>
      </c>
      <c r="D39" t="s">
        <v>197</v>
      </c>
      <c r="E39" t="s">
        <v>197</v>
      </c>
      <c r="F39" t="s">
        <v>198</v>
      </c>
    </row>
    <row r="40" spans="1:6" x14ac:dyDescent="0.2">
      <c r="A40" t="s">
        <v>234</v>
      </c>
      <c r="B40">
        <v>7</v>
      </c>
      <c r="C40" t="s">
        <v>197</v>
      </c>
      <c r="D40" t="s">
        <v>197</v>
      </c>
      <c r="E40" t="s">
        <v>197</v>
      </c>
      <c r="F40" t="s">
        <v>198</v>
      </c>
    </row>
    <row r="41" spans="1:6" x14ac:dyDescent="0.2">
      <c r="A41" t="s">
        <v>235</v>
      </c>
      <c r="B41">
        <v>7</v>
      </c>
      <c r="C41" t="s">
        <v>197</v>
      </c>
      <c r="D41" t="s">
        <v>197</v>
      </c>
      <c r="E41" t="s">
        <v>197</v>
      </c>
      <c r="F41" t="s">
        <v>198</v>
      </c>
    </row>
    <row r="42" spans="1:6" x14ac:dyDescent="0.2">
      <c r="A42" t="s">
        <v>236</v>
      </c>
      <c r="B42">
        <v>7</v>
      </c>
      <c r="C42" t="s">
        <v>197</v>
      </c>
      <c r="D42" t="s">
        <v>197</v>
      </c>
      <c r="E42" t="s">
        <v>197</v>
      </c>
      <c r="F42" t="s">
        <v>198</v>
      </c>
    </row>
    <row r="43" spans="1:6" x14ac:dyDescent="0.2">
      <c r="A43" t="s">
        <v>237</v>
      </c>
      <c r="B43">
        <v>6</v>
      </c>
      <c r="C43" t="s">
        <v>197</v>
      </c>
      <c r="D43" t="s">
        <v>197</v>
      </c>
      <c r="E43" t="s">
        <v>197</v>
      </c>
      <c r="F43" t="s">
        <v>198</v>
      </c>
    </row>
    <row r="44" spans="1:6" x14ac:dyDescent="0.2">
      <c r="A44" t="s">
        <v>238</v>
      </c>
      <c r="B44">
        <v>6</v>
      </c>
      <c r="C44" t="s">
        <v>197</v>
      </c>
      <c r="D44" t="s">
        <v>197</v>
      </c>
      <c r="E44" t="s">
        <v>197</v>
      </c>
      <c r="F44" t="s">
        <v>198</v>
      </c>
    </row>
    <row r="45" spans="1:6" x14ac:dyDescent="0.2">
      <c r="A45" t="s">
        <v>239</v>
      </c>
      <c r="B45">
        <v>6</v>
      </c>
      <c r="C45" t="s">
        <v>197</v>
      </c>
      <c r="D45" t="s">
        <v>197</v>
      </c>
      <c r="E45" t="s">
        <v>197</v>
      </c>
      <c r="F45" t="s">
        <v>198</v>
      </c>
    </row>
    <row r="46" spans="1:6" x14ac:dyDescent="0.2">
      <c r="A46" t="s">
        <v>240</v>
      </c>
      <c r="B46">
        <v>6</v>
      </c>
      <c r="C46" t="s">
        <v>197</v>
      </c>
      <c r="D46" t="s">
        <v>197</v>
      </c>
      <c r="E46" t="s">
        <v>197</v>
      </c>
      <c r="F46" t="s">
        <v>198</v>
      </c>
    </row>
    <row r="47" spans="1:6" x14ac:dyDescent="0.2">
      <c r="A47" t="s">
        <v>241</v>
      </c>
      <c r="B47">
        <v>6</v>
      </c>
      <c r="C47" t="s">
        <v>197</v>
      </c>
      <c r="D47" t="s">
        <v>197</v>
      </c>
      <c r="E47" t="s">
        <v>197</v>
      </c>
      <c r="F47" t="s">
        <v>198</v>
      </c>
    </row>
    <row r="48" spans="1:6" x14ac:dyDescent="0.2">
      <c r="A48" t="s">
        <v>242</v>
      </c>
      <c r="B48">
        <v>6</v>
      </c>
      <c r="C48" t="s">
        <v>197</v>
      </c>
      <c r="D48" t="s">
        <v>197</v>
      </c>
      <c r="E48" t="s">
        <v>197</v>
      </c>
      <c r="F48" t="s">
        <v>198</v>
      </c>
    </row>
    <row r="49" spans="1:6" x14ac:dyDescent="0.2">
      <c r="A49" t="s">
        <v>243</v>
      </c>
      <c r="B49">
        <v>6</v>
      </c>
      <c r="C49" t="s">
        <v>197</v>
      </c>
      <c r="D49" t="s">
        <v>197</v>
      </c>
      <c r="E49" t="s">
        <v>197</v>
      </c>
      <c r="F49" t="s">
        <v>198</v>
      </c>
    </row>
    <row r="50" spans="1:6" x14ac:dyDescent="0.2">
      <c r="A50" t="s">
        <v>244</v>
      </c>
      <c r="B50">
        <v>6</v>
      </c>
      <c r="C50" t="s">
        <v>197</v>
      </c>
      <c r="D50" t="s">
        <v>197</v>
      </c>
      <c r="E50" t="s">
        <v>197</v>
      </c>
      <c r="F50" t="s">
        <v>198</v>
      </c>
    </row>
    <row r="51" spans="1:6" x14ac:dyDescent="0.2">
      <c r="A51" t="s">
        <v>245</v>
      </c>
      <c r="B51">
        <v>6</v>
      </c>
      <c r="C51" t="s">
        <v>197</v>
      </c>
      <c r="D51" t="s">
        <v>197</v>
      </c>
      <c r="E51" t="s">
        <v>197</v>
      </c>
      <c r="F51" t="s">
        <v>198</v>
      </c>
    </row>
    <row r="52" spans="1:6" x14ac:dyDescent="0.2">
      <c r="A52" t="s">
        <v>246</v>
      </c>
      <c r="B52">
        <v>5</v>
      </c>
      <c r="C52" t="s">
        <v>197</v>
      </c>
      <c r="D52" t="s">
        <v>197</v>
      </c>
      <c r="E52" t="s">
        <v>197</v>
      </c>
      <c r="F52" t="s">
        <v>198</v>
      </c>
    </row>
    <row r="53" spans="1:6" x14ac:dyDescent="0.2">
      <c r="A53" t="s">
        <v>247</v>
      </c>
      <c r="B53">
        <v>5</v>
      </c>
      <c r="C53" t="s">
        <v>197</v>
      </c>
      <c r="D53" t="s">
        <v>197</v>
      </c>
      <c r="E53" t="s">
        <v>197</v>
      </c>
      <c r="F53" t="s">
        <v>198</v>
      </c>
    </row>
    <row r="54" spans="1:6" x14ac:dyDescent="0.2">
      <c r="A54" t="s">
        <v>248</v>
      </c>
      <c r="B54">
        <v>5</v>
      </c>
      <c r="C54" t="s">
        <v>197</v>
      </c>
      <c r="D54" t="s">
        <v>197</v>
      </c>
      <c r="E54" t="s">
        <v>197</v>
      </c>
      <c r="F54" t="s">
        <v>198</v>
      </c>
    </row>
    <row r="55" spans="1:6" x14ac:dyDescent="0.2">
      <c r="A55" t="s">
        <v>249</v>
      </c>
      <c r="B55">
        <v>5</v>
      </c>
      <c r="C55" t="s">
        <v>197</v>
      </c>
      <c r="D55" t="s">
        <v>197</v>
      </c>
      <c r="E55" t="s">
        <v>197</v>
      </c>
      <c r="F55" t="s">
        <v>198</v>
      </c>
    </row>
    <row r="56" spans="1:6" x14ac:dyDescent="0.2">
      <c r="A56" t="s">
        <v>250</v>
      </c>
      <c r="B56">
        <v>5</v>
      </c>
      <c r="C56" t="s">
        <v>197</v>
      </c>
      <c r="D56" t="s">
        <v>197</v>
      </c>
      <c r="E56" t="s">
        <v>197</v>
      </c>
      <c r="F56" t="s">
        <v>198</v>
      </c>
    </row>
    <row r="57" spans="1:6" x14ac:dyDescent="0.2">
      <c r="A57" t="s">
        <v>251</v>
      </c>
      <c r="B57">
        <v>5</v>
      </c>
      <c r="C57" t="s">
        <v>197</v>
      </c>
      <c r="D57" t="s">
        <v>197</v>
      </c>
      <c r="E57" t="s">
        <v>197</v>
      </c>
      <c r="F57" t="s">
        <v>198</v>
      </c>
    </row>
    <row r="58" spans="1:6" x14ac:dyDescent="0.2">
      <c r="A58" t="s">
        <v>252</v>
      </c>
      <c r="B58">
        <v>5</v>
      </c>
      <c r="C58" t="s">
        <v>197</v>
      </c>
      <c r="D58" t="s">
        <v>197</v>
      </c>
      <c r="E58" t="s">
        <v>197</v>
      </c>
      <c r="F58" t="s">
        <v>198</v>
      </c>
    </row>
    <row r="59" spans="1:6" x14ac:dyDescent="0.2">
      <c r="A59" t="s">
        <v>253</v>
      </c>
      <c r="B59">
        <v>5</v>
      </c>
      <c r="C59" t="s">
        <v>197</v>
      </c>
      <c r="D59" t="s">
        <v>197</v>
      </c>
      <c r="E59" t="s">
        <v>197</v>
      </c>
      <c r="F59" t="s">
        <v>198</v>
      </c>
    </row>
    <row r="60" spans="1:6" x14ac:dyDescent="0.2">
      <c r="A60" t="s">
        <v>254</v>
      </c>
      <c r="B60">
        <v>5</v>
      </c>
      <c r="C60" t="s">
        <v>197</v>
      </c>
      <c r="D60" t="s">
        <v>197</v>
      </c>
      <c r="E60" t="s">
        <v>197</v>
      </c>
      <c r="F60" t="s">
        <v>198</v>
      </c>
    </row>
    <row r="61" spans="1:6" x14ac:dyDescent="0.2">
      <c r="A61" t="s">
        <v>255</v>
      </c>
      <c r="B61">
        <v>5</v>
      </c>
      <c r="C61" t="s">
        <v>197</v>
      </c>
      <c r="D61" t="s">
        <v>197</v>
      </c>
      <c r="E61" t="s">
        <v>197</v>
      </c>
      <c r="F61" t="s">
        <v>198</v>
      </c>
    </row>
    <row r="62" spans="1:6" x14ac:dyDescent="0.2">
      <c r="A62" t="s">
        <v>256</v>
      </c>
      <c r="B62">
        <v>5</v>
      </c>
      <c r="C62" t="s">
        <v>197</v>
      </c>
      <c r="D62" t="s">
        <v>197</v>
      </c>
      <c r="E62" t="s">
        <v>197</v>
      </c>
      <c r="F62" t="s">
        <v>198</v>
      </c>
    </row>
    <row r="63" spans="1:6" x14ac:dyDescent="0.2">
      <c r="A63" t="s">
        <v>257</v>
      </c>
      <c r="B63">
        <v>5</v>
      </c>
      <c r="C63" t="s">
        <v>197</v>
      </c>
      <c r="D63" t="s">
        <v>197</v>
      </c>
      <c r="E63" t="s">
        <v>197</v>
      </c>
      <c r="F63" t="s">
        <v>198</v>
      </c>
    </row>
    <row r="64" spans="1:6" x14ac:dyDescent="0.2">
      <c r="A64" t="s">
        <v>258</v>
      </c>
      <c r="B64">
        <v>5</v>
      </c>
      <c r="C64" t="s">
        <v>197</v>
      </c>
      <c r="D64" t="s">
        <v>197</v>
      </c>
      <c r="E64" t="s">
        <v>197</v>
      </c>
      <c r="F64" t="s">
        <v>198</v>
      </c>
    </row>
    <row r="65" spans="1:6" x14ac:dyDescent="0.2">
      <c r="A65" t="s">
        <v>259</v>
      </c>
      <c r="B65">
        <v>5</v>
      </c>
      <c r="C65" t="s">
        <v>197</v>
      </c>
      <c r="D65" t="s">
        <v>197</v>
      </c>
      <c r="E65" t="s">
        <v>197</v>
      </c>
      <c r="F65" t="s">
        <v>198</v>
      </c>
    </row>
    <row r="66" spans="1:6" x14ac:dyDescent="0.2">
      <c r="A66" t="s">
        <v>260</v>
      </c>
      <c r="B66">
        <v>5</v>
      </c>
      <c r="C66" t="s">
        <v>197</v>
      </c>
      <c r="D66" t="s">
        <v>197</v>
      </c>
      <c r="E66" t="s">
        <v>197</v>
      </c>
      <c r="F66" t="s">
        <v>198</v>
      </c>
    </row>
    <row r="67" spans="1:6" x14ac:dyDescent="0.2">
      <c r="A67" t="s">
        <v>261</v>
      </c>
      <c r="B67">
        <v>5</v>
      </c>
      <c r="C67" t="s">
        <v>197</v>
      </c>
      <c r="D67" t="s">
        <v>197</v>
      </c>
      <c r="E67" t="s">
        <v>197</v>
      </c>
      <c r="F67" t="s">
        <v>198</v>
      </c>
    </row>
    <row r="68" spans="1:6" x14ac:dyDescent="0.2">
      <c r="A68" t="s">
        <v>262</v>
      </c>
      <c r="B68">
        <v>4</v>
      </c>
      <c r="C68" t="s">
        <v>197</v>
      </c>
      <c r="D68" t="s">
        <v>197</v>
      </c>
      <c r="E68" t="s">
        <v>197</v>
      </c>
      <c r="F68" t="s">
        <v>198</v>
      </c>
    </row>
    <row r="69" spans="1:6" x14ac:dyDescent="0.2">
      <c r="A69" t="s">
        <v>263</v>
      </c>
      <c r="B69">
        <v>4</v>
      </c>
      <c r="C69" t="s">
        <v>197</v>
      </c>
      <c r="D69" t="s">
        <v>197</v>
      </c>
      <c r="E69" t="s">
        <v>197</v>
      </c>
      <c r="F69" t="s">
        <v>198</v>
      </c>
    </row>
    <row r="70" spans="1:6" x14ac:dyDescent="0.2">
      <c r="A70" t="s">
        <v>264</v>
      </c>
      <c r="B70">
        <v>4</v>
      </c>
      <c r="C70" t="s">
        <v>197</v>
      </c>
      <c r="D70" t="s">
        <v>197</v>
      </c>
      <c r="E70" t="s">
        <v>197</v>
      </c>
      <c r="F70" t="s">
        <v>198</v>
      </c>
    </row>
    <row r="71" spans="1:6" x14ac:dyDescent="0.2">
      <c r="A71" t="s">
        <v>265</v>
      </c>
      <c r="B71">
        <v>4</v>
      </c>
      <c r="C71" t="s">
        <v>197</v>
      </c>
      <c r="D71" t="s">
        <v>197</v>
      </c>
      <c r="E71" t="s">
        <v>197</v>
      </c>
      <c r="F71" t="s">
        <v>198</v>
      </c>
    </row>
    <row r="72" spans="1:6" x14ac:dyDescent="0.2">
      <c r="A72" t="s">
        <v>266</v>
      </c>
      <c r="B72">
        <v>4</v>
      </c>
      <c r="C72" t="s">
        <v>197</v>
      </c>
      <c r="D72" t="s">
        <v>197</v>
      </c>
      <c r="E72" t="s">
        <v>197</v>
      </c>
      <c r="F72" t="s">
        <v>198</v>
      </c>
    </row>
    <row r="73" spans="1:6" x14ac:dyDescent="0.2">
      <c r="A73" t="s">
        <v>267</v>
      </c>
      <c r="B73">
        <v>4</v>
      </c>
      <c r="C73" t="s">
        <v>197</v>
      </c>
      <c r="D73" t="s">
        <v>197</v>
      </c>
      <c r="E73" t="s">
        <v>197</v>
      </c>
      <c r="F73" t="s">
        <v>198</v>
      </c>
    </row>
    <row r="74" spans="1:6" x14ac:dyDescent="0.2">
      <c r="A74" t="s">
        <v>268</v>
      </c>
      <c r="B74">
        <v>4</v>
      </c>
      <c r="C74" t="s">
        <v>197</v>
      </c>
      <c r="D74" t="s">
        <v>197</v>
      </c>
      <c r="E74" t="s">
        <v>197</v>
      </c>
      <c r="F74" t="s">
        <v>198</v>
      </c>
    </row>
    <row r="75" spans="1:6" x14ac:dyDescent="0.2">
      <c r="A75" t="s">
        <v>269</v>
      </c>
      <c r="B75">
        <v>4</v>
      </c>
      <c r="C75" t="s">
        <v>197</v>
      </c>
      <c r="D75" t="s">
        <v>197</v>
      </c>
      <c r="E75" t="s">
        <v>197</v>
      </c>
      <c r="F75" t="s">
        <v>198</v>
      </c>
    </row>
    <row r="76" spans="1:6" x14ac:dyDescent="0.2">
      <c r="A76" t="s">
        <v>270</v>
      </c>
      <c r="B76">
        <v>4</v>
      </c>
      <c r="C76" t="s">
        <v>197</v>
      </c>
      <c r="D76" t="s">
        <v>197</v>
      </c>
      <c r="E76" t="s">
        <v>197</v>
      </c>
      <c r="F76" t="s">
        <v>198</v>
      </c>
    </row>
    <row r="77" spans="1:6" x14ac:dyDescent="0.2">
      <c r="A77" t="s">
        <v>271</v>
      </c>
      <c r="B77">
        <v>4</v>
      </c>
      <c r="C77" t="s">
        <v>197</v>
      </c>
      <c r="D77" t="s">
        <v>197</v>
      </c>
      <c r="E77" t="s">
        <v>197</v>
      </c>
      <c r="F77" t="s">
        <v>198</v>
      </c>
    </row>
    <row r="78" spans="1:6" x14ac:dyDescent="0.2">
      <c r="A78" t="s">
        <v>272</v>
      </c>
      <c r="B78">
        <v>4</v>
      </c>
      <c r="C78" t="s">
        <v>197</v>
      </c>
      <c r="D78" t="s">
        <v>197</v>
      </c>
      <c r="E78" t="s">
        <v>197</v>
      </c>
      <c r="F78" t="s">
        <v>198</v>
      </c>
    </row>
    <row r="79" spans="1:6" x14ac:dyDescent="0.2">
      <c r="A79" t="s">
        <v>273</v>
      </c>
      <c r="B79">
        <v>4</v>
      </c>
      <c r="C79" t="s">
        <v>197</v>
      </c>
      <c r="D79" t="s">
        <v>197</v>
      </c>
      <c r="E79" t="s">
        <v>197</v>
      </c>
      <c r="F79" t="s">
        <v>198</v>
      </c>
    </row>
    <row r="80" spans="1:6" x14ac:dyDescent="0.2">
      <c r="A80" t="s">
        <v>274</v>
      </c>
      <c r="B80">
        <v>4</v>
      </c>
      <c r="C80" t="s">
        <v>197</v>
      </c>
      <c r="D80" t="s">
        <v>197</v>
      </c>
      <c r="E80" t="s">
        <v>197</v>
      </c>
      <c r="F80" t="s">
        <v>198</v>
      </c>
    </row>
    <row r="81" spans="1:6" x14ac:dyDescent="0.2">
      <c r="A81" t="s">
        <v>275</v>
      </c>
      <c r="B81">
        <v>4</v>
      </c>
      <c r="C81" t="s">
        <v>197</v>
      </c>
      <c r="D81" t="s">
        <v>197</v>
      </c>
      <c r="E81" t="s">
        <v>197</v>
      </c>
      <c r="F81" t="s">
        <v>198</v>
      </c>
    </row>
    <row r="82" spans="1:6" x14ac:dyDescent="0.2">
      <c r="A82" t="s">
        <v>276</v>
      </c>
      <c r="B82">
        <v>4</v>
      </c>
      <c r="C82" t="s">
        <v>197</v>
      </c>
      <c r="D82" t="s">
        <v>197</v>
      </c>
      <c r="E82" t="s">
        <v>197</v>
      </c>
      <c r="F82" t="s">
        <v>198</v>
      </c>
    </row>
    <row r="83" spans="1:6" x14ac:dyDescent="0.2">
      <c r="A83" t="s">
        <v>277</v>
      </c>
      <c r="B83">
        <v>4</v>
      </c>
      <c r="C83" t="s">
        <v>197</v>
      </c>
      <c r="D83" t="s">
        <v>197</v>
      </c>
      <c r="E83" t="s">
        <v>197</v>
      </c>
      <c r="F83" t="s">
        <v>198</v>
      </c>
    </row>
    <row r="84" spans="1:6" x14ac:dyDescent="0.2">
      <c r="A84" t="s">
        <v>278</v>
      </c>
      <c r="B84">
        <v>4</v>
      </c>
      <c r="C84" t="s">
        <v>197</v>
      </c>
      <c r="D84" t="s">
        <v>197</v>
      </c>
      <c r="E84" t="s">
        <v>197</v>
      </c>
      <c r="F84" t="s">
        <v>198</v>
      </c>
    </row>
    <row r="85" spans="1:6" x14ac:dyDescent="0.2">
      <c r="A85" t="s">
        <v>279</v>
      </c>
      <c r="B85">
        <v>4</v>
      </c>
      <c r="C85" t="s">
        <v>197</v>
      </c>
      <c r="D85" t="s">
        <v>197</v>
      </c>
      <c r="E85" t="s">
        <v>197</v>
      </c>
      <c r="F85" t="s">
        <v>198</v>
      </c>
    </row>
    <row r="86" spans="1:6" x14ac:dyDescent="0.2">
      <c r="A86" t="s">
        <v>280</v>
      </c>
      <c r="B86">
        <v>4</v>
      </c>
      <c r="C86" t="s">
        <v>197</v>
      </c>
      <c r="D86" t="s">
        <v>197</v>
      </c>
      <c r="E86" t="s">
        <v>197</v>
      </c>
      <c r="F86" t="s">
        <v>198</v>
      </c>
    </row>
    <row r="87" spans="1:6" x14ac:dyDescent="0.2">
      <c r="A87" t="s">
        <v>281</v>
      </c>
      <c r="B87">
        <v>4</v>
      </c>
      <c r="C87" t="s">
        <v>197</v>
      </c>
      <c r="D87" t="s">
        <v>197</v>
      </c>
      <c r="E87" t="s">
        <v>197</v>
      </c>
      <c r="F87" t="s">
        <v>198</v>
      </c>
    </row>
    <row r="88" spans="1:6" x14ac:dyDescent="0.2">
      <c r="A88" t="s">
        <v>282</v>
      </c>
      <c r="B88">
        <v>4</v>
      </c>
      <c r="C88" t="s">
        <v>197</v>
      </c>
      <c r="D88" t="s">
        <v>197</v>
      </c>
      <c r="E88" t="s">
        <v>197</v>
      </c>
      <c r="F88" t="s">
        <v>198</v>
      </c>
    </row>
    <row r="89" spans="1:6" x14ac:dyDescent="0.2">
      <c r="A89" t="s">
        <v>283</v>
      </c>
      <c r="B89">
        <v>4</v>
      </c>
      <c r="C89" t="s">
        <v>197</v>
      </c>
      <c r="D89" t="s">
        <v>197</v>
      </c>
      <c r="E89" t="s">
        <v>197</v>
      </c>
      <c r="F89" t="s">
        <v>198</v>
      </c>
    </row>
    <row r="90" spans="1:6" x14ac:dyDescent="0.2">
      <c r="A90" t="s">
        <v>284</v>
      </c>
      <c r="B90">
        <v>4</v>
      </c>
      <c r="C90" t="s">
        <v>197</v>
      </c>
      <c r="D90" t="s">
        <v>197</v>
      </c>
      <c r="E90" t="s">
        <v>197</v>
      </c>
      <c r="F90" t="s">
        <v>198</v>
      </c>
    </row>
    <row r="91" spans="1:6" x14ac:dyDescent="0.2">
      <c r="A91" t="s">
        <v>285</v>
      </c>
      <c r="B91">
        <v>4</v>
      </c>
      <c r="C91" t="s">
        <v>197</v>
      </c>
      <c r="D91" t="s">
        <v>197</v>
      </c>
      <c r="E91" t="s">
        <v>197</v>
      </c>
      <c r="F91" t="s">
        <v>198</v>
      </c>
    </row>
    <row r="92" spans="1:6" x14ac:dyDescent="0.2">
      <c r="A92" t="s">
        <v>286</v>
      </c>
      <c r="B92">
        <v>4</v>
      </c>
      <c r="C92" t="s">
        <v>197</v>
      </c>
      <c r="D92" t="s">
        <v>197</v>
      </c>
      <c r="E92" t="s">
        <v>197</v>
      </c>
      <c r="F92" t="s">
        <v>198</v>
      </c>
    </row>
    <row r="93" spans="1:6" x14ac:dyDescent="0.2">
      <c r="A93" t="s">
        <v>287</v>
      </c>
      <c r="B93">
        <v>4</v>
      </c>
      <c r="C93" t="s">
        <v>197</v>
      </c>
      <c r="D93" t="s">
        <v>197</v>
      </c>
      <c r="E93" t="s">
        <v>197</v>
      </c>
      <c r="F93" t="s">
        <v>198</v>
      </c>
    </row>
    <row r="94" spans="1:6" x14ac:dyDescent="0.2">
      <c r="A94" t="s">
        <v>288</v>
      </c>
      <c r="B94">
        <v>4</v>
      </c>
      <c r="C94" t="s">
        <v>197</v>
      </c>
      <c r="D94" t="s">
        <v>197</v>
      </c>
      <c r="E94" t="s">
        <v>197</v>
      </c>
      <c r="F94" t="s">
        <v>198</v>
      </c>
    </row>
    <row r="95" spans="1:6" x14ac:dyDescent="0.2">
      <c r="A95" t="s">
        <v>289</v>
      </c>
      <c r="B95">
        <v>3</v>
      </c>
      <c r="C95" t="s">
        <v>197</v>
      </c>
      <c r="D95" t="s">
        <v>197</v>
      </c>
      <c r="E95" t="s">
        <v>197</v>
      </c>
      <c r="F95" t="s">
        <v>198</v>
      </c>
    </row>
    <row r="96" spans="1:6" x14ac:dyDescent="0.2">
      <c r="A96" t="s">
        <v>290</v>
      </c>
      <c r="B96">
        <v>3</v>
      </c>
      <c r="C96" t="s">
        <v>197</v>
      </c>
      <c r="D96" t="s">
        <v>197</v>
      </c>
      <c r="E96" t="s">
        <v>197</v>
      </c>
      <c r="F96" t="s">
        <v>198</v>
      </c>
    </row>
    <row r="97" spans="1:6" x14ac:dyDescent="0.2">
      <c r="A97" t="s">
        <v>291</v>
      </c>
      <c r="B97">
        <v>3</v>
      </c>
      <c r="C97" t="s">
        <v>197</v>
      </c>
      <c r="D97" t="s">
        <v>197</v>
      </c>
      <c r="E97" t="s">
        <v>197</v>
      </c>
      <c r="F97" t="s">
        <v>198</v>
      </c>
    </row>
    <row r="98" spans="1:6" x14ac:dyDescent="0.2">
      <c r="A98" t="s">
        <v>292</v>
      </c>
      <c r="B98">
        <v>3</v>
      </c>
      <c r="C98" t="s">
        <v>197</v>
      </c>
      <c r="D98" t="s">
        <v>197</v>
      </c>
      <c r="E98" t="s">
        <v>197</v>
      </c>
      <c r="F98" t="s">
        <v>198</v>
      </c>
    </row>
    <row r="99" spans="1:6" x14ac:dyDescent="0.2">
      <c r="A99" t="s">
        <v>293</v>
      </c>
      <c r="B99">
        <v>3</v>
      </c>
      <c r="C99" t="s">
        <v>197</v>
      </c>
      <c r="D99" t="s">
        <v>197</v>
      </c>
      <c r="E99" t="s">
        <v>197</v>
      </c>
      <c r="F99" t="s">
        <v>198</v>
      </c>
    </row>
    <row r="100" spans="1:6" x14ac:dyDescent="0.2">
      <c r="A100" t="s">
        <v>294</v>
      </c>
      <c r="B100">
        <v>3</v>
      </c>
      <c r="C100" t="s">
        <v>197</v>
      </c>
      <c r="D100" t="s">
        <v>197</v>
      </c>
      <c r="E100" t="s">
        <v>197</v>
      </c>
      <c r="F100" t="s">
        <v>198</v>
      </c>
    </row>
    <row r="101" spans="1:6" x14ac:dyDescent="0.2">
      <c r="A101" t="s">
        <v>295</v>
      </c>
      <c r="B101">
        <v>3</v>
      </c>
      <c r="C101" t="s">
        <v>197</v>
      </c>
      <c r="D101" t="s">
        <v>197</v>
      </c>
      <c r="E101" t="s">
        <v>197</v>
      </c>
      <c r="F101" t="s">
        <v>198</v>
      </c>
    </row>
    <row r="102" spans="1:6" x14ac:dyDescent="0.2">
      <c r="A102" t="s">
        <v>296</v>
      </c>
      <c r="B102">
        <v>3</v>
      </c>
      <c r="C102" t="s">
        <v>197</v>
      </c>
      <c r="D102" t="s">
        <v>197</v>
      </c>
      <c r="E102" t="s">
        <v>197</v>
      </c>
      <c r="F102" t="s">
        <v>198</v>
      </c>
    </row>
    <row r="103" spans="1:6" x14ac:dyDescent="0.2">
      <c r="A103" t="s">
        <v>297</v>
      </c>
      <c r="B103">
        <v>3</v>
      </c>
      <c r="C103" t="s">
        <v>197</v>
      </c>
      <c r="D103" t="s">
        <v>197</v>
      </c>
      <c r="E103" t="s">
        <v>197</v>
      </c>
      <c r="F103" t="s">
        <v>198</v>
      </c>
    </row>
    <row r="104" spans="1:6" x14ac:dyDescent="0.2">
      <c r="A104" t="s">
        <v>298</v>
      </c>
      <c r="B104">
        <v>3</v>
      </c>
      <c r="C104" t="s">
        <v>197</v>
      </c>
      <c r="D104" t="s">
        <v>197</v>
      </c>
      <c r="E104" t="s">
        <v>197</v>
      </c>
      <c r="F104" t="s">
        <v>198</v>
      </c>
    </row>
    <row r="105" spans="1:6" x14ac:dyDescent="0.2">
      <c r="A105" t="s">
        <v>299</v>
      </c>
      <c r="B105">
        <v>3</v>
      </c>
      <c r="C105" t="s">
        <v>197</v>
      </c>
      <c r="D105" t="s">
        <v>197</v>
      </c>
      <c r="E105" t="s">
        <v>197</v>
      </c>
      <c r="F105" t="s">
        <v>198</v>
      </c>
    </row>
    <row r="106" spans="1:6" x14ac:dyDescent="0.2">
      <c r="A106" t="s">
        <v>300</v>
      </c>
      <c r="B106">
        <v>3</v>
      </c>
      <c r="C106" t="s">
        <v>197</v>
      </c>
      <c r="D106" t="s">
        <v>197</v>
      </c>
      <c r="E106" t="s">
        <v>197</v>
      </c>
      <c r="F106" t="s">
        <v>198</v>
      </c>
    </row>
    <row r="107" spans="1:6" x14ac:dyDescent="0.2">
      <c r="A107" t="s">
        <v>301</v>
      </c>
      <c r="B107">
        <v>3</v>
      </c>
      <c r="C107" t="s">
        <v>197</v>
      </c>
      <c r="D107" t="s">
        <v>197</v>
      </c>
      <c r="E107" t="s">
        <v>197</v>
      </c>
      <c r="F107" t="s">
        <v>198</v>
      </c>
    </row>
    <row r="108" spans="1:6" x14ac:dyDescent="0.2">
      <c r="A108" t="s">
        <v>302</v>
      </c>
      <c r="B108">
        <v>3</v>
      </c>
      <c r="C108" t="s">
        <v>197</v>
      </c>
      <c r="D108" t="s">
        <v>197</v>
      </c>
      <c r="E108" t="s">
        <v>197</v>
      </c>
      <c r="F108" t="s">
        <v>198</v>
      </c>
    </row>
    <row r="109" spans="1:6" x14ac:dyDescent="0.2">
      <c r="A109" t="s">
        <v>303</v>
      </c>
      <c r="B109">
        <v>3</v>
      </c>
      <c r="C109" t="s">
        <v>197</v>
      </c>
      <c r="D109" t="s">
        <v>197</v>
      </c>
      <c r="E109" t="s">
        <v>197</v>
      </c>
      <c r="F109" t="s">
        <v>198</v>
      </c>
    </row>
    <row r="110" spans="1:6" x14ac:dyDescent="0.2">
      <c r="A110" t="s">
        <v>304</v>
      </c>
      <c r="B110">
        <v>3</v>
      </c>
      <c r="C110" t="s">
        <v>197</v>
      </c>
      <c r="D110" t="s">
        <v>197</v>
      </c>
      <c r="E110" t="s">
        <v>197</v>
      </c>
      <c r="F110" t="s">
        <v>198</v>
      </c>
    </row>
    <row r="111" spans="1:6" x14ac:dyDescent="0.2">
      <c r="A111" t="s">
        <v>305</v>
      </c>
      <c r="B111">
        <v>3</v>
      </c>
      <c r="C111" t="s">
        <v>197</v>
      </c>
      <c r="D111" t="s">
        <v>197</v>
      </c>
      <c r="E111" t="s">
        <v>197</v>
      </c>
      <c r="F111" t="s">
        <v>198</v>
      </c>
    </row>
    <row r="112" spans="1:6" x14ac:dyDescent="0.2">
      <c r="A112" t="s">
        <v>306</v>
      </c>
      <c r="B112">
        <v>3</v>
      </c>
      <c r="C112" t="s">
        <v>197</v>
      </c>
      <c r="D112" t="s">
        <v>197</v>
      </c>
      <c r="E112" t="s">
        <v>197</v>
      </c>
      <c r="F112" t="s">
        <v>198</v>
      </c>
    </row>
    <row r="113" spans="1:6" x14ac:dyDescent="0.2">
      <c r="A113" t="s">
        <v>307</v>
      </c>
      <c r="B113">
        <v>3</v>
      </c>
      <c r="C113" t="s">
        <v>197</v>
      </c>
      <c r="D113" t="s">
        <v>197</v>
      </c>
      <c r="E113" t="s">
        <v>197</v>
      </c>
      <c r="F113" t="s">
        <v>198</v>
      </c>
    </row>
    <row r="114" spans="1:6" x14ac:dyDescent="0.2">
      <c r="A114" t="s">
        <v>308</v>
      </c>
      <c r="B114">
        <v>3</v>
      </c>
      <c r="C114" t="s">
        <v>197</v>
      </c>
      <c r="D114" t="s">
        <v>197</v>
      </c>
      <c r="E114" t="s">
        <v>197</v>
      </c>
      <c r="F114" t="s">
        <v>198</v>
      </c>
    </row>
    <row r="115" spans="1:6" x14ac:dyDescent="0.2">
      <c r="A115" t="s">
        <v>143</v>
      </c>
      <c r="B115">
        <v>3</v>
      </c>
      <c r="C115" t="s">
        <v>197</v>
      </c>
      <c r="D115" t="s">
        <v>197</v>
      </c>
      <c r="E115" t="s">
        <v>197</v>
      </c>
      <c r="F115" t="s">
        <v>198</v>
      </c>
    </row>
    <row r="116" spans="1:6" x14ac:dyDescent="0.2">
      <c r="A116" t="s">
        <v>309</v>
      </c>
      <c r="B116">
        <v>3</v>
      </c>
      <c r="C116" t="s">
        <v>197</v>
      </c>
      <c r="D116" t="s">
        <v>197</v>
      </c>
      <c r="E116" t="s">
        <v>197</v>
      </c>
      <c r="F116" t="s">
        <v>198</v>
      </c>
    </row>
    <row r="117" spans="1:6" x14ac:dyDescent="0.2">
      <c r="A117" t="s">
        <v>310</v>
      </c>
      <c r="B117">
        <v>3</v>
      </c>
      <c r="C117" t="s">
        <v>197</v>
      </c>
      <c r="D117" t="s">
        <v>197</v>
      </c>
      <c r="E117" t="s">
        <v>197</v>
      </c>
      <c r="F117" t="s">
        <v>198</v>
      </c>
    </row>
    <row r="118" spans="1:6" x14ac:dyDescent="0.2">
      <c r="A118" t="s">
        <v>311</v>
      </c>
      <c r="B118">
        <v>3</v>
      </c>
      <c r="C118" t="s">
        <v>197</v>
      </c>
      <c r="D118" t="s">
        <v>197</v>
      </c>
      <c r="E118" t="s">
        <v>197</v>
      </c>
      <c r="F118" t="s">
        <v>198</v>
      </c>
    </row>
    <row r="119" spans="1:6" x14ac:dyDescent="0.2">
      <c r="A119" t="s">
        <v>312</v>
      </c>
      <c r="B119">
        <v>3</v>
      </c>
      <c r="C119" t="s">
        <v>197</v>
      </c>
      <c r="D119" t="s">
        <v>197</v>
      </c>
      <c r="E119" t="s">
        <v>197</v>
      </c>
      <c r="F119" t="s">
        <v>198</v>
      </c>
    </row>
    <row r="120" spans="1:6" x14ac:dyDescent="0.2">
      <c r="A120" t="s">
        <v>313</v>
      </c>
      <c r="B120">
        <v>3</v>
      </c>
      <c r="C120" t="s">
        <v>197</v>
      </c>
      <c r="D120" t="s">
        <v>197</v>
      </c>
      <c r="E120" t="s">
        <v>197</v>
      </c>
      <c r="F120" t="s">
        <v>198</v>
      </c>
    </row>
    <row r="121" spans="1:6" x14ac:dyDescent="0.2">
      <c r="A121" t="s">
        <v>314</v>
      </c>
      <c r="B121">
        <v>3</v>
      </c>
      <c r="C121" t="s">
        <v>197</v>
      </c>
      <c r="D121" t="s">
        <v>197</v>
      </c>
      <c r="E121" t="s">
        <v>197</v>
      </c>
      <c r="F121" t="s">
        <v>198</v>
      </c>
    </row>
    <row r="122" spans="1:6" x14ac:dyDescent="0.2">
      <c r="A122" t="s">
        <v>315</v>
      </c>
      <c r="B122">
        <v>3</v>
      </c>
      <c r="C122" t="s">
        <v>197</v>
      </c>
      <c r="D122" t="s">
        <v>197</v>
      </c>
      <c r="E122" t="s">
        <v>197</v>
      </c>
      <c r="F122" t="s">
        <v>198</v>
      </c>
    </row>
    <row r="123" spans="1:6" x14ac:dyDescent="0.2">
      <c r="A123" t="s">
        <v>316</v>
      </c>
      <c r="B123">
        <v>3</v>
      </c>
      <c r="C123" t="s">
        <v>197</v>
      </c>
      <c r="D123" t="s">
        <v>197</v>
      </c>
      <c r="E123" t="s">
        <v>197</v>
      </c>
      <c r="F123" t="s">
        <v>198</v>
      </c>
    </row>
    <row r="124" spans="1:6" x14ac:dyDescent="0.2">
      <c r="A124" t="s">
        <v>317</v>
      </c>
      <c r="B124">
        <v>3</v>
      </c>
      <c r="C124" t="s">
        <v>197</v>
      </c>
      <c r="D124" t="s">
        <v>197</v>
      </c>
      <c r="E124" t="s">
        <v>197</v>
      </c>
      <c r="F124" t="s">
        <v>198</v>
      </c>
    </row>
    <row r="125" spans="1:6" x14ac:dyDescent="0.2">
      <c r="A125" t="s">
        <v>318</v>
      </c>
      <c r="B125">
        <v>3</v>
      </c>
      <c r="C125" t="s">
        <v>197</v>
      </c>
      <c r="D125" t="s">
        <v>197</v>
      </c>
      <c r="E125" t="s">
        <v>197</v>
      </c>
      <c r="F125" t="s">
        <v>198</v>
      </c>
    </row>
    <row r="126" spans="1:6" x14ac:dyDescent="0.2">
      <c r="A126" t="s">
        <v>319</v>
      </c>
      <c r="B126">
        <v>3</v>
      </c>
      <c r="C126" t="s">
        <v>197</v>
      </c>
      <c r="D126" t="s">
        <v>197</v>
      </c>
      <c r="E126" t="s">
        <v>197</v>
      </c>
      <c r="F126" t="s">
        <v>198</v>
      </c>
    </row>
    <row r="127" spans="1:6" x14ac:dyDescent="0.2">
      <c r="A127" t="s">
        <v>320</v>
      </c>
      <c r="B127">
        <v>3</v>
      </c>
      <c r="C127" t="s">
        <v>197</v>
      </c>
      <c r="D127" t="s">
        <v>197</v>
      </c>
      <c r="E127" t="s">
        <v>197</v>
      </c>
      <c r="F127" t="s">
        <v>198</v>
      </c>
    </row>
    <row r="128" spans="1:6" x14ac:dyDescent="0.2">
      <c r="A128" t="s">
        <v>321</v>
      </c>
      <c r="B128">
        <v>3</v>
      </c>
      <c r="C128" t="s">
        <v>197</v>
      </c>
      <c r="D128" t="s">
        <v>197</v>
      </c>
      <c r="E128" t="s">
        <v>197</v>
      </c>
      <c r="F128" t="s">
        <v>198</v>
      </c>
    </row>
    <row r="129" spans="1:6" x14ac:dyDescent="0.2">
      <c r="A129" t="s">
        <v>322</v>
      </c>
      <c r="B129">
        <v>2</v>
      </c>
      <c r="C129" t="s">
        <v>197</v>
      </c>
      <c r="D129" t="s">
        <v>197</v>
      </c>
      <c r="E129" t="s">
        <v>197</v>
      </c>
      <c r="F129" t="s">
        <v>198</v>
      </c>
    </row>
    <row r="130" spans="1:6" x14ac:dyDescent="0.2">
      <c r="A130" t="s">
        <v>323</v>
      </c>
      <c r="B130">
        <v>2</v>
      </c>
      <c r="C130" t="s">
        <v>197</v>
      </c>
      <c r="D130" t="s">
        <v>197</v>
      </c>
      <c r="E130" t="s">
        <v>197</v>
      </c>
      <c r="F130" t="s">
        <v>198</v>
      </c>
    </row>
    <row r="131" spans="1:6" x14ac:dyDescent="0.2">
      <c r="A131" t="s">
        <v>324</v>
      </c>
      <c r="B131">
        <v>2</v>
      </c>
      <c r="C131" t="s">
        <v>197</v>
      </c>
      <c r="D131" t="s">
        <v>197</v>
      </c>
      <c r="E131" t="s">
        <v>197</v>
      </c>
      <c r="F131" t="s">
        <v>198</v>
      </c>
    </row>
    <row r="132" spans="1:6" x14ac:dyDescent="0.2">
      <c r="A132" t="s">
        <v>325</v>
      </c>
      <c r="B132">
        <v>2</v>
      </c>
      <c r="C132" t="s">
        <v>197</v>
      </c>
      <c r="D132" t="s">
        <v>197</v>
      </c>
      <c r="E132" t="s">
        <v>197</v>
      </c>
      <c r="F132" t="s">
        <v>198</v>
      </c>
    </row>
    <row r="133" spans="1:6" x14ac:dyDescent="0.2">
      <c r="A133" t="s">
        <v>326</v>
      </c>
      <c r="B133">
        <v>2</v>
      </c>
      <c r="C133" t="s">
        <v>197</v>
      </c>
      <c r="D133" t="s">
        <v>197</v>
      </c>
      <c r="E133" t="s">
        <v>197</v>
      </c>
      <c r="F133" t="s">
        <v>198</v>
      </c>
    </row>
    <row r="134" spans="1:6" x14ac:dyDescent="0.2">
      <c r="A134" t="s">
        <v>327</v>
      </c>
      <c r="B134">
        <v>2</v>
      </c>
      <c r="C134" t="s">
        <v>197</v>
      </c>
      <c r="D134" t="s">
        <v>197</v>
      </c>
      <c r="E134" t="s">
        <v>197</v>
      </c>
      <c r="F134" t="s">
        <v>198</v>
      </c>
    </row>
    <row r="135" spans="1:6" x14ac:dyDescent="0.2">
      <c r="A135" t="s">
        <v>328</v>
      </c>
      <c r="B135">
        <v>2</v>
      </c>
      <c r="C135" t="s">
        <v>197</v>
      </c>
      <c r="D135" t="s">
        <v>197</v>
      </c>
      <c r="E135" t="s">
        <v>197</v>
      </c>
      <c r="F135" t="s">
        <v>198</v>
      </c>
    </row>
    <row r="136" spans="1:6" x14ac:dyDescent="0.2">
      <c r="A136" t="s">
        <v>329</v>
      </c>
      <c r="B136">
        <v>2</v>
      </c>
      <c r="C136" t="s">
        <v>197</v>
      </c>
      <c r="D136" t="s">
        <v>197</v>
      </c>
      <c r="E136" t="s">
        <v>197</v>
      </c>
      <c r="F136" t="s">
        <v>198</v>
      </c>
    </row>
    <row r="137" spans="1:6" x14ac:dyDescent="0.2">
      <c r="A137" t="s">
        <v>330</v>
      </c>
      <c r="B137">
        <v>2</v>
      </c>
      <c r="C137" t="s">
        <v>197</v>
      </c>
      <c r="D137" t="s">
        <v>197</v>
      </c>
      <c r="E137" t="s">
        <v>197</v>
      </c>
      <c r="F137" t="s">
        <v>198</v>
      </c>
    </row>
    <row r="138" spans="1:6" x14ac:dyDescent="0.2">
      <c r="A138" t="s">
        <v>331</v>
      </c>
      <c r="B138">
        <v>2</v>
      </c>
      <c r="C138" t="s">
        <v>197</v>
      </c>
      <c r="D138" t="s">
        <v>197</v>
      </c>
      <c r="E138" t="s">
        <v>197</v>
      </c>
      <c r="F138" t="s">
        <v>198</v>
      </c>
    </row>
    <row r="139" spans="1:6" x14ac:dyDescent="0.2">
      <c r="A139" t="s">
        <v>332</v>
      </c>
      <c r="B139">
        <v>2</v>
      </c>
      <c r="C139" t="s">
        <v>197</v>
      </c>
      <c r="D139" t="s">
        <v>197</v>
      </c>
      <c r="E139" t="s">
        <v>197</v>
      </c>
      <c r="F139" t="s">
        <v>198</v>
      </c>
    </row>
    <row r="140" spans="1:6" x14ac:dyDescent="0.2">
      <c r="A140" t="s">
        <v>333</v>
      </c>
      <c r="B140">
        <v>2</v>
      </c>
      <c r="C140" t="s">
        <v>197</v>
      </c>
      <c r="D140" t="s">
        <v>197</v>
      </c>
      <c r="E140" t="s">
        <v>197</v>
      </c>
      <c r="F140" t="s">
        <v>198</v>
      </c>
    </row>
    <row r="141" spans="1:6" x14ac:dyDescent="0.2">
      <c r="A141" t="s">
        <v>334</v>
      </c>
      <c r="B141">
        <v>2</v>
      </c>
      <c r="C141" t="s">
        <v>197</v>
      </c>
      <c r="D141" t="s">
        <v>197</v>
      </c>
      <c r="E141" t="s">
        <v>197</v>
      </c>
      <c r="F141" t="s">
        <v>198</v>
      </c>
    </row>
    <row r="142" spans="1:6" x14ac:dyDescent="0.2">
      <c r="A142" t="s">
        <v>335</v>
      </c>
      <c r="B142">
        <v>2</v>
      </c>
      <c r="C142" t="s">
        <v>197</v>
      </c>
      <c r="D142" t="s">
        <v>197</v>
      </c>
      <c r="E142" t="s">
        <v>197</v>
      </c>
      <c r="F142" t="s">
        <v>198</v>
      </c>
    </row>
    <row r="143" spans="1:6" x14ac:dyDescent="0.2">
      <c r="A143" t="s">
        <v>336</v>
      </c>
      <c r="B143">
        <v>2</v>
      </c>
      <c r="C143" t="s">
        <v>197</v>
      </c>
      <c r="D143" t="s">
        <v>197</v>
      </c>
      <c r="E143" t="s">
        <v>197</v>
      </c>
      <c r="F143" t="s">
        <v>198</v>
      </c>
    </row>
    <row r="144" spans="1:6" x14ac:dyDescent="0.2">
      <c r="A144" t="s">
        <v>337</v>
      </c>
      <c r="B144">
        <v>2</v>
      </c>
      <c r="C144" t="s">
        <v>197</v>
      </c>
      <c r="D144" t="s">
        <v>197</v>
      </c>
      <c r="E144" t="s">
        <v>197</v>
      </c>
      <c r="F144" t="s">
        <v>198</v>
      </c>
    </row>
    <row r="145" spans="1:6" x14ac:dyDescent="0.2">
      <c r="A145" t="s">
        <v>338</v>
      </c>
      <c r="B145">
        <v>2</v>
      </c>
      <c r="C145" t="s">
        <v>197</v>
      </c>
      <c r="D145" t="s">
        <v>197</v>
      </c>
      <c r="E145" t="s">
        <v>197</v>
      </c>
      <c r="F145" t="s">
        <v>198</v>
      </c>
    </row>
    <row r="146" spans="1:6" x14ac:dyDescent="0.2">
      <c r="A146" t="s">
        <v>339</v>
      </c>
      <c r="B146">
        <v>2</v>
      </c>
      <c r="C146" t="s">
        <v>197</v>
      </c>
      <c r="D146" t="s">
        <v>197</v>
      </c>
      <c r="E146" t="s">
        <v>197</v>
      </c>
      <c r="F146" t="s">
        <v>198</v>
      </c>
    </row>
    <row r="147" spans="1:6" x14ac:dyDescent="0.2">
      <c r="A147" t="s">
        <v>340</v>
      </c>
      <c r="B147">
        <v>2</v>
      </c>
      <c r="C147" t="s">
        <v>197</v>
      </c>
      <c r="D147" t="s">
        <v>197</v>
      </c>
      <c r="E147" t="s">
        <v>197</v>
      </c>
      <c r="F147" t="s">
        <v>198</v>
      </c>
    </row>
    <row r="148" spans="1:6" x14ac:dyDescent="0.2">
      <c r="A148" t="s">
        <v>341</v>
      </c>
      <c r="B148">
        <v>2</v>
      </c>
      <c r="C148" t="s">
        <v>197</v>
      </c>
      <c r="D148" t="s">
        <v>197</v>
      </c>
      <c r="E148" t="s">
        <v>197</v>
      </c>
      <c r="F148" t="s">
        <v>198</v>
      </c>
    </row>
    <row r="149" spans="1:6" x14ac:dyDescent="0.2">
      <c r="A149" t="s">
        <v>342</v>
      </c>
      <c r="B149">
        <v>2</v>
      </c>
      <c r="C149" t="s">
        <v>197</v>
      </c>
      <c r="D149" t="s">
        <v>197</v>
      </c>
      <c r="E149" t="s">
        <v>197</v>
      </c>
      <c r="F149" t="s">
        <v>198</v>
      </c>
    </row>
    <row r="150" spans="1:6" x14ac:dyDescent="0.2">
      <c r="A150" t="s">
        <v>343</v>
      </c>
      <c r="B150">
        <v>2</v>
      </c>
      <c r="C150" t="s">
        <v>197</v>
      </c>
      <c r="D150" t="s">
        <v>197</v>
      </c>
      <c r="E150" t="s">
        <v>197</v>
      </c>
      <c r="F150" t="s">
        <v>198</v>
      </c>
    </row>
    <row r="151" spans="1:6" x14ac:dyDescent="0.2">
      <c r="A151" t="s">
        <v>344</v>
      </c>
      <c r="B151">
        <v>2</v>
      </c>
      <c r="C151" t="s">
        <v>197</v>
      </c>
      <c r="D151" t="s">
        <v>197</v>
      </c>
      <c r="E151" t="s">
        <v>197</v>
      </c>
      <c r="F151" t="s">
        <v>198</v>
      </c>
    </row>
    <row r="152" spans="1:6" x14ac:dyDescent="0.2">
      <c r="A152" t="s">
        <v>345</v>
      </c>
      <c r="B152">
        <v>2</v>
      </c>
      <c r="C152" t="s">
        <v>197</v>
      </c>
      <c r="D152" t="s">
        <v>197</v>
      </c>
      <c r="E152" t="s">
        <v>197</v>
      </c>
      <c r="F152" t="s">
        <v>198</v>
      </c>
    </row>
    <row r="153" spans="1:6" x14ac:dyDescent="0.2">
      <c r="A153" t="s">
        <v>346</v>
      </c>
      <c r="B153">
        <v>2</v>
      </c>
      <c r="C153" t="s">
        <v>197</v>
      </c>
      <c r="D153" t="s">
        <v>197</v>
      </c>
      <c r="E153" t="s">
        <v>197</v>
      </c>
      <c r="F153" t="s">
        <v>198</v>
      </c>
    </row>
    <row r="154" spans="1:6" x14ac:dyDescent="0.2">
      <c r="A154" t="s">
        <v>347</v>
      </c>
      <c r="B154">
        <v>2</v>
      </c>
      <c r="C154" t="s">
        <v>197</v>
      </c>
      <c r="D154" t="s">
        <v>197</v>
      </c>
      <c r="E154" t="s">
        <v>197</v>
      </c>
      <c r="F154" t="s">
        <v>198</v>
      </c>
    </row>
    <row r="155" spans="1:6" x14ac:dyDescent="0.2">
      <c r="A155" t="s">
        <v>348</v>
      </c>
      <c r="B155">
        <v>2</v>
      </c>
      <c r="C155" t="s">
        <v>197</v>
      </c>
      <c r="D155" t="s">
        <v>197</v>
      </c>
      <c r="E155" t="s">
        <v>197</v>
      </c>
      <c r="F155" t="s">
        <v>198</v>
      </c>
    </row>
    <row r="156" spans="1:6" x14ac:dyDescent="0.2">
      <c r="A156" t="s">
        <v>349</v>
      </c>
      <c r="B156">
        <v>2</v>
      </c>
      <c r="C156" t="s">
        <v>197</v>
      </c>
      <c r="D156" t="s">
        <v>197</v>
      </c>
      <c r="E156" t="s">
        <v>197</v>
      </c>
      <c r="F156" t="s">
        <v>198</v>
      </c>
    </row>
    <row r="157" spans="1:6" x14ac:dyDescent="0.2">
      <c r="A157" t="s">
        <v>350</v>
      </c>
      <c r="B157">
        <v>2</v>
      </c>
      <c r="C157" t="s">
        <v>197</v>
      </c>
      <c r="D157" t="s">
        <v>197</v>
      </c>
      <c r="E157" t="s">
        <v>197</v>
      </c>
      <c r="F157" t="s">
        <v>198</v>
      </c>
    </row>
    <row r="158" spans="1:6" x14ac:dyDescent="0.2">
      <c r="A158" t="s">
        <v>351</v>
      </c>
      <c r="B158">
        <v>2</v>
      </c>
      <c r="C158" t="s">
        <v>197</v>
      </c>
      <c r="D158" t="s">
        <v>197</v>
      </c>
      <c r="E158" t="s">
        <v>197</v>
      </c>
      <c r="F158" t="s">
        <v>198</v>
      </c>
    </row>
    <row r="159" spans="1:6" x14ac:dyDescent="0.2">
      <c r="A159" t="s">
        <v>352</v>
      </c>
      <c r="B159">
        <v>2</v>
      </c>
      <c r="C159" t="s">
        <v>197</v>
      </c>
      <c r="D159" t="s">
        <v>197</v>
      </c>
      <c r="E159" t="s">
        <v>197</v>
      </c>
      <c r="F159" t="s">
        <v>198</v>
      </c>
    </row>
    <row r="160" spans="1:6" x14ac:dyDescent="0.2">
      <c r="A160" t="s">
        <v>353</v>
      </c>
      <c r="B160">
        <v>2</v>
      </c>
      <c r="C160" t="s">
        <v>197</v>
      </c>
      <c r="D160" t="s">
        <v>197</v>
      </c>
      <c r="E160" t="s">
        <v>197</v>
      </c>
      <c r="F160" t="s">
        <v>198</v>
      </c>
    </row>
    <row r="161" spans="1:6" x14ac:dyDescent="0.2">
      <c r="A161" t="s">
        <v>354</v>
      </c>
      <c r="B161">
        <v>2</v>
      </c>
      <c r="C161" t="s">
        <v>197</v>
      </c>
      <c r="D161" t="s">
        <v>197</v>
      </c>
      <c r="E161" t="s">
        <v>197</v>
      </c>
      <c r="F161" t="s">
        <v>198</v>
      </c>
    </row>
    <row r="162" spans="1:6" x14ac:dyDescent="0.2">
      <c r="A162" t="s">
        <v>355</v>
      </c>
      <c r="B162">
        <v>2</v>
      </c>
      <c r="C162" t="s">
        <v>197</v>
      </c>
      <c r="D162" t="s">
        <v>197</v>
      </c>
      <c r="E162" t="s">
        <v>197</v>
      </c>
      <c r="F162" t="s">
        <v>198</v>
      </c>
    </row>
    <row r="163" spans="1:6" x14ac:dyDescent="0.2">
      <c r="A163" t="s">
        <v>356</v>
      </c>
      <c r="B163">
        <v>2</v>
      </c>
      <c r="C163" t="s">
        <v>197</v>
      </c>
      <c r="D163" t="s">
        <v>197</v>
      </c>
      <c r="E163" t="s">
        <v>197</v>
      </c>
      <c r="F163" t="s">
        <v>198</v>
      </c>
    </row>
    <row r="164" spans="1:6" x14ac:dyDescent="0.2">
      <c r="A164" t="s">
        <v>357</v>
      </c>
      <c r="B164">
        <v>2</v>
      </c>
      <c r="C164" t="s">
        <v>197</v>
      </c>
      <c r="D164" t="s">
        <v>197</v>
      </c>
      <c r="E164" t="s">
        <v>197</v>
      </c>
      <c r="F164" t="s">
        <v>198</v>
      </c>
    </row>
    <row r="165" spans="1:6" x14ac:dyDescent="0.2">
      <c r="A165" t="s">
        <v>358</v>
      </c>
      <c r="B165">
        <v>2</v>
      </c>
      <c r="C165" t="s">
        <v>197</v>
      </c>
      <c r="D165" t="s">
        <v>197</v>
      </c>
      <c r="E165" t="s">
        <v>197</v>
      </c>
      <c r="F165" t="s">
        <v>198</v>
      </c>
    </row>
    <row r="166" spans="1:6" x14ac:dyDescent="0.2">
      <c r="A166" t="s">
        <v>359</v>
      </c>
      <c r="B166">
        <v>2</v>
      </c>
      <c r="C166" t="s">
        <v>197</v>
      </c>
      <c r="D166" t="s">
        <v>197</v>
      </c>
      <c r="E166" t="s">
        <v>197</v>
      </c>
      <c r="F166" t="s">
        <v>198</v>
      </c>
    </row>
    <row r="167" spans="1:6" x14ac:dyDescent="0.2">
      <c r="A167" t="s">
        <v>360</v>
      </c>
      <c r="B167">
        <v>2</v>
      </c>
      <c r="C167" t="s">
        <v>197</v>
      </c>
      <c r="D167" t="s">
        <v>197</v>
      </c>
      <c r="E167" t="s">
        <v>197</v>
      </c>
      <c r="F167" t="s">
        <v>198</v>
      </c>
    </row>
    <row r="168" spans="1:6" x14ac:dyDescent="0.2">
      <c r="A168" t="s">
        <v>361</v>
      </c>
      <c r="B168">
        <v>2</v>
      </c>
      <c r="C168" t="s">
        <v>197</v>
      </c>
      <c r="D168" t="s">
        <v>197</v>
      </c>
      <c r="E168" t="s">
        <v>197</v>
      </c>
      <c r="F168" t="s">
        <v>198</v>
      </c>
    </row>
    <row r="169" spans="1:6" x14ac:dyDescent="0.2">
      <c r="A169" t="s">
        <v>362</v>
      </c>
      <c r="B169">
        <v>2</v>
      </c>
      <c r="C169" t="s">
        <v>197</v>
      </c>
      <c r="D169" t="s">
        <v>197</v>
      </c>
      <c r="E169" t="s">
        <v>197</v>
      </c>
      <c r="F169" t="s">
        <v>198</v>
      </c>
    </row>
    <row r="170" spans="1:6" x14ac:dyDescent="0.2">
      <c r="A170" t="s">
        <v>363</v>
      </c>
      <c r="B170">
        <v>2</v>
      </c>
      <c r="C170" t="s">
        <v>197</v>
      </c>
      <c r="D170" t="s">
        <v>197</v>
      </c>
      <c r="E170" t="s">
        <v>197</v>
      </c>
      <c r="F170" t="s">
        <v>198</v>
      </c>
    </row>
    <row r="171" spans="1:6" x14ac:dyDescent="0.2">
      <c r="A171" t="s">
        <v>364</v>
      </c>
      <c r="B171">
        <v>2</v>
      </c>
      <c r="C171" t="s">
        <v>197</v>
      </c>
      <c r="D171" t="s">
        <v>197</v>
      </c>
      <c r="E171" t="s">
        <v>197</v>
      </c>
      <c r="F171" t="s">
        <v>198</v>
      </c>
    </row>
    <row r="172" spans="1:6" x14ac:dyDescent="0.2">
      <c r="A172" t="s">
        <v>365</v>
      </c>
      <c r="B172">
        <v>2</v>
      </c>
      <c r="C172" t="s">
        <v>197</v>
      </c>
      <c r="D172" t="s">
        <v>197</v>
      </c>
      <c r="E172" t="s">
        <v>197</v>
      </c>
      <c r="F172" t="s">
        <v>198</v>
      </c>
    </row>
    <row r="173" spans="1:6" x14ac:dyDescent="0.2">
      <c r="A173" t="s">
        <v>366</v>
      </c>
      <c r="B173">
        <v>2</v>
      </c>
      <c r="C173" t="s">
        <v>197</v>
      </c>
      <c r="D173" t="s">
        <v>197</v>
      </c>
      <c r="E173" t="s">
        <v>197</v>
      </c>
      <c r="F173" t="s">
        <v>198</v>
      </c>
    </row>
    <row r="174" spans="1:6" x14ac:dyDescent="0.2">
      <c r="A174" t="s">
        <v>367</v>
      </c>
      <c r="B174">
        <v>2</v>
      </c>
      <c r="C174" t="s">
        <v>197</v>
      </c>
      <c r="D174" t="s">
        <v>197</v>
      </c>
      <c r="E174" t="s">
        <v>197</v>
      </c>
      <c r="F174" t="s">
        <v>198</v>
      </c>
    </row>
    <row r="175" spans="1:6" x14ac:dyDescent="0.2">
      <c r="A175" t="s">
        <v>368</v>
      </c>
      <c r="B175">
        <v>2</v>
      </c>
      <c r="C175" t="s">
        <v>197</v>
      </c>
      <c r="D175" t="s">
        <v>197</v>
      </c>
      <c r="E175" t="s">
        <v>197</v>
      </c>
      <c r="F175" t="s">
        <v>198</v>
      </c>
    </row>
    <row r="176" spans="1:6" x14ac:dyDescent="0.2">
      <c r="A176" t="s">
        <v>369</v>
      </c>
      <c r="B176">
        <v>2</v>
      </c>
      <c r="C176" t="s">
        <v>197</v>
      </c>
      <c r="D176" t="s">
        <v>197</v>
      </c>
      <c r="E176" t="s">
        <v>197</v>
      </c>
      <c r="F176" t="s">
        <v>198</v>
      </c>
    </row>
    <row r="177" spans="1:6" x14ac:dyDescent="0.2">
      <c r="A177" t="s">
        <v>370</v>
      </c>
      <c r="B177">
        <v>2</v>
      </c>
      <c r="C177" t="s">
        <v>197</v>
      </c>
      <c r="D177" t="s">
        <v>197</v>
      </c>
      <c r="E177" t="s">
        <v>197</v>
      </c>
      <c r="F177" t="s">
        <v>198</v>
      </c>
    </row>
    <row r="178" spans="1:6" x14ac:dyDescent="0.2">
      <c r="A178" t="s">
        <v>371</v>
      </c>
      <c r="B178">
        <v>2</v>
      </c>
      <c r="C178" t="s">
        <v>197</v>
      </c>
      <c r="D178" t="s">
        <v>197</v>
      </c>
      <c r="E178" t="s">
        <v>197</v>
      </c>
      <c r="F178" t="s">
        <v>198</v>
      </c>
    </row>
    <row r="179" spans="1:6" x14ac:dyDescent="0.2">
      <c r="A179" t="s">
        <v>372</v>
      </c>
      <c r="B179">
        <v>2</v>
      </c>
      <c r="C179" t="s">
        <v>197</v>
      </c>
      <c r="D179" t="s">
        <v>197</v>
      </c>
      <c r="E179" t="s">
        <v>197</v>
      </c>
      <c r="F179" t="s">
        <v>198</v>
      </c>
    </row>
    <row r="180" spans="1:6" x14ac:dyDescent="0.2">
      <c r="A180" t="s">
        <v>373</v>
      </c>
      <c r="B180">
        <v>2</v>
      </c>
      <c r="C180" t="s">
        <v>197</v>
      </c>
      <c r="D180" t="s">
        <v>197</v>
      </c>
      <c r="E180" t="s">
        <v>197</v>
      </c>
      <c r="F180" t="s">
        <v>198</v>
      </c>
    </row>
    <row r="181" spans="1:6" x14ac:dyDescent="0.2">
      <c r="A181" t="s">
        <v>374</v>
      </c>
      <c r="B181">
        <v>2</v>
      </c>
      <c r="C181" t="s">
        <v>197</v>
      </c>
      <c r="D181" t="s">
        <v>197</v>
      </c>
      <c r="E181" t="s">
        <v>197</v>
      </c>
      <c r="F181" t="s">
        <v>198</v>
      </c>
    </row>
    <row r="182" spans="1:6" x14ac:dyDescent="0.2">
      <c r="A182" t="s">
        <v>375</v>
      </c>
      <c r="B182">
        <v>2</v>
      </c>
      <c r="C182" t="s">
        <v>197</v>
      </c>
      <c r="D182" t="s">
        <v>197</v>
      </c>
      <c r="E182" t="s">
        <v>197</v>
      </c>
      <c r="F182" t="s">
        <v>198</v>
      </c>
    </row>
    <row r="183" spans="1:6" x14ac:dyDescent="0.2">
      <c r="A183" t="s">
        <v>376</v>
      </c>
      <c r="B183">
        <v>2</v>
      </c>
      <c r="C183" t="s">
        <v>197</v>
      </c>
      <c r="D183" t="s">
        <v>197</v>
      </c>
      <c r="E183" t="s">
        <v>197</v>
      </c>
      <c r="F183" t="s">
        <v>198</v>
      </c>
    </row>
    <row r="184" spans="1:6" x14ac:dyDescent="0.2">
      <c r="A184" t="s">
        <v>377</v>
      </c>
      <c r="B184">
        <v>2</v>
      </c>
      <c r="C184" t="s">
        <v>197</v>
      </c>
      <c r="D184" t="s">
        <v>197</v>
      </c>
      <c r="E184" t="s">
        <v>197</v>
      </c>
      <c r="F184" t="s">
        <v>198</v>
      </c>
    </row>
    <row r="185" spans="1:6" x14ac:dyDescent="0.2">
      <c r="A185" t="s">
        <v>378</v>
      </c>
      <c r="B185">
        <v>2</v>
      </c>
      <c r="C185" t="s">
        <v>197</v>
      </c>
      <c r="D185" t="s">
        <v>197</v>
      </c>
      <c r="E185" t="s">
        <v>197</v>
      </c>
      <c r="F185" t="s">
        <v>198</v>
      </c>
    </row>
    <row r="186" spans="1:6" x14ac:dyDescent="0.2">
      <c r="A186" t="s">
        <v>379</v>
      </c>
      <c r="B186">
        <v>2</v>
      </c>
      <c r="C186" t="s">
        <v>197</v>
      </c>
      <c r="D186" t="s">
        <v>197</v>
      </c>
      <c r="E186" t="s">
        <v>197</v>
      </c>
      <c r="F186" t="s">
        <v>198</v>
      </c>
    </row>
    <row r="187" spans="1:6" x14ac:dyDescent="0.2">
      <c r="A187" t="s">
        <v>380</v>
      </c>
      <c r="B187">
        <v>2</v>
      </c>
      <c r="C187" t="s">
        <v>197</v>
      </c>
      <c r="D187" t="s">
        <v>197</v>
      </c>
      <c r="E187" t="s">
        <v>197</v>
      </c>
      <c r="F187" t="s">
        <v>198</v>
      </c>
    </row>
    <row r="188" spans="1:6" x14ac:dyDescent="0.2">
      <c r="A188" t="s">
        <v>381</v>
      </c>
      <c r="B188">
        <v>2</v>
      </c>
      <c r="C188" t="s">
        <v>197</v>
      </c>
      <c r="D188" t="s">
        <v>197</v>
      </c>
      <c r="E188" t="s">
        <v>197</v>
      </c>
      <c r="F188" t="s">
        <v>198</v>
      </c>
    </row>
    <row r="189" spans="1:6" x14ac:dyDescent="0.2">
      <c r="A189" t="s">
        <v>382</v>
      </c>
      <c r="B189">
        <v>2</v>
      </c>
      <c r="C189" t="s">
        <v>197</v>
      </c>
      <c r="D189" t="s">
        <v>197</v>
      </c>
      <c r="E189" t="s">
        <v>197</v>
      </c>
      <c r="F189" t="s">
        <v>198</v>
      </c>
    </row>
    <row r="190" spans="1:6" x14ac:dyDescent="0.2">
      <c r="A190" t="s">
        <v>383</v>
      </c>
      <c r="B190">
        <v>2</v>
      </c>
      <c r="C190" t="s">
        <v>197</v>
      </c>
      <c r="D190" t="s">
        <v>197</v>
      </c>
      <c r="E190" t="s">
        <v>197</v>
      </c>
      <c r="F190" t="s">
        <v>198</v>
      </c>
    </row>
    <row r="191" spans="1:6" x14ac:dyDescent="0.2">
      <c r="A191" t="s">
        <v>384</v>
      </c>
      <c r="B191">
        <v>2</v>
      </c>
      <c r="C191" t="s">
        <v>197</v>
      </c>
      <c r="D191" t="s">
        <v>197</v>
      </c>
      <c r="E191" t="s">
        <v>197</v>
      </c>
      <c r="F191" t="s">
        <v>198</v>
      </c>
    </row>
    <row r="192" spans="1:6" x14ac:dyDescent="0.2">
      <c r="A192" t="s">
        <v>385</v>
      </c>
      <c r="B192">
        <v>2</v>
      </c>
      <c r="C192" t="s">
        <v>197</v>
      </c>
      <c r="D192" t="s">
        <v>197</v>
      </c>
      <c r="E192" t="s">
        <v>197</v>
      </c>
      <c r="F192" t="s">
        <v>198</v>
      </c>
    </row>
    <row r="193" spans="1:6" x14ac:dyDescent="0.2">
      <c r="A193" t="s">
        <v>386</v>
      </c>
      <c r="B193">
        <v>2</v>
      </c>
      <c r="C193" t="s">
        <v>197</v>
      </c>
      <c r="D193" t="s">
        <v>197</v>
      </c>
      <c r="E193" t="s">
        <v>197</v>
      </c>
      <c r="F193" t="s">
        <v>198</v>
      </c>
    </row>
    <row r="194" spans="1:6" x14ac:dyDescent="0.2">
      <c r="A194" t="s">
        <v>387</v>
      </c>
      <c r="B194">
        <v>2</v>
      </c>
      <c r="C194" t="s">
        <v>197</v>
      </c>
      <c r="D194" t="s">
        <v>197</v>
      </c>
      <c r="E194" t="s">
        <v>197</v>
      </c>
      <c r="F194" t="s">
        <v>198</v>
      </c>
    </row>
    <row r="195" spans="1:6" x14ac:dyDescent="0.2">
      <c r="A195" t="s">
        <v>388</v>
      </c>
      <c r="B195">
        <v>2</v>
      </c>
      <c r="C195" t="s">
        <v>197</v>
      </c>
      <c r="D195" t="s">
        <v>197</v>
      </c>
      <c r="E195" t="s">
        <v>197</v>
      </c>
      <c r="F195" t="s">
        <v>198</v>
      </c>
    </row>
    <row r="196" spans="1:6" x14ac:dyDescent="0.2">
      <c r="A196" t="s">
        <v>389</v>
      </c>
      <c r="B196">
        <v>2</v>
      </c>
      <c r="C196" t="s">
        <v>197</v>
      </c>
      <c r="D196" t="s">
        <v>197</v>
      </c>
      <c r="E196" t="s">
        <v>197</v>
      </c>
      <c r="F196" t="s">
        <v>198</v>
      </c>
    </row>
    <row r="197" spans="1:6" x14ac:dyDescent="0.2">
      <c r="A197" t="s">
        <v>390</v>
      </c>
      <c r="B197">
        <v>2</v>
      </c>
      <c r="C197" t="s">
        <v>197</v>
      </c>
      <c r="D197" t="s">
        <v>197</v>
      </c>
      <c r="E197" t="s">
        <v>197</v>
      </c>
      <c r="F197" t="s">
        <v>198</v>
      </c>
    </row>
    <row r="198" spans="1:6" x14ac:dyDescent="0.2">
      <c r="A198" t="s">
        <v>391</v>
      </c>
      <c r="B198">
        <v>2</v>
      </c>
      <c r="C198" t="s">
        <v>197</v>
      </c>
      <c r="D198" t="s">
        <v>197</v>
      </c>
      <c r="E198" t="s">
        <v>197</v>
      </c>
      <c r="F198" t="s">
        <v>198</v>
      </c>
    </row>
    <row r="199" spans="1:6" x14ac:dyDescent="0.2">
      <c r="A199" t="s">
        <v>392</v>
      </c>
      <c r="B199">
        <v>2</v>
      </c>
      <c r="C199" t="s">
        <v>197</v>
      </c>
      <c r="D199" t="s">
        <v>197</v>
      </c>
      <c r="E199" t="s">
        <v>197</v>
      </c>
      <c r="F199" t="s">
        <v>198</v>
      </c>
    </row>
    <row r="200" spans="1:6" x14ac:dyDescent="0.2">
      <c r="A200" t="s">
        <v>393</v>
      </c>
      <c r="B200">
        <v>2</v>
      </c>
      <c r="C200" t="s">
        <v>197</v>
      </c>
      <c r="D200" t="s">
        <v>197</v>
      </c>
      <c r="E200" t="s">
        <v>197</v>
      </c>
      <c r="F200" t="s">
        <v>198</v>
      </c>
    </row>
    <row r="201" spans="1:6" x14ac:dyDescent="0.2">
      <c r="A201" t="s">
        <v>394</v>
      </c>
      <c r="B201">
        <v>2</v>
      </c>
      <c r="C201" t="s">
        <v>197</v>
      </c>
      <c r="D201" t="s">
        <v>197</v>
      </c>
      <c r="E201" t="s">
        <v>197</v>
      </c>
      <c r="F201" t="s">
        <v>198</v>
      </c>
    </row>
    <row r="202" spans="1:6" x14ac:dyDescent="0.2">
      <c r="A202" t="s">
        <v>395</v>
      </c>
      <c r="B202">
        <v>2</v>
      </c>
      <c r="C202" t="s">
        <v>197</v>
      </c>
      <c r="D202" t="s">
        <v>197</v>
      </c>
      <c r="E202" t="s">
        <v>197</v>
      </c>
      <c r="F202" t="s">
        <v>198</v>
      </c>
    </row>
    <row r="203" spans="1:6" x14ac:dyDescent="0.2">
      <c r="A203" t="s">
        <v>396</v>
      </c>
      <c r="B203">
        <v>2</v>
      </c>
      <c r="C203" t="s">
        <v>197</v>
      </c>
      <c r="D203" t="s">
        <v>197</v>
      </c>
      <c r="E203" t="s">
        <v>197</v>
      </c>
      <c r="F203" t="s">
        <v>198</v>
      </c>
    </row>
    <row r="204" spans="1:6" x14ac:dyDescent="0.2">
      <c r="A204" t="s">
        <v>397</v>
      </c>
      <c r="B204">
        <v>2</v>
      </c>
      <c r="C204" t="s">
        <v>197</v>
      </c>
      <c r="D204" t="s">
        <v>197</v>
      </c>
      <c r="E204" t="s">
        <v>197</v>
      </c>
      <c r="F204" t="s">
        <v>198</v>
      </c>
    </row>
    <row r="205" spans="1:6" x14ac:dyDescent="0.2">
      <c r="A205" t="s">
        <v>398</v>
      </c>
      <c r="B205">
        <v>2</v>
      </c>
      <c r="C205" t="s">
        <v>197</v>
      </c>
      <c r="D205" t="s">
        <v>197</v>
      </c>
      <c r="E205" t="s">
        <v>197</v>
      </c>
      <c r="F205" t="s">
        <v>198</v>
      </c>
    </row>
    <row r="206" spans="1:6" x14ac:dyDescent="0.2">
      <c r="A206" t="s">
        <v>399</v>
      </c>
      <c r="B206">
        <v>2</v>
      </c>
      <c r="C206" t="s">
        <v>197</v>
      </c>
      <c r="D206" t="s">
        <v>197</v>
      </c>
      <c r="E206" t="s">
        <v>197</v>
      </c>
      <c r="F206" t="s">
        <v>198</v>
      </c>
    </row>
    <row r="207" spans="1:6" x14ac:dyDescent="0.2">
      <c r="A207" t="s">
        <v>400</v>
      </c>
      <c r="B207">
        <v>2</v>
      </c>
      <c r="C207" t="s">
        <v>197</v>
      </c>
      <c r="D207" t="s">
        <v>197</v>
      </c>
      <c r="E207" t="s">
        <v>197</v>
      </c>
      <c r="F207" t="s">
        <v>198</v>
      </c>
    </row>
    <row r="208" spans="1:6" x14ac:dyDescent="0.2">
      <c r="A208" t="s">
        <v>401</v>
      </c>
      <c r="B208">
        <v>2</v>
      </c>
      <c r="C208" t="s">
        <v>197</v>
      </c>
      <c r="D208" t="s">
        <v>197</v>
      </c>
      <c r="E208" t="s">
        <v>197</v>
      </c>
      <c r="F208" t="s">
        <v>198</v>
      </c>
    </row>
    <row r="209" spans="1:6" x14ac:dyDescent="0.2">
      <c r="A209" t="s">
        <v>402</v>
      </c>
      <c r="B209">
        <v>2</v>
      </c>
      <c r="C209" t="s">
        <v>197</v>
      </c>
      <c r="D209" t="s">
        <v>197</v>
      </c>
      <c r="E209" t="s">
        <v>197</v>
      </c>
      <c r="F209" t="s">
        <v>198</v>
      </c>
    </row>
    <row r="210" spans="1:6" x14ac:dyDescent="0.2">
      <c r="A210" t="s">
        <v>403</v>
      </c>
      <c r="B210">
        <v>2</v>
      </c>
      <c r="C210" t="s">
        <v>197</v>
      </c>
      <c r="D210" t="s">
        <v>197</v>
      </c>
      <c r="E210" t="s">
        <v>197</v>
      </c>
      <c r="F210" t="s">
        <v>198</v>
      </c>
    </row>
    <row r="211" spans="1:6" x14ac:dyDescent="0.2">
      <c r="A211" t="s">
        <v>404</v>
      </c>
      <c r="B211">
        <v>2</v>
      </c>
      <c r="C211" t="s">
        <v>197</v>
      </c>
      <c r="D211" t="s">
        <v>197</v>
      </c>
      <c r="E211" t="s">
        <v>197</v>
      </c>
      <c r="F211" t="s">
        <v>198</v>
      </c>
    </row>
    <row r="212" spans="1:6" x14ac:dyDescent="0.2">
      <c r="A212" t="s">
        <v>405</v>
      </c>
      <c r="B212">
        <v>2</v>
      </c>
      <c r="C212" t="s">
        <v>197</v>
      </c>
      <c r="D212" t="s">
        <v>197</v>
      </c>
      <c r="E212" t="s">
        <v>197</v>
      </c>
      <c r="F212" t="s">
        <v>198</v>
      </c>
    </row>
    <row r="213" spans="1:6" x14ac:dyDescent="0.2">
      <c r="A213" t="s">
        <v>406</v>
      </c>
      <c r="B213">
        <v>2</v>
      </c>
      <c r="C213" t="s">
        <v>197</v>
      </c>
      <c r="D213" t="s">
        <v>197</v>
      </c>
      <c r="E213" t="s">
        <v>197</v>
      </c>
      <c r="F213" t="s">
        <v>198</v>
      </c>
    </row>
    <row r="214" spans="1:6" x14ac:dyDescent="0.2">
      <c r="A214" t="s">
        <v>407</v>
      </c>
      <c r="B214">
        <v>2</v>
      </c>
      <c r="C214" t="s">
        <v>197</v>
      </c>
      <c r="D214" t="s">
        <v>197</v>
      </c>
      <c r="E214" t="s">
        <v>197</v>
      </c>
      <c r="F214" t="s">
        <v>198</v>
      </c>
    </row>
    <row r="215" spans="1:6" x14ac:dyDescent="0.2">
      <c r="A215" t="s">
        <v>408</v>
      </c>
      <c r="B215">
        <v>2</v>
      </c>
      <c r="C215" t="s">
        <v>197</v>
      </c>
      <c r="D215" t="s">
        <v>197</v>
      </c>
      <c r="E215" t="s">
        <v>197</v>
      </c>
      <c r="F215" t="s">
        <v>198</v>
      </c>
    </row>
    <row r="216" spans="1:6" x14ac:dyDescent="0.2">
      <c r="A216" t="s">
        <v>409</v>
      </c>
      <c r="B216">
        <v>2</v>
      </c>
      <c r="C216" t="s">
        <v>197</v>
      </c>
      <c r="D216" t="s">
        <v>197</v>
      </c>
      <c r="E216" t="s">
        <v>197</v>
      </c>
      <c r="F216" t="s">
        <v>198</v>
      </c>
    </row>
    <row r="217" spans="1:6" x14ac:dyDescent="0.2">
      <c r="A217" t="s">
        <v>410</v>
      </c>
      <c r="B217">
        <v>2</v>
      </c>
      <c r="C217" t="s">
        <v>197</v>
      </c>
      <c r="D217" t="s">
        <v>197</v>
      </c>
      <c r="E217" t="s">
        <v>197</v>
      </c>
      <c r="F217" t="s">
        <v>198</v>
      </c>
    </row>
    <row r="218" spans="1:6" x14ac:dyDescent="0.2">
      <c r="A218" t="s">
        <v>411</v>
      </c>
      <c r="B218">
        <v>1</v>
      </c>
      <c r="C218" t="s">
        <v>197</v>
      </c>
      <c r="D218" t="s">
        <v>197</v>
      </c>
      <c r="E218" t="s">
        <v>197</v>
      </c>
      <c r="F218" t="s">
        <v>198</v>
      </c>
    </row>
    <row r="219" spans="1:6" x14ac:dyDescent="0.2">
      <c r="A219" t="s">
        <v>412</v>
      </c>
      <c r="B219">
        <v>1</v>
      </c>
      <c r="C219" t="s">
        <v>197</v>
      </c>
      <c r="D219" t="s">
        <v>197</v>
      </c>
      <c r="E219" t="s">
        <v>197</v>
      </c>
      <c r="F219" t="s">
        <v>198</v>
      </c>
    </row>
    <row r="220" spans="1:6" x14ac:dyDescent="0.2">
      <c r="A220" t="s">
        <v>413</v>
      </c>
      <c r="B220">
        <v>1</v>
      </c>
      <c r="C220" t="s">
        <v>197</v>
      </c>
      <c r="D220" t="s">
        <v>197</v>
      </c>
      <c r="E220" t="s">
        <v>197</v>
      </c>
      <c r="F220" t="s">
        <v>198</v>
      </c>
    </row>
    <row r="221" spans="1:6" x14ac:dyDescent="0.2">
      <c r="A221" t="s">
        <v>414</v>
      </c>
      <c r="B221">
        <v>1</v>
      </c>
      <c r="C221" t="s">
        <v>197</v>
      </c>
      <c r="D221" t="s">
        <v>197</v>
      </c>
      <c r="E221" t="s">
        <v>197</v>
      </c>
      <c r="F221" t="s">
        <v>198</v>
      </c>
    </row>
    <row r="222" spans="1:6" x14ac:dyDescent="0.2">
      <c r="A222" t="s">
        <v>415</v>
      </c>
      <c r="B222">
        <v>1</v>
      </c>
      <c r="C222" t="s">
        <v>197</v>
      </c>
      <c r="D222" t="s">
        <v>197</v>
      </c>
      <c r="E222" t="s">
        <v>197</v>
      </c>
      <c r="F222" t="s">
        <v>198</v>
      </c>
    </row>
    <row r="223" spans="1:6" x14ac:dyDescent="0.2">
      <c r="A223" t="s">
        <v>416</v>
      </c>
      <c r="B223">
        <v>1</v>
      </c>
      <c r="C223" t="s">
        <v>197</v>
      </c>
      <c r="D223" t="s">
        <v>197</v>
      </c>
      <c r="E223" t="s">
        <v>197</v>
      </c>
      <c r="F223" t="s">
        <v>198</v>
      </c>
    </row>
    <row r="224" spans="1:6" x14ac:dyDescent="0.2">
      <c r="A224" t="s">
        <v>417</v>
      </c>
      <c r="B224">
        <v>1</v>
      </c>
      <c r="C224" t="s">
        <v>197</v>
      </c>
      <c r="D224" t="s">
        <v>197</v>
      </c>
      <c r="E224" t="s">
        <v>197</v>
      </c>
      <c r="F224" t="s">
        <v>198</v>
      </c>
    </row>
    <row r="225" spans="1:6" x14ac:dyDescent="0.2">
      <c r="A225" t="s">
        <v>418</v>
      </c>
      <c r="B225">
        <v>1</v>
      </c>
      <c r="C225" t="s">
        <v>197</v>
      </c>
      <c r="D225" t="s">
        <v>197</v>
      </c>
      <c r="E225" t="s">
        <v>197</v>
      </c>
      <c r="F225" t="s">
        <v>198</v>
      </c>
    </row>
    <row r="226" spans="1:6" x14ac:dyDescent="0.2">
      <c r="A226" t="s">
        <v>419</v>
      </c>
      <c r="B226">
        <v>1</v>
      </c>
      <c r="C226" t="s">
        <v>197</v>
      </c>
      <c r="D226" t="s">
        <v>197</v>
      </c>
      <c r="E226" t="s">
        <v>197</v>
      </c>
      <c r="F226" t="s">
        <v>198</v>
      </c>
    </row>
    <row r="227" spans="1:6" x14ac:dyDescent="0.2">
      <c r="A227" t="s">
        <v>420</v>
      </c>
      <c r="B227">
        <v>1</v>
      </c>
      <c r="C227" t="s">
        <v>197</v>
      </c>
      <c r="D227" t="s">
        <v>197</v>
      </c>
      <c r="E227" t="s">
        <v>197</v>
      </c>
      <c r="F227" t="s">
        <v>198</v>
      </c>
    </row>
    <row r="228" spans="1:6" x14ac:dyDescent="0.2">
      <c r="A228" t="s">
        <v>421</v>
      </c>
      <c r="B228">
        <v>1</v>
      </c>
      <c r="C228" t="s">
        <v>197</v>
      </c>
      <c r="D228" t="s">
        <v>197</v>
      </c>
      <c r="E228" t="s">
        <v>197</v>
      </c>
      <c r="F228" t="s">
        <v>198</v>
      </c>
    </row>
    <row r="229" spans="1:6" x14ac:dyDescent="0.2">
      <c r="A229" t="s">
        <v>422</v>
      </c>
      <c r="B229">
        <v>1</v>
      </c>
      <c r="C229" t="s">
        <v>197</v>
      </c>
      <c r="D229" t="s">
        <v>197</v>
      </c>
      <c r="E229" t="s">
        <v>197</v>
      </c>
      <c r="F229" t="s">
        <v>198</v>
      </c>
    </row>
    <row r="230" spans="1:6" x14ac:dyDescent="0.2">
      <c r="A230" t="s">
        <v>423</v>
      </c>
      <c r="B230">
        <v>1</v>
      </c>
      <c r="C230" t="s">
        <v>197</v>
      </c>
      <c r="D230" t="s">
        <v>197</v>
      </c>
      <c r="E230" t="s">
        <v>197</v>
      </c>
      <c r="F230" t="s">
        <v>198</v>
      </c>
    </row>
    <row r="231" spans="1:6" x14ac:dyDescent="0.2">
      <c r="A231" t="s">
        <v>424</v>
      </c>
      <c r="B231">
        <v>1</v>
      </c>
      <c r="C231" t="s">
        <v>197</v>
      </c>
      <c r="D231" t="s">
        <v>197</v>
      </c>
      <c r="E231" t="s">
        <v>197</v>
      </c>
      <c r="F231" t="s">
        <v>198</v>
      </c>
    </row>
    <row r="232" spans="1:6" x14ac:dyDescent="0.2">
      <c r="A232" t="s">
        <v>425</v>
      </c>
      <c r="B232">
        <v>1</v>
      </c>
      <c r="C232" t="s">
        <v>197</v>
      </c>
      <c r="D232" t="s">
        <v>197</v>
      </c>
      <c r="E232" t="s">
        <v>197</v>
      </c>
      <c r="F232" t="s">
        <v>198</v>
      </c>
    </row>
    <row r="233" spans="1:6" x14ac:dyDescent="0.2">
      <c r="A233" t="s">
        <v>426</v>
      </c>
      <c r="B233">
        <v>1</v>
      </c>
      <c r="C233" t="s">
        <v>197</v>
      </c>
      <c r="D233" t="s">
        <v>197</v>
      </c>
      <c r="E233" t="s">
        <v>197</v>
      </c>
      <c r="F233" t="s">
        <v>198</v>
      </c>
    </row>
    <row r="234" spans="1:6" x14ac:dyDescent="0.2">
      <c r="A234" t="s">
        <v>427</v>
      </c>
      <c r="B234">
        <v>1</v>
      </c>
      <c r="C234" t="s">
        <v>197</v>
      </c>
      <c r="D234" t="s">
        <v>197</v>
      </c>
      <c r="E234" t="s">
        <v>197</v>
      </c>
      <c r="F234" t="s">
        <v>198</v>
      </c>
    </row>
    <row r="235" spans="1:6" x14ac:dyDescent="0.2">
      <c r="A235" t="s">
        <v>428</v>
      </c>
      <c r="B235">
        <v>1</v>
      </c>
      <c r="C235" t="s">
        <v>197</v>
      </c>
      <c r="D235" t="s">
        <v>197</v>
      </c>
      <c r="E235" t="s">
        <v>197</v>
      </c>
      <c r="F235" t="s">
        <v>198</v>
      </c>
    </row>
    <row r="236" spans="1:6" x14ac:dyDescent="0.2">
      <c r="A236" t="s">
        <v>429</v>
      </c>
      <c r="B236">
        <v>1</v>
      </c>
      <c r="C236" t="s">
        <v>197</v>
      </c>
      <c r="D236" t="s">
        <v>197</v>
      </c>
      <c r="E236" t="s">
        <v>197</v>
      </c>
      <c r="F236" t="s">
        <v>198</v>
      </c>
    </row>
    <row r="237" spans="1:6" x14ac:dyDescent="0.2">
      <c r="A237" t="s">
        <v>430</v>
      </c>
      <c r="B237">
        <v>1</v>
      </c>
      <c r="C237" t="s">
        <v>197</v>
      </c>
      <c r="D237" t="s">
        <v>197</v>
      </c>
      <c r="E237" t="s">
        <v>197</v>
      </c>
      <c r="F237" t="s">
        <v>198</v>
      </c>
    </row>
    <row r="238" spans="1:6" x14ac:dyDescent="0.2">
      <c r="A238" t="s">
        <v>431</v>
      </c>
      <c r="B238">
        <v>1</v>
      </c>
      <c r="C238" t="s">
        <v>197</v>
      </c>
      <c r="D238" t="s">
        <v>197</v>
      </c>
      <c r="E238" t="s">
        <v>197</v>
      </c>
      <c r="F238" t="s">
        <v>198</v>
      </c>
    </row>
    <row r="239" spans="1:6" x14ac:dyDescent="0.2">
      <c r="A239" t="s">
        <v>432</v>
      </c>
      <c r="B239">
        <v>1</v>
      </c>
      <c r="C239" t="s">
        <v>197</v>
      </c>
      <c r="D239" t="s">
        <v>197</v>
      </c>
      <c r="E239" t="s">
        <v>197</v>
      </c>
      <c r="F239" t="s">
        <v>198</v>
      </c>
    </row>
    <row r="240" spans="1:6" x14ac:dyDescent="0.2">
      <c r="A240" t="s">
        <v>433</v>
      </c>
      <c r="B240">
        <v>1</v>
      </c>
      <c r="C240" t="s">
        <v>197</v>
      </c>
      <c r="D240" t="s">
        <v>197</v>
      </c>
      <c r="E240" t="s">
        <v>197</v>
      </c>
      <c r="F240" t="s">
        <v>198</v>
      </c>
    </row>
    <row r="241" spans="1:6" x14ac:dyDescent="0.2">
      <c r="A241" t="s">
        <v>434</v>
      </c>
      <c r="B241">
        <v>1</v>
      </c>
      <c r="C241" t="s">
        <v>197</v>
      </c>
      <c r="D241" t="s">
        <v>197</v>
      </c>
      <c r="E241" t="s">
        <v>197</v>
      </c>
      <c r="F241" t="s">
        <v>198</v>
      </c>
    </row>
    <row r="242" spans="1:6" x14ac:dyDescent="0.2">
      <c r="A242" t="s">
        <v>435</v>
      </c>
      <c r="B242">
        <v>1</v>
      </c>
      <c r="C242" t="s">
        <v>197</v>
      </c>
      <c r="D242" t="s">
        <v>197</v>
      </c>
      <c r="E242" t="s">
        <v>197</v>
      </c>
      <c r="F242" t="s">
        <v>198</v>
      </c>
    </row>
    <row r="243" spans="1:6" x14ac:dyDescent="0.2">
      <c r="A243" t="s">
        <v>436</v>
      </c>
      <c r="B243">
        <v>1</v>
      </c>
      <c r="C243" t="s">
        <v>197</v>
      </c>
      <c r="D243" t="s">
        <v>197</v>
      </c>
      <c r="E243" t="s">
        <v>197</v>
      </c>
      <c r="F243" t="s">
        <v>198</v>
      </c>
    </row>
    <row r="244" spans="1:6" x14ac:dyDescent="0.2">
      <c r="A244" t="s">
        <v>437</v>
      </c>
      <c r="B244">
        <v>1</v>
      </c>
      <c r="C244" t="s">
        <v>197</v>
      </c>
      <c r="D244" t="s">
        <v>197</v>
      </c>
      <c r="E244" t="s">
        <v>197</v>
      </c>
      <c r="F244" t="s">
        <v>198</v>
      </c>
    </row>
    <row r="245" spans="1:6" x14ac:dyDescent="0.2">
      <c r="A245" t="s">
        <v>438</v>
      </c>
      <c r="B245">
        <v>1</v>
      </c>
      <c r="C245" t="s">
        <v>197</v>
      </c>
      <c r="D245" t="s">
        <v>197</v>
      </c>
      <c r="E245" t="s">
        <v>197</v>
      </c>
      <c r="F245" t="s">
        <v>198</v>
      </c>
    </row>
    <row r="246" spans="1:6" x14ac:dyDescent="0.2">
      <c r="A246" t="s">
        <v>439</v>
      </c>
      <c r="B246">
        <v>1</v>
      </c>
      <c r="C246" t="s">
        <v>197</v>
      </c>
      <c r="D246" t="s">
        <v>197</v>
      </c>
      <c r="E246" t="s">
        <v>197</v>
      </c>
      <c r="F246" t="s">
        <v>198</v>
      </c>
    </row>
    <row r="247" spans="1:6" x14ac:dyDescent="0.2">
      <c r="A247" t="s">
        <v>440</v>
      </c>
      <c r="B247">
        <v>1</v>
      </c>
      <c r="C247" t="s">
        <v>197</v>
      </c>
      <c r="D247" t="s">
        <v>197</v>
      </c>
      <c r="E247" t="s">
        <v>197</v>
      </c>
      <c r="F247" t="s">
        <v>198</v>
      </c>
    </row>
    <row r="248" spans="1:6" x14ac:dyDescent="0.2">
      <c r="A248" t="s">
        <v>441</v>
      </c>
      <c r="B248">
        <v>1</v>
      </c>
      <c r="C248" t="s">
        <v>197</v>
      </c>
      <c r="D248" t="s">
        <v>197</v>
      </c>
      <c r="E248" t="s">
        <v>197</v>
      </c>
      <c r="F248" t="s">
        <v>198</v>
      </c>
    </row>
    <row r="249" spans="1:6" x14ac:dyDescent="0.2">
      <c r="A249" t="s">
        <v>442</v>
      </c>
      <c r="B249">
        <v>1</v>
      </c>
      <c r="C249" t="s">
        <v>197</v>
      </c>
      <c r="D249" t="s">
        <v>197</v>
      </c>
      <c r="E249" t="s">
        <v>197</v>
      </c>
      <c r="F249" t="s">
        <v>198</v>
      </c>
    </row>
    <row r="250" spans="1:6" x14ac:dyDescent="0.2">
      <c r="A250" t="s">
        <v>443</v>
      </c>
      <c r="B250">
        <v>1</v>
      </c>
      <c r="C250" t="s">
        <v>197</v>
      </c>
      <c r="D250" t="s">
        <v>197</v>
      </c>
      <c r="E250" t="s">
        <v>197</v>
      </c>
      <c r="F250" t="s">
        <v>198</v>
      </c>
    </row>
    <row r="251" spans="1:6" x14ac:dyDescent="0.2">
      <c r="A251" t="s">
        <v>444</v>
      </c>
      <c r="B251">
        <v>1</v>
      </c>
      <c r="C251" t="s">
        <v>197</v>
      </c>
      <c r="D251" t="s">
        <v>197</v>
      </c>
      <c r="E251" t="s">
        <v>197</v>
      </c>
      <c r="F251" t="s">
        <v>198</v>
      </c>
    </row>
    <row r="252" spans="1:6" x14ac:dyDescent="0.2">
      <c r="A252" t="s">
        <v>445</v>
      </c>
      <c r="B252">
        <v>1</v>
      </c>
      <c r="C252" t="s">
        <v>197</v>
      </c>
      <c r="D252" t="s">
        <v>197</v>
      </c>
      <c r="E252" t="s">
        <v>197</v>
      </c>
      <c r="F252" t="s">
        <v>198</v>
      </c>
    </row>
    <row r="253" spans="1:6" x14ac:dyDescent="0.2">
      <c r="A253" t="s">
        <v>446</v>
      </c>
      <c r="B253">
        <v>1</v>
      </c>
      <c r="C253" t="s">
        <v>197</v>
      </c>
      <c r="D253" t="s">
        <v>197</v>
      </c>
      <c r="E253" t="s">
        <v>197</v>
      </c>
      <c r="F253" t="s">
        <v>198</v>
      </c>
    </row>
    <row r="254" spans="1:6" x14ac:dyDescent="0.2">
      <c r="A254" t="s">
        <v>447</v>
      </c>
      <c r="B254">
        <v>1</v>
      </c>
      <c r="C254" t="s">
        <v>197</v>
      </c>
      <c r="D254" t="s">
        <v>197</v>
      </c>
      <c r="E254" t="s">
        <v>197</v>
      </c>
      <c r="F254" t="s">
        <v>198</v>
      </c>
    </row>
    <row r="255" spans="1:6" x14ac:dyDescent="0.2">
      <c r="A255" t="s">
        <v>448</v>
      </c>
      <c r="B255">
        <v>1</v>
      </c>
      <c r="C255" t="s">
        <v>197</v>
      </c>
      <c r="D255" t="s">
        <v>197</v>
      </c>
      <c r="E255" t="s">
        <v>197</v>
      </c>
      <c r="F255" t="s">
        <v>198</v>
      </c>
    </row>
    <row r="256" spans="1:6" x14ac:dyDescent="0.2">
      <c r="A256" t="s">
        <v>449</v>
      </c>
      <c r="B256">
        <v>1</v>
      </c>
      <c r="C256" t="s">
        <v>197</v>
      </c>
      <c r="D256" t="s">
        <v>197</v>
      </c>
      <c r="E256" t="s">
        <v>197</v>
      </c>
      <c r="F256" t="s">
        <v>198</v>
      </c>
    </row>
    <row r="257" spans="1:6" x14ac:dyDescent="0.2">
      <c r="A257" t="s">
        <v>450</v>
      </c>
      <c r="B257">
        <v>1</v>
      </c>
      <c r="C257" t="s">
        <v>197</v>
      </c>
      <c r="D257" t="s">
        <v>197</v>
      </c>
      <c r="E257" t="s">
        <v>197</v>
      </c>
      <c r="F257" t="s">
        <v>198</v>
      </c>
    </row>
    <row r="258" spans="1:6" x14ac:dyDescent="0.2">
      <c r="A258" t="s">
        <v>451</v>
      </c>
      <c r="B258">
        <v>1</v>
      </c>
      <c r="C258" t="s">
        <v>197</v>
      </c>
      <c r="D258" t="s">
        <v>197</v>
      </c>
      <c r="E258" t="s">
        <v>197</v>
      </c>
      <c r="F258" t="s">
        <v>198</v>
      </c>
    </row>
    <row r="259" spans="1:6" x14ac:dyDescent="0.2">
      <c r="A259" t="s">
        <v>452</v>
      </c>
      <c r="B259">
        <v>1</v>
      </c>
      <c r="C259" t="s">
        <v>197</v>
      </c>
      <c r="D259" t="s">
        <v>197</v>
      </c>
      <c r="E259" t="s">
        <v>197</v>
      </c>
      <c r="F259" t="s">
        <v>198</v>
      </c>
    </row>
    <row r="260" spans="1:6" x14ac:dyDescent="0.2">
      <c r="A260" t="s">
        <v>453</v>
      </c>
      <c r="B260">
        <v>1</v>
      </c>
      <c r="C260" t="s">
        <v>197</v>
      </c>
      <c r="D260" t="s">
        <v>197</v>
      </c>
      <c r="E260" t="s">
        <v>197</v>
      </c>
      <c r="F260" t="s">
        <v>198</v>
      </c>
    </row>
    <row r="261" spans="1:6" x14ac:dyDescent="0.2">
      <c r="A261" t="s">
        <v>454</v>
      </c>
      <c r="B261">
        <v>1</v>
      </c>
      <c r="C261" t="s">
        <v>197</v>
      </c>
      <c r="D261" t="s">
        <v>197</v>
      </c>
      <c r="E261" t="s">
        <v>197</v>
      </c>
      <c r="F261" t="s">
        <v>198</v>
      </c>
    </row>
    <row r="262" spans="1:6" x14ac:dyDescent="0.2">
      <c r="A262" t="s">
        <v>455</v>
      </c>
      <c r="B262">
        <v>1</v>
      </c>
      <c r="C262" t="s">
        <v>197</v>
      </c>
      <c r="D262" t="s">
        <v>197</v>
      </c>
      <c r="E262" t="s">
        <v>197</v>
      </c>
      <c r="F262" t="s">
        <v>198</v>
      </c>
    </row>
    <row r="263" spans="1:6" x14ac:dyDescent="0.2">
      <c r="A263" t="s">
        <v>456</v>
      </c>
      <c r="B263">
        <v>1</v>
      </c>
      <c r="C263" t="s">
        <v>197</v>
      </c>
      <c r="D263" t="s">
        <v>197</v>
      </c>
      <c r="E263" t="s">
        <v>197</v>
      </c>
      <c r="F263" t="s">
        <v>198</v>
      </c>
    </row>
    <row r="264" spans="1:6" x14ac:dyDescent="0.2">
      <c r="A264" t="s">
        <v>457</v>
      </c>
      <c r="B264">
        <v>1</v>
      </c>
      <c r="C264" t="s">
        <v>197</v>
      </c>
      <c r="D264" t="s">
        <v>197</v>
      </c>
      <c r="E264" t="s">
        <v>197</v>
      </c>
      <c r="F264" t="s">
        <v>198</v>
      </c>
    </row>
    <row r="265" spans="1:6" x14ac:dyDescent="0.2">
      <c r="A265" t="s">
        <v>458</v>
      </c>
      <c r="B265">
        <v>1</v>
      </c>
      <c r="C265" t="s">
        <v>197</v>
      </c>
      <c r="D265" t="s">
        <v>197</v>
      </c>
      <c r="E265" t="s">
        <v>197</v>
      </c>
      <c r="F265" t="s">
        <v>198</v>
      </c>
    </row>
    <row r="266" spans="1:6" x14ac:dyDescent="0.2">
      <c r="A266" t="s">
        <v>459</v>
      </c>
      <c r="B266">
        <v>1</v>
      </c>
      <c r="C266" t="s">
        <v>197</v>
      </c>
      <c r="D266" t="s">
        <v>197</v>
      </c>
      <c r="E266" t="s">
        <v>197</v>
      </c>
      <c r="F266" t="s">
        <v>198</v>
      </c>
    </row>
    <row r="267" spans="1:6" x14ac:dyDescent="0.2">
      <c r="A267" t="s">
        <v>460</v>
      </c>
      <c r="B267">
        <v>1</v>
      </c>
      <c r="C267" t="s">
        <v>197</v>
      </c>
      <c r="D267" t="s">
        <v>197</v>
      </c>
      <c r="E267" t="s">
        <v>197</v>
      </c>
      <c r="F267" t="s">
        <v>198</v>
      </c>
    </row>
    <row r="268" spans="1:6" x14ac:dyDescent="0.2">
      <c r="A268" t="s">
        <v>461</v>
      </c>
      <c r="B268">
        <v>1</v>
      </c>
      <c r="C268" t="s">
        <v>197</v>
      </c>
      <c r="D268" t="s">
        <v>197</v>
      </c>
      <c r="E268" t="s">
        <v>197</v>
      </c>
      <c r="F268" t="s">
        <v>198</v>
      </c>
    </row>
    <row r="269" spans="1:6" x14ac:dyDescent="0.2">
      <c r="A269" t="s">
        <v>462</v>
      </c>
      <c r="B269">
        <v>1</v>
      </c>
      <c r="C269" t="s">
        <v>197</v>
      </c>
      <c r="D269" t="s">
        <v>197</v>
      </c>
      <c r="E269" t="s">
        <v>197</v>
      </c>
      <c r="F269" t="s">
        <v>198</v>
      </c>
    </row>
    <row r="270" spans="1:6" x14ac:dyDescent="0.2">
      <c r="A270" t="s">
        <v>463</v>
      </c>
      <c r="B270">
        <v>1</v>
      </c>
      <c r="C270" t="s">
        <v>197</v>
      </c>
      <c r="D270" t="s">
        <v>197</v>
      </c>
      <c r="E270" t="s">
        <v>197</v>
      </c>
      <c r="F270" t="s">
        <v>198</v>
      </c>
    </row>
    <row r="271" spans="1:6" x14ac:dyDescent="0.2">
      <c r="A271" t="s">
        <v>464</v>
      </c>
      <c r="B271">
        <v>1</v>
      </c>
      <c r="C271" t="s">
        <v>197</v>
      </c>
      <c r="D271" t="s">
        <v>197</v>
      </c>
      <c r="E271" t="s">
        <v>197</v>
      </c>
      <c r="F271" t="s">
        <v>198</v>
      </c>
    </row>
    <row r="272" spans="1:6" x14ac:dyDescent="0.2">
      <c r="A272" t="s">
        <v>465</v>
      </c>
      <c r="B272">
        <v>1</v>
      </c>
      <c r="C272" t="s">
        <v>197</v>
      </c>
      <c r="D272" t="s">
        <v>197</v>
      </c>
      <c r="E272" t="s">
        <v>197</v>
      </c>
      <c r="F272" t="s">
        <v>198</v>
      </c>
    </row>
    <row r="273" spans="1:6" x14ac:dyDescent="0.2">
      <c r="A273" t="s">
        <v>466</v>
      </c>
      <c r="B273">
        <v>1</v>
      </c>
      <c r="C273" t="s">
        <v>197</v>
      </c>
      <c r="D273" t="s">
        <v>197</v>
      </c>
      <c r="E273" t="s">
        <v>197</v>
      </c>
      <c r="F273" t="s">
        <v>198</v>
      </c>
    </row>
    <row r="274" spans="1:6" x14ac:dyDescent="0.2">
      <c r="A274" t="s">
        <v>467</v>
      </c>
      <c r="B274">
        <v>1</v>
      </c>
      <c r="C274" t="s">
        <v>197</v>
      </c>
      <c r="D274" t="s">
        <v>197</v>
      </c>
      <c r="E274" t="s">
        <v>197</v>
      </c>
      <c r="F274" t="s">
        <v>198</v>
      </c>
    </row>
    <row r="275" spans="1:6" x14ac:dyDescent="0.2">
      <c r="A275" t="s">
        <v>468</v>
      </c>
      <c r="B275">
        <v>1</v>
      </c>
      <c r="C275" t="s">
        <v>197</v>
      </c>
      <c r="D275" t="s">
        <v>197</v>
      </c>
      <c r="E275" t="s">
        <v>197</v>
      </c>
      <c r="F275" t="s">
        <v>198</v>
      </c>
    </row>
    <row r="276" spans="1:6" x14ac:dyDescent="0.2">
      <c r="A276" t="s">
        <v>469</v>
      </c>
      <c r="B276">
        <v>1</v>
      </c>
      <c r="C276" t="s">
        <v>197</v>
      </c>
      <c r="D276" t="s">
        <v>197</v>
      </c>
      <c r="E276" t="s">
        <v>197</v>
      </c>
      <c r="F276" t="s">
        <v>198</v>
      </c>
    </row>
    <row r="277" spans="1:6" x14ac:dyDescent="0.2">
      <c r="A277" t="s">
        <v>470</v>
      </c>
      <c r="B277">
        <v>1</v>
      </c>
      <c r="C277" t="s">
        <v>197</v>
      </c>
      <c r="D277" t="s">
        <v>197</v>
      </c>
      <c r="E277" t="s">
        <v>197</v>
      </c>
      <c r="F277" t="s">
        <v>198</v>
      </c>
    </row>
    <row r="278" spans="1:6" x14ac:dyDescent="0.2">
      <c r="A278" t="s">
        <v>471</v>
      </c>
      <c r="B278">
        <v>1</v>
      </c>
      <c r="C278" t="s">
        <v>197</v>
      </c>
      <c r="D278" t="s">
        <v>197</v>
      </c>
      <c r="E278" t="s">
        <v>197</v>
      </c>
      <c r="F278" t="s">
        <v>198</v>
      </c>
    </row>
    <row r="279" spans="1:6" x14ac:dyDescent="0.2">
      <c r="A279" t="s">
        <v>472</v>
      </c>
      <c r="B279">
        <v>1</v>
      </c>
      <c r="C279" t="s">
        <v>197</v>
      </c>
      <c r="D279" t="s">
        <v>197</v>
      </c>
      <c r="E279" t="s">
        <v>197</v>
      </c>
      <c r="F279" t="s">
        <v>198</v>
      </c>
    </row>
    <row r="280" spans="1:6" x14ac:dyDescent="0.2">
      <c r="A280" t="s">
        <v>473</v>
      </c>
      <c r="B280">
        <v>1</v>
      </c>
      <c r="C280" t="s">
        <v>197</v>
      </c>
      <c r="D280" t="s">
        <v>197</v>
      </c>
      <c r="E280" t="s">
        <v>197</v>
      </c>
      <c r="F280" t="s">
        <v>198</v>
      </c>
    </row>
    <row r="281" spans="1:6" x14ac:dyDescent="0.2">
      <c r="A281" t="s">
        <v>474</v>
      </c>
      <c r="B281">
        <v>1</v>
      </c>
      <c r="C281" t="s">
        <v>197</v>
      </c>
      <c r="D281" t="s">
        <v>197</v>
      </c>
      <c r="E281" t="s">
        <v>197</v>
      </c>
      <c r="F281" t="s">
        <v>198</v>
      </c>
    </row>
    <row r="282" spans="1:6" x14ac:dyDescent="0.2">
      <c r="A282" t="s">
        <v>475</v>
      </c>
      <c r="B282">
        <v>1</v>
      </c>
      <c r="C282" t="s">
        <v>197</v>
      </c>
      <c r="D282" t="s">
        <v>197</v>
      </c>
      <c r="E282" t="s">
        <v>197</v>
      </c>
      <c r="F282" t="s">
        <v>198</v>
      </c>
    </row>
    <row r="283" spans="1:6" x14ac:dyDescent="0.2">
      <c r="A283" t="s">
        <v>476</v>
      </c>
      <c r="B283">
        <v>1</v>
      </c>
      <c r="C283" t="s">
        <v>197</v>
      </c>
      <c r="D283" t="s">
        <v>197</v>
      </c>
      <c r="E283" t="s">
        <v>197</v>
      </c>
      <c r="F283" t="s">
        <v>198</v>
      </c>
    </row>
    <row r="284" spans="1:6" x14ac:dyDescent="0.2">
      <c r="A284" t="s">
        <v>477</v>
      </c>
      <c r="B284">
        <v>1</v>
      </c>
      <c r="C284" t="s">
        <v>197</v>
      </c>
      <c r="D284" t="s">
        <v>197</v>
      </c>
      <c r="E284" t="s">
        <v>197</v>
      </c>
      <c r="F284" t="s">
        <v>198</v>
      </c>
    </row>
    <row r="285" spans="1:6" x14ac:dyDescent="0.2">
      <c r="A285" t="s">
        <v>478</v>
      </c>
      <c r="B285">
        <v>1</v>
      </c>
      <c r="C285" t="s">
        <v>197</v>
      </c>
      <c r="D285" t="s">
        <v>197</v>
      </c>
      <c r="E285" t="s">
        <v>197</v>
      </c>
      <c r="F285" t="s">
        <v>198</v>
      </c>
    </row>
    <row r="286" spans="1:6" x14ac:dyDescent="0.2">
      <c r="A286" t="s">
        <v>479</v>
      </c>
      <c r="B286">
        <v>1</v>
      </c>
      <c r="C286" t="s">
        <v>197</v>
      </c>
      <c r="D286" t="s">
        <v>197</v>
      </c>
      <c r="E286" t="s">
        <v>197</v>
      </c>
      <c r="F286" t="s">
        <v>198</v>
      </c>
    </row>
    <row r="287" spans="1:6" x14ac:dyDescent="0.2">
      <c r="A287" t="s">
        <v>480</v>
      </c>
      <c r="B287">
        <v>1</v>
      </c>
      <c r="C287" t="s">
        <v>197</v>
      </c>
      <c r="D287" t="s">
        <v>197</v>
      </c>
      <c r="E287" t="s">
        <v>197</v>
      </c>
      <c r="F287" t="s">
        <v>198</v>
      </c>
    </row>
    <row r="288" spans="1:6" x14ac:dyDescent="0.2">
      <c r="A288" t="s">
        <v>481</v>
      </c>
      <c r="B288">
        <v>1</v>
      </c>
      <c r="C288" t="s">
        <v>197</v>
      </c>
      <c r="D288" t="s">
        <v>197</v>
      </c>
      <c r="E288" t="s">
        <v>197</v>
      </c>
      <c r="F288" t="s">
        <v>198</v>
      </c>
    </row>
    <row r="289" spans="1:6" x14ac:dyDescent="0.2">
      <c r="A289" t="s">
        <v>482</v>
      </c>
      <c r="B289">
        <v>1</v>
      </c>
      <c r="C289" t="s">
        <v>197</v>
      </c>
      <c r="D289" t="s">
        <v>197</v>
      </c>
      <c r="E289" t="s">
        <v>197</v>
      </c>
      <c r="F289" t="s">
        <v>198</v>
      </c>
    </row>
    <row r="290" spans="1:6" x14ac:dyDescent="0.2">
      <c r="A290" t="s">
        <v>483</v>
      </c>
      <c r="B290">
        <v>1</v>
      </c>
      <c r="C290" t="s">
        <v>197</v>
      </c>
      <c r="D290" t="s">
        <v>197</v>
      </c>
      <c r="E290" t="s">
        <v>197</v>
      </c>
      <c r="F290" t="s">
        <v>198</v>
      </c>
    </row>
    <row r="291" spans="1:6" x14ac:dyDescent="0.2">
      <c r="A291" t="s">
        <v>484</v>
      </c>
      <c r="B291">
        <v>1</v>
      </c>
      <c r="C291" t="s">
        <v>197</v>
      </c>
      <c r="D291" t="s">
        <v>197</v>
      </c>
      <c r="E291" t="s">
        <v>197</v>
      </c>
      <c r="F291" t="s">
        <v>198</v>
      </c>
    </row>
    <row r="292" spans="1:6" x14ac:dyDescent="0.2">
      <c r="A292" t="s">
        <v>485</v>
      </c>
      <c r="B292">
        <v>1</v>
      </c>
      <c r="C292" t="s">
        <v>197</v>
      </c>
      <c r="D292" t="s">
        <v>197</v>
      </c>
      <c r="E292" t="s">
        <v>197</v>
      </c>
      <c r="F292" t="s">
        <v>198</v>
      </c>
    </row>
    <row r="293" spans="1:6" x14ac:dyDescent="0.2">
      <c r="A293" t="s">
        <v>486</v>
      </c>
      <c r="B293">
        <v>1</v>
      </c>
      <c r="C293" t="s">
        <v>197</v>
      </c>
      <c r="D293" t="s">
        <v>197</v>
      </c>
      <c r="E293" t="s">
        <v>197</v>
      </c>
      <c r="F293" t="s">
        <v>198</v>
      </c>
    </row>
    <row r="294" spans="1:6" x14ac:dyDescent="0.2">
      <c r="A294" t="s">
        <v>487</v>
      </c>
      <c r="B294">
        <v>1</v>
      </c>
      <c r="C294" t="s">
        <v>197</v>
      </c>
      <c r="D294" t="s">
        <v>197</v>
      </c>
      <c r="E294" t="s">
        <v>197</v>
      </c>
      <c r="F294" t="s">
        <v>198</v>
      </c>
    </row>
    <row r="295" spans="1:6" x14ac:dyDescent="0.2">
      <c r="A295" t="s">
        <v>488</v>
      </c>
      <c r="B295">
        <v>1</v>
      </c>
      <c r="C295" t="s">
        <v>197</v>
      </c>
      <c r="D295" t="s">
        <v>197</v>
      </c>
      <c r="E295" t="s">
        <v>197</v>
      </c>
      <c r="F295" t="s">
        <v>198</v>
      </c>
    </row>
    <row r="296" spans="1:6" x14ac:dyDescent="0.2">
      <c r="A296" t="s">
        <v>489</v>
      </c>
      <c r="B296">
        <v>1</v>
      </c>
      <c r="C296" t="s">
        <v>197</v>
      </c>
      <c r="D296" t="s">
        <v>197</v>
      </c>
      <c r="E296" t="s">
        <v>197</v>
      </c>
      <c r="F296" t="s">
        <v>198</v>
      </c>
    </row>
    <row r="297" spans="1:6" x14ac:dyDescent="0.2">
      <c r="A297" t="s">
        <v>490</v>
      </c>
      <c r="B297">
        <v>1</v>
      </c>
      <c r="C297" t="s">
        <v>197</v>
      </c>
      <c r="D297" t="s">
        <v>197</v>
      </c>
      <c r="E297" t="s">
        <v>197</v>
      </c>
      <c r="F297" t="s">
        <v>198</v>
      </c>
    </row>
    <row r="298" spans="1:6" x14ac:dyDescent="0.2">
      <c r="A298" t="s">
        <v>491</v>
      </c>
      <c r="B298">
        <v>1</v>
      </c>
      <c r="C298" t="s">
        <v>197</v>
      </c>
      <c r="D298" t="s">
        <v>197</v>
      </c>
      <c r="E298" t="s">
        <v>197</v>
      </c>
      <c r="F298" t="s">
        <v>198</v>
      </c>
    </row>
    <row r="299" spans="1:6" x14ac:dyDescent="0.2">
      <c r="A299" t="s">
        <v>492</v>
      </c>
      <c r="B299">
        <v>1</v>
      </c>
      <c r="C299" t="s">
        <v>197</v>
      </c>
      <c r="D299" t="s">
        <v>197</v>
      </c>
      <c r="E299" t="s">
        <v>197</v>
      </c>
      <c r="F299" t="s">
        <v>198</v>
      </c>
    </row>
    <row r="300" spans="1:6" x14ac:dyDescent="0.2">
      <c r="A300" t="s">
        <v>493</v>
      </c>
      <c r="B300">
        <v>1</v>
      </c>
      <c r="C300" t="s">
        <v>197</v>
      </c>
      <c r="D300" t="s">
        <v>197</v>
      </c>
      <c r="E300" t="s">
        <v>197</v>
      </c>
      <c r="F300" t="s">
        <v>198</v>
      </c>
    </row>
    <row r="301" spans="1:6" x14ac:dyDescent="0.2">
      <c r="A301" t="s">
        <v>494</v>
      </c>
      <c r="B301">
        <v>1</v>
      </c>
      <c r="C301" t="s">
        <v>197</v>
      </c>
      <c r="D301" t="s">
        <v>197</v>
      </c>
      <c r="E301" t="s">
        <v>197</v>
      </c>
      <c r="F301" t="s">
        <v>198</v>
      </c>
    </row>
    <row r="302" spans="1:6" x14ac:dyDescent="0.2">
      <c r="A302" t="s">
        <v>495</v>
      </c>
      <c r="B302">
        <v>1</v>
      </c>
      <c r="C302" t="s">
        <v>197</v>
      </c>
      <c r="D302" t="s">
        <v>197</v>
      </c>
      <c r="E302" t="s">
        <v>197</v>
      </c>
      <c r="F302" t="s">
        <v>198</v>
      </c>
    </row>
    <row r="303" spans="1:6" x14ac:dyDescent="0.2">
      <c r="A303" t="s">
        <v>496</v>
      </c>
      <c r="B303">
        <v>1</v>
      </c>
      <c r="C303" t="s">
        <v>197</v>
      </c>
      <c r="D303" t="s">
        <v>197</v>
      </c>
      <c r="E303" t="s">
        <v>197</v>
      </c>
      <c r="F303" t="s">
        <v>198</v>
      </c>
    </row>
    <row r="304" spans="1:6" x14ac:dyDescent="0.2">
      <c r="A304" t="s">
        <v>497</v>
      </c>
      <c r="B304">
        <v>1</v>
      </c>
      <c r="C304" t="s">
        <v>197</v>
      </c>
      <c r="D304" t="s">
        <v>197</v>
      </c>
      <c r="E304" t="s">
        <v>197</v>
      </c>
      <c r="F304" t="s">
        <v>198</v>
      </c>
    </row>
    <row r="305" spans="1:6" x14ac:dyDescent="0.2">
      <c r="A305" t="s">
        <v>498</v>
      </c>
      <c r="B305">
        <v>1</v>
      </c>
      <c r="C305" t="s">
        <v>197</v>
      </c>
      <c r="D305" t="s">
        <v>197</v>
      </c>
      <c r="E305" t="s">
        <v>197</v>
      </c>
      <c r="F305" t="s">
        <v>198</v>
      </c>
    </row>
    <row r="306" spans="1:6" x14ac:dyDescent="0.2">
      <c r="A306" t="s">
        <v>499</v>
      </c>
      <c r="B306">
        <v>1</v>
      </c>
      <c r="C306" t="s">
        <v>197</v>
      </c>
      <c r="D306" t="s">
        <v>197</v>
      </c>
      <c r="E306" t="s">
        <v>197</v>
      </c>
      <c r="F306" t="s">
        <v>198</v>
      </c>
    </row>
    <row r="307" spans="1:6" x14ac:dyDescent="0.2">
      <c r="A307" t="s">
        <v>500</v>
      </c>
      <c r="B307">
        <v>1</v>
      </c>
      <c r="C307" t="s">
        <v>197</v>
      </c>
      <c r="D307" t="s">
        <v>197</v>
      </c>
      <c r="E307" t="s">
        <v>197</v>
      </c>
      <c r="F307" t="s">
        <v>198</v>
      </c>
    </row>
    <row r="308" spans="1:6" x14ac:dyDescent="0.2">
      <c r="A308" t="s">
        <v>501</v>
      </c>
      <c r="B308">
        <v>1</v>
      </c>
      <c r="C308" t="s">
        <v>197</v>
      </c>
      <c r="D308" t="s">
        <v>197</v>
      </c>
      <c r="E308" t="s">
        <v>197</v>
      </c>
      <c r="F308" t="s">
        <v>198</v>
      </c>
    </row>
    <row r="309" spans="1:6" x14ac:dyDescent="0.2">
      <c r="A309" t="s">
        <v>502</v>
      </c>
      <c r="B309">
        <v>1</v>
      </c>
      <c r="C309" t="s">
        <v>197</v>
      </c>
      <c r="D309" t="s">
        <v>197</v>
      </c>
      <c r="E309" t="s">
        <v>197</v>
      </c>
      <c r="F309" t="s">
        <v>198</v>
      </c>
    </row>
    <row r="310" spans="1:6" x14ac:dyDescent="0.2">
      <c r="A310" t="s">
        <v>503</v>
      </c>
      <c r="B310">
        <v>1</v>
      </c>
      <c r="C310" t="s">
        <v>197</v>
      </c>
      <c r="D310" t="s">
        <v>197</v>
      </c>
      <c r="E310" t="s">
        <v>197</v>
      </c>
      <c r="F310" t="s">
        <v>198</v>
      </c>
    </row>
    <row r="311" spans="1:6" x14ac:dyDescent="0.2">
      <c r="A311" t="s">
        <v>504</v>
      </c>
      <c r="B311">
        <v>1</v>
      </c>
      <c r="C311" t="s">
        <v>197</v>
      </c>
      <c r="D311" t="s">
        <v>197</v>
      </c>
      <c r="E311" t="s">
        <v>197</v>
      </c>
      <c r="F311" t="s">
        <v>198</v>
      </c>
    </row>
    <row r="312" spans="1:6" x14ac:dyDescent="0.2">
      <c r="A312" t="s">
        <v>505</v>
      </c>
      <c r="B312">
        <v>1</v>
      </c>
      <c r="C312" t="s">
        <v>197</v>
      </c>
      <c r="D312" t="s">
        <v>197</v>
      </c>
      <c r="E312" t="s">
        <v>197</v>
      </c>
      <c r="F312" t="s">
        <v>198</v>
      </c>
    </row>
    <row r="313" spans="1:6" x14ac:dyDescent="0.2">
      <c r="A313" t="s">
        <v>506</v>
      </c>
      <c r="B313">
        <v>1</v>
      </c>
      <c r="C313" t="s">
        <v>197</v>
      </c>
      <c r="D313" t="s">
        <v>197</v>
      </c>
      <c r="E313" t="s">
        <v>197</v>
      </c>
      <c r="F313" t="s">
        <v>198</v>
      </c>
    </row>
    <row r="314" spans="1:6" x14ac:dyDescent="0.2">
      <c r="A314" t="s">
        <v>507</v>
      </c>
      <c r="B314">
        <v>1</v>
      </c>
      <c r="C314" t="s">
        <v>197</v>
      </c>
      <c r="D314" t="s">
        <v>197</v>
      </c>
      <c r="E314" t="s">
        <v>197</v>
      </c>
      <c r="F314" t="s">
        <v>198</v>
      </c>
    </row>
    <row r="315" spans="1:6" x14ac:dyDescent="0.2">
      <c r="A315" t="s">
        <v>508</v>
      </c>
      <c r="B315">
        <v>1</v>
      </c>
      <c r="C315" t="s">
        <v>197</v>
      </c>
      <c r="D315" t="s">
        <v>197</v>
      </c>
      <c r="E315" t="s">
        <v>197</v>
      </c>
      <c r="F315" t="s">
        <v>198</v>
      </c>
    </row>
    <row r="316" spans="1:6" x14ac:dyDescent="0.2">
      <c r="A316" t="s">
        <v>509</v>
      </c>
      <c r="B316">
        <v>1</v>
      </c>
      <c r="C316" t="s">
        <v>197</v>
      </c>
      <c r="D316" t="s">
        <v>197</v>
      </c>
      <c r="E316" t="s">
        <v>197</v>
      </c>
      <c r="F316" t="s">
        <v>198</v>
      </c>
    </row>
    <row r="317" spans="1:6" x14ac:dyDescent="0.2">
      <c r="A317" t="s">
        <v>510</v>
      </c>
      <c r="B317">
        <v>1</v>
      </c>
      <c r="C317" t="s">
        <v>197</v>
      </c>
      <c r="D317" t="s">
        <v>197</v>
      </c>
      <c r="E317" t="s">
        <v>197</v>
      </c>
      <c r="F317" t="s">
        <v>198</v>
      </c>
    </row>
    <row r="318" spans="1:6" x14ac:dyDescent="0.2">
      <c r="A318" t="s">
        <v>511</v>
      </c>
      <c r="B318">
        <v>1</v>
      </c>
      <c r="C318" t="s">
        <v>197</v>
      </c>
      <c r="D318" t="s">
        <v>197</v>
      </c>
      <c r="E318" t="s">
        <v>197</v>
      </c>
      <c r="F318" t="s">
        <v>198</v>
      </c>
    </row>
    <row r="319" spans="1:6" x14ac:dyDescent="0.2">
      <c r="A319" t="s">
        <v>512</v>
      </c>
      <c r="B319">
        <v>1</v>
      </c>
      <c r="C319" t="s">
        <v>197</v>
      </c>
      <c r="D319" t="s">
        <v>197</v>
      </c>
      <c r="E319" t="s">
        <v>197</v>
      </c>
      <c r="F319" t="s">
        <v>198</v>
      </c>
    </row>
    <row r="320" spans="1:6" x14ac:dyDescent="0.2">
      <c r="A320" t="s">
        <v>513</v>
      </c>
      <c r="B320">
        <v>1</v>
      </c>
      <c r="C320" t="s">
        <v>197</v>
      </c>
      <c r="D320" t="s">
        <v>197</v>
      </c>
      <c r="E320" t="s">
        <v>197</v>
      </c>
      <c r="F320" t="s">
        <v>198</v>
      </c>
    </row>
    <row r="321" spans="1:6" x14ac:dyDescent="0.2">
      <c r="A321" t="s">
        <v>514</v>
      </c>
      <c r="B321">
        <v>1</v>
      </c>
      <c r="C321" t="s">
        <v>197</v>
      </c>
      <c r="D321" t="s">
        <v>197</v>
      </c>
      <c r="E321" t="s">
        <v>197</v>
      </c>
      <c r="F321" t="s">
        <v>198</v>
      </c>
    </row>
    <row r="322" spans="1:6" x14ac:dyDescent="0.2">
      <c r="A322" t="s">
        <v>515</v>
      </c>
      <c r="B322">
        <v>1</v>
      </c>
      <c r="C322" t="s">
        <v>197</v>
      </c>
      <c r="D322" t="s">
        <v>197</v>
      </c>
      <c r="E322" t="s">
        <v>197</v>
      </c>
      <c r="F322" t="s">
        <v>198</v>
      </c>
    </row>
    <row r="323" spans="1:6" x14ac:dyDescent="0.2">
      <c r="A323" t="s">
        <v>516</v>
      </c>
      <c r="B323">
        <v>1</v>
      </c>
      <c r="C323" t="s">
        <v>197</v>
      </c>
      <c r="D323" t="s">
        <v>197</v>
      </c>
      <c r="E323" t="s">
        <v>197</v>
      </c>
      <c r="F323" t="s">
        <v>198</v>
      </c>
    </row>
    <row r="324" spans="1:6" x14ac:dyDescent="0.2">
      <c r="A324" t="s">
        <v>517</v>
      </c>
      <c r="B324">
        <v>1</v>
      </c>
      <c r="C324" t="s">
        <v>197</v>
      </c>
      <c r="D324" t="s">
        <v>197</v>
      </c>
      <c r="E324" t="s">
        <v>197</v>
      </c>
      <c r="F324" t="s">
        <v>198</v>
      </c>
    </row>
    <row r="325" spans="1:6" x14ac:dyDescent="0.2">
      <c r="A325" t="s">
        <v>518</v>
      </c>
      <c r="B325">
        <v>1</v>
      </c>
      <c r="C325" t="s">
        <v>197</v>
      </c>
      <c r="D325" t="s">
        <v>197</v>
      </c>
      <c r="E325" t="s">
        <v>197</v>
      </c>
      <c r="F325" t="s">
        <v>198</v>
      </c>
    </row>
    <row r="326" spans="1:6" x14ac:dyDescent="0.2">
      <c r="A326" t="s">
        <v>519</v>
      </c>
      <c r="B326">
        <v>1</v>
      </c>
      <c r="C326" t="s">
        <v>197</v>
      </c>
      <c r="D326" t="s">
        <v>197</v>
      </c>
      <c r="E326" t="s">
        <v>197</v>
      </c>
      <c r="F326" t="s">
        <v>198</v>
      </c>
    </row>
    <row r="327" spans="1:6" x14ac:dyDescent="0.2">
      <c r="A327" t="s">
        <v>520</v>
      </c>
      <c r="B327">
        <v>1</v>
      </c>
      <c r="C327" t="s">
        <v>197</v>
      </c>
      <c r="D327" t="s">
        <v>197</v>
      </c>
      <c r="E327" t="s">
        <v>197</v>
      </c>
      <c r="F327" t="s">
        <v>198</v>
      </c>
    </row>
    <row r="328" spans="1:6" x14ac:dyDescent="0.2">
      <c r="A328" t="s">
        <v>521</v>
      </c>
      <c r="B328">
        <v>1</v>
      </c>
      <c r="C328" t="s">
        <v>197</v>
      </c>
      <c r="D328" t="s">
        <v>197</v>
      </c>
      <c r="E328" t="s">
        <v>197</v>
      </c>
      <c r="F328" t="s">
        <v>198</v>
      </c>
    </row>
    <row r="329" spans="1:6" x14ac:dyDescent="0.2">
      <c r="A329" t="s">
        <v>522</v>
      </c>
      <c r="B329">
        <v>1</v>
      </c>
      <c r="C329" t="s">
        <v>197</v>
      </c>
      <c r="D329" t="s">
        <v>197</v>
      </c>
      <c r="E329" t="s">
        <v>197</v>
      </c>
      <c r="F329" t="s">
        <v>198</v>
      </c>
    </row>
    <row r="330" spans="1:6" x14ac:dyDescent="0.2">
      <c r="A330" t="s">
        <v>523</v>
      </c>
      <c r="B330">
        <v>1</v>
      </c>
      <c r="C330" t="s">
        <v>197</v>
      </c>
      <c r="D330" t="s">
        <v>197</v>
      </c>
      <c r="E330" t="s">
        <v>197</v>
      </c>
      <c r="F330" t="s">
        <v>198</v>
      </c>
    </row>
    <row r="331" spans="1:6" x14ac:dyDescent="0.2">
      <c r="A331" t="s">
        <v>524</v>
      </c>
      <c r="B331">
        <v>1</v>
      </c>
      <c r="C331" t="s">
        <v>197</v>
      </c>
      <c r="D331" t="s">
        <v>197</v>
      </c>
      <c r="E331" t="s">
        <v>197</v>
      </c>
      <c r="F331" t="s">
        <v>198</v>
      </c>
    </row>
    <row r="332" spans="1:6" x14ac:dyDescent="0.2">
      <c r="A332" t="s">
        <v>525</v>
      </c>
      <c r="B332">
        <v>1</v>
      </c>
      <c r="C332" t="s">
        <v>197</v>
      </c>
      <c r="D332" t="s">
        <v>197</v>
      </c>
      <c r="E332" t="s">
        <v>197</v>
      </c>
      <c r="F332" t="s">
        <v>198</v>
      </c>
    </row>
    <row r="333" spans="1:6" x14ac:dyDescent="0.2">
      <c r="A333" t="s">
        <v>526</v>
      </c>
      <c r="B333">
        <v>1</v>
      </c>
      <c r="C333" t="s">
        <v>197</v>
      </c>
      <c r="D333" t="s">
        <v>197</v>
      </c>
      <c r="E333" t="s">
        <v>197</v>
      </c>
      <c r="F333" t="s">
        <v>198</v>
      </c>
    </row>
    <row r="334" spans="1:6" x14ac:dyDescent="0.2">
      <c r="A334" t="s">
        <v>527</v>
      </c>
      <c r="B334">
        <v>1</v>
      </c>
      <c r="C334" t="s">
        <v>197</v>
      </c>
      <c r="D334" t="s">
        <v>197</v>
      </c>
      <c r="E334" t="s">
        <v>197</v>
      </c>
      <c r="F334" t="s">
        <v>198</v>
      </c>
    </row>
    <row r="335" spans="1:6" x14ac:dyDescent="0.2">
      <c r="A335" t="s">
        <v>528</v>
      </c>
      <c r="B335">
        <v>1</v>
      </c>
      <c r="C335" t="s">
        <v>197</v>
      </c>
      <c r="D335" t="s">
        <v>197</v>
      </c>
      <c r="E335" t="s">
        <v>197</v>
      </c>
      <c r="F335" t="s">
        <v>198</v>
      </c>
    </row>
    <row r="336" spans="1:6" x14ac:dyDescent="0.2">
      <c r="A336" t="s">
        <v>529</v>
      </c>
      <c r="B336">
        <v>1</v>
      </c>
      <c r="C336" t="s">
        <v>197</v>
      </c>
      <c r="D336" t="s">
        <v>197</v>
      </c>
      <c r="E336" t="s">
        <v>197</v>
      </c>
      <c r="F336" t="s">
        <v>198</v>
      </c>
    </row>
    <row r="337" spans="1:6" x14ac:dyDescent="0.2">
      <c r="A337" t="s">
        <v>530</v>
      </c>
      <c r="B337">
        <v>1</v>
      </c>
      <c r="C337" t="s">
        <v>197</v>
      </c>
      <c r="D337" t="s">
        <v>197</v>
      </c>
      <c r="E337" t="s">
        <v>197</v>
      </c>
      <c r="F337" t="s">
        <v>198</v>
      </c>
    </row>
    <row r="338" spans="1:6" x14ac:dyDescent="0.2">
      <c r="A338" t="s">
        <v>531</v>
      </c>
      <c r="B338">
        <v>1</v>
      </c>
      <c r="C338" t="s">
        <v>197</v>
      </c>
      <c r="D338" t="s">
        <v>197</v>
      </c>
      <c r="E338" t="s">
        <v>197</v>
      </c>
      <c r="F338" t="s">
        <v>198</v>
      </c>
    </row>
    <row r="339" spans="1:6" x14ac:dyDescent="0.2">
      <c r="A339" t="s">
        <v>532</v>
      </c>
      <c r="B339">
        <v>1</v>
      </c>
      <c r="C339" t="s">
        <v>197</v>
      </c>
      <c r="D339" t="s">
        <v>197</v>
      </c>
      <c r="E339" t="s">
        <v>197</v>
      </c>
      <c r="F339" t="s">
        <v>198</v>
      </c>
    </row>
    <row r="340" spans="1:6" x14ac:dyDescent="0.2">
      <c r="A340" t="s">
        <v>533</v>
      </c>
      <c r="B340">
        <v>1</v>
      </c>
      <c r="C340" t="s">
        <v>197</v>
      </c>
      <c r="D340" t="s">
        <v>197</v>
      </c>
      <c r="E340" t="s">
        <v>197</v>
      </c>
      <c r="F340" t="s">
        <v>198</v>
      </c>
    </row>
    <row r="341" spans="1:6" x14ac:dyDescent="0.2">
      <c r="A341" t="s">
        <v>534</v>
      </c>
      <c r="B341">
        <v>1</v>
      </c>
      <c r="C341" t="s">
        <v>197</v>
      </c>
      <c r="D341" t="s">
        <v>197</v>
      </c>
      <c r="E341" t="s">
        <v>197</v>
      </c>
      <c r="F341" t="s">
        <v>198</v>
      </c>
    </row>
    <row r="342" spans="1:6" x14ac:dyDescent="0.2">
      <c r="A342" t="s">
        <v>535</v>
      </c>
      <c r="B342">
        <v>1</v>
      </c>
      <c r="C342" t="s">
        <v>197</v>
      </c>
      <c r="D342" t="s">
        <v>197</v>
      </c>
      <c r="E342" t="s">
        <v>197</v>
      </c>
      <c r="F342" t="s">
        <v>198</v>
      </c>
    </row>
    <row r="343" spans="1:6" x14ac:dyDescent="0.2">
      <c r="A343" t="s">
        <v>536</v>
      </c>
      <c r="B343">
        <v>1</v>
      </c>
      <c r="C343" t="s">
        <v>197</v>
      </c>
      <c r="D343" t="s">
        <v>197</v>
      </c>
      <c r="E343" t="s">
        <v>197</v>
      </c>
      <c r="F343" t="s">
        <v>198</v>
      </c>
    </row>
    <row r="344" spans="1:6" x14ac:dyDescent="0.2">
      <c r="A344" t="s">
        <v>537</v>
      </c>
      <c r="B344">
        <v>1</v>
      </c>
      <c r="C344" t="s">
        <v>197</v>
      </c>
      <c r="D344" t="s">
        <v>197</v>
      </c>
      <c r="E344" t="s">
        <v>197</v>
      </c>
      <c r="F344" t="s">
        <v>198</v>
      </c>
    </row>
    <row r="345" spans="1:6" x14ac:dyDescent="0.2">
      <c r="A345" t="s">
        <v>538</v>
      </c>
      <c r="B345">
        <v>1</v>
      </c>
      <c r="C345" t="s">
        <v>197</v>
      </c>
      <c r="D345" t="s">
        <v>197</v>
      </c>
      <c r="E345" t="s">
        <v>197</v>
      </c>
      <c r="F345" t="s">
        <v>198</v>
      </c>
    </row>
    <row r="346" spans="1:6" x14ac:dyDescent="0.2">
      <c r="A346" t="s">
        <v>539</v>
      </c>
      <c r="B346">
        <v>1</v>
      </c>
      <c r="C346" t="s">
        <v>197</v>
      </c>
      <c r="D346" t="s">
        <v>197</v>
      </c>
      <c r="E346" t="s">
        <v>197</v>
      </c>
      <c r="F346" t="s">
        <v>198</v>
      </c>
    </row>
    <row r="347" spans="1:6" x14ac:dyDescent="0.2">
      <c r="A347" t="s">
        <v>540</v>
      </c>
      <c r="B347">
        <v>1</v>
      </c>
      <c r="C347" t="s">
        <v>197</v>
      </c>
      <c r="D347" t="s">
        <v>197</v>
      </c>
      <c r="E347" t="s">
        <v>197</v>
      </c>
      <c r="F347" t="s">
        <v>198</v>
      </c>
    </row>
    <row r="348" spans="1:6" x14ac:dyDescent="0.2">
      <c r="A348" t="s">
        <v>541</v>
      </c>
      <c r="B348">
        <v>1</v>
      </c>
      <c r="C348" t="s">
        <v>197</v>
      </c>
      <c r="D348" t="s">
        <v>197</v>
      </c>
      <c r="E348" t="s">
        <v>197</v>
      </c>
      <c r="F348" t="s">
        <v>198</v>
      </c>
    </row>
    <row r="349" spans="1:6" x14ac:dyDescent="0.2">
      <c r="A349" t="s">
        <v>542</v>
      </c>
      <c r="B349">
        <v>1</v>
      </c>
      <c r="C349" t="s">
        <v>197</v>
      </c>
      <c r="D349" t="s">
        <v>197</v>
      </c>
      <c r="E349" t="s">
        <v>197</v>
      </c>
      <c r="F349" t="s">
        <v>198</v>
      </c>
    </row>
    <row r="350" spans="1:6" x14ac:dyDescent="0.2">
      <c r="A350" t="s">
        <v>543</v>
      </c>
      <c r="B350">
        <v>1</v>
      </c>
      <c r="C350" t="s">
        <v>197</v>
      </c>
      <c r="D350" t="s">
        <v>197</v>
      </c>
      <c r="E350" t="s">
        <v>197</v>
      </c>
      <c r="F350" t="s">
        <v>198</v>
      </c>
    </row>
    <row r="351" spans="1:6" x14ac:dyDescent="0.2">
      <c r="A351" t="s">
        <v>544</v>
      </c>
      <c r="B351">
        <v>1</v>
      </c>
      <c r="C351" t="s">
        <v>197</v>
      </c>
      <c r="D351" t="s">
        <v>197</v>
      </c>
      <c r="E351" t="s">
        <v>197</v>
      </c>
      <c r="F351" t="s">
        <v>198</v>
      </c>
    </row>
    <row r="352" spans="1:6" x14ac:dyDescent="0.2">
      <c r="A352" t="s">
        <v>545</v>
      </c>
      <c r="B352">
        <v>1</v>
      </c>
      <c r="C352" t="s">
        <v>197</v>
      </c>
      <c r="D352" t="s">
        <v>197</v>
      </c>
      <c r="E352" t="s">
        <v>197</v>
      </c>
      <c r="F352" t="s">
        <v>198</v>
      </c>
    </row>
    <row r="353" spans="1:6" x14ac:dyDescent="0.2">
      <c r="A353" t="s">
        <v>546</v>
      </c>
      <c r="B353">
        <v>1</v>
      </c>
      <c r="C353" t="s">
        <v>197</v>
      </c>
      <c r="D353" t="s">
        <v>197</v>
      </c>
      <c r="E353" t="s">
        <v>197</v>
      </c>
      <c r="F353" t="s">
        <v>198</v>
      </c>
    </row>
    <row r="354" spans="1:6" x14ac:dyDescent="0.2">
      <c r="A354" t="s">
        <v>547</v>
      </c>
      <c r="B354">
        <v>1</v>
      </c>
      <c r="C354" t="s">
        <v>197</v>
      </c>
      <c r="D354" t="s">
        <v>197</v>
      </c>
      <c r="E354" t="s">
        <v>197</v>
      </c>
      <c r="F354" t="s">
        <v>198</v>
      </c>
    </row>
    <row r="355" spans="1:6" x14ac:dyDescent="0.2">
      <c r="A355" t="s">
        <v>548</v>
      </c>
      <c r="B355">
        <v>1</v>
      </c>
      <c r="C355" t="s">
        <v>197</v>
      </c>
      <c r="D355" t="s">
        <v>197</v>
      </c>
      <c r="E355" t="s">
        <v>197</v>
      </c>
      <c r="F355" t="s">
        <v>198</v>
      </c>
    </row>
    <row r="356" spans="1:6" x14ac:dyDescent="0.2">
      <c r="A356" t="s">
        <v>549</v>
      </c>
      <c r="B356">
        <v>1</v>
      </c>
      <c r="C356" t="s">
        <v>197</v>
      </c>
      <c r="D356" t="s">
        <v>197</v>
      </c>
      <c r="E356" t="s">
        <v>197</v>
      </c>
      <c r="F356" t="s">
        <v>198</v>
      </c>
    </row>
    <row r="357" spans="1:6" x14ac:dyDescent="0.2">
      <c r="A357" t="s">
        <v>550</v>
      </c>
      <c r="B357">
        <v>1</v>
      </c>
      <c r="C357" t="s">
        <v>197</v>
      </c>
      <c r="D357" t="s">
        <v>197</v>
      </c>
      <c r="E357" t="s">
        <v>197</v>
      </c>
      <c r="F357" t="s">
        <v>198</v>
      </c>
    </row>
    <row r="358" spans="1:6" x14ac:dyDescent="0.2">
      <c r="A358" t="s">
        <v>551</v>
      </c>
      <c r="B358">
        <v>1</v>
      </c>
      <c r="C358" t="s">
        <v>197</v>
      </c>
      <c r="D358" t="s">
        <v>197</v>
      </c>
      <c r="E358" t="s">
        <v>197</v>
      </c>
      <c r="F358" t="s">
        <v>198</v>
      </c>
    </row>
    <row r="359" spans="1:6" x14ac:dyDescent="0.2">
      <c r="A359" t="s">
        <v>552</v>
      </c>
      <c r="B359">
        <v>1</v>
      </c>
      <c r="C359" t="s">
        <v>197</v>
      </c>
      <c r="D359" t="s">
        <v>197</v>
      </c>
      <c r="E359" t="s">
        <v>197</v>
      </c>
      <c r="F359" t="s">
        <v>198</v>
      </c>
    </row>
    <row r="360" spans="1:6" x14ac:dyDescent="0.2">
      <c r="A360" t="s">
        <v>553</v>
      </c>
      <c r="B360">
        <v>1</v>
      </c>
      <c r="C360" t="s">
        <v>197</v>
      </c>
      <c r="D360" t="s">
        <v>197</v>
      </c>
      <c r="E360" t="s">
        <v>197</v>
      </c>
      <c r="F360" t="s">
        <v>198</v>
      </c>
    </row>
    <row r="361" spans="1:6" x14ac:dyDescent="0.2">
      <c r="A361" t="s">
        <v>554</v>
      </c>
      <c r="B361">
        <v>1</v>
      </c>
      <c r="C361" t="s">
        <v>197</v>
      </c>
      <c r="D361" t="s">
        <v>197</v>
      </c>
      <c r="E361" t="s">
        <v>197</v>
      </c>
      <c r="F361" t="s">
        <v>198</v>
      </c>
    </row>
    <row r="362" spans="1:6" x14ac:dyDescent="0.2">
      <c r="A362" t="s">
        <v>555</v>
      </c>
      <c r="B362">
        <v>1</v>
      </c>
      <c r="C362" t="s">
        <v>197</v>
      </c>
      <c r="D362" t="s">
        <v>197</v>
      </c>
      <c r="E362" t="s">
        <v>197</v>
      </c>
      <c r="F362" t="s">
        <v>198</v>
      </c>
    </row>
    <row r="363" spans="1:6" x14ac:dyDescent="0.2">
      <c r="A363" t="s">
        <v>556</v>
      </c>
      <c r="B363">
        <v>1</v>
      </c>
      <c r="C363" t="s">
        <v>197</v>
      </c>
      <c r="D363" t="s">
        <v>197</v>
      </c>
      <c r="E363" t="s">
        <v>197</v>
      </c>
      <c r="F363" t="s">
        <v>198</v>
      </c>
    </row>
    <row r="364" spans="1:6" x14ac:dyDescent="0.2">
      <c r="A364" t="s">
        <v>557</v>
      </c>
      <c r="B364">
        <v>1</v>
      </c>
      <c r="C364" t="s">
        <v>197</v>
      </c>
      <c r="D364" t="s">
        <v>197</v>
      </c>
      <c r="E364" t="s">
        <v>197</v>
      </c>
      <c r="F364" t="s">
        <v>198</v>
      </c>
    </row>
    <row r="365" spans="1:6" x14ac:dyDescent="0.2">
      <c r="A365" t="s">
        <v>558</v>
      </c>
      <c r="B365">
        <v>1</v>
      </c>
      <c r="C365" t="s">
        <v>197</v>
      </c>
      <c r="D365" t="s">
        <v>197</v>
      </c>
      <c r="E365" t="s">
        <v>197</v>
      </c>
      <c r="F365" t="s">
        <v>198</v>
      </c>
    </row>
    <row r="366" spans="1:6" x14ac:dyDescent="0.2">
      <c r="A366" t="s">
        <v>559</v>
      </c>
      <c r="B366">
        <v>1</v>
      </c>
      <c r="C366" t="s">
        <v>197</v>
      </c>
      <c r="D366" t="s">
        <v>197</v>
      </c>
      <c r="E366" t="s">
        <v>197</v>
      </c>
      <c r="F366" t="s">
        <v>198</v>
      </c>
    </row>
    <row r="367" spans="1:6" x14ac:dyDescent="0.2">
      <c r="A367" t="s">
        <v>560</v>
      </c>
      <c r="B367">
        <v>1</v>
      </c>
      <c r="C367" t="s">
        <v>197</v>
      </c>
      <c r="D367" t="s">
        <v>197</v>
      </c>
      <c r="E367" t="s">
        <v>197</v>
      </c>
      <c r="F367" t="s">
        <v>198</v>
      </c>
    </row>
    <row r="368" spans="1:6" x14ac:dyDescent="0.2">
      <c r="A368" t="s">
        <v>561</v>
      </c>
      <c r="B368">
        <v>1</v>
      </c>
      <c r="C368" t="s">
        <v>197</v>
      </c>
      <c r="D368" t="s">
        <v>197</v>
      </c>
      <c r="E368" t="s">
        <v>197</v>
      </c>
      <c r="F368" t="s">
        <v>198</v>
      </c>
    </row>
    <row r="369" spans="1:6" x14ac:dyDescent="0.2">
      <c r="A369" t="s">
        <v>562</v>
      </c>
      <c r="B369">
        <v>1</v>
      </c>
      <c r="C369" t="s">
        <v>197</v>
      </c>
      <c r="D369" t="s">
        <v>197</v>
      </c>
      <c r="E369" t="s">
        <v>197</v>
      </c>
      <c r="F369" t="s">
        <v>198</v>
      </c>
    </row>
    <row r="370" spans="1:6" x14ac:dyDescent="0.2">
      <c r="A370" t="s">
        <v>563</v>
      </c>
      <c r="B370">
        <v>1</v>
      </c>
      <c r="C370" t="s">
        <v>197</v>
      </c>
      <c r="D370" t="s">
        <v>197</v>
      </c>
      <c r="E370" t="s">
        <v>197</v>
      </c>
      <c r="F370" t="s">
        <v>198</v>
      </c>
    </row>
    <row r="371" spans="1:6" x14ac:dyDescent="0.2">
      <c r="A371" t="s">
        <v>564</v>
      </c>
      <c r="B371">
        <v>1</v>
      </c>
      <c r="C371" t="s">
        <v>197</v>
      </c>
      <c r="D371" t="s">
        <v>197</v>
      </c>
      <c r="E371" t="s">
        <v>197</v>
      </c>
      <c r="F371" t="s">
        <v>198</v>
      </c>
    </row>
    <row r="372" spans="1:6" x14ac:dyDescent="0.2">
      <c r="A372" t="s">
        <v>565</v>
      </c>
      <c r="B372">
        <v>1</v>
      </c>
      <c r="C372" t="s">
        <v>197</v>
      </c>
      <c r="D372" t="s">
        <v>197</v>
      </c>
      <c r="E372" t="s">
        <v>197</v>
      </c>
      <c r="F372" t="s">
        <v>198</v>
      </c>
    </row>
    <row r="373" spans="1:6" x14ac:dyDescent="0.2">
      <c r="A373" t="s">
        <v>566</v>
      </c>
      <c r="B373">
        <v>1</v>
      </c>
      <c r="C373" t="s">
        <v>197</v>
      </c>
      <c r="D373" t="s">
        <v>197</v>
      </c>
      <c r="E373" t="s">
        <v>197</v>
      </c>
      <c r="F373" t="s">
        <v>198</v>
      </c>
    </row>
    <row r="374" spans="1:6" x14ac:dyDescent="0.2">
      <c r="A374" t="s">
        <v>567</v>
      </c>
      <c r="B374">
        <v>1</v>
      </c>
      <c r="C374" t="s">
        <v>197</v>
      </c>
      <c r="D374" t="s">
        <v>197</v>
      </c>
      <c r="E374" t="s">
        <v>197</v>
      </c>
      <c r="F374" t="s">
        <v>198</v>
      </c>
    </row>
    <row r="375" spans="1:6" x14ac:dyDescent="0.2">
      <c r="A375" t="s">
        <v>568</v>
      </c>
      <c r="B375">
        <v>1</v>
      </c>
      <c r="C375" t="s">
        <v>197</v>
      </c>
      <c r="D375" t="s">
        <v>197</v>
      </c>
      <c r="E375" t="s">
        <v>197</v>
      </c>
      <c r="F375" t="s">
        <v>198</v>
      </c>
    </row>
    <row r="376" spans="1:6" x14ac:dyDescent="0.2">
      <c r="A376" t="s">
        <v>569</v>
      </c>
      <c r="B376">
        <v>1</v>
      </c>
      <c r="C376" t="s">
        <v>197</v>
      </c>
      <c r="D376" t="s">
        <v>197</v>
      </c>
      <c r="E376" t="s">
        <v>197</v>
      </c>
      <c r="F376" t="s">
        <v>198</v>
      </c>
    </row>
    <row r="377" spans="1:6" x14ac:dyDescent="0.2">
      <c r="A377" t="s">
        <v>570</v>
      </c>
      <c r="B377">
        <v>1</v>
      </c>
      <c r="C377" t="s">
        <v>197</v>
      </c>
      <c r="D377" t="s">
        <v>197</v>
      </c>
      <c r="E377" t="s">
        <v>197</v>
      </c>
      <c r="F377" t="s">
        <v>198</v>
      </c>
    </row>
    <row r="378" spans="1:6" x14ac:dyDescent="0.2">
      <c r="A378" t="s">
        <v>571</v>
      </c>
      <c r="B378">
        <v>1</v>
      </c>
      <c r="C378" t="s">
        <v>197</v>
      </c>
      <c r="D378" t="s">
        <v>197</v>
      </c>
      <c r="E378" t="s">
        <v>197</v>
      </c>
      <c r="F378" t="s">
        <v>198</v>
      </c>
    </row>
    <row r="379" spans="1:6" x14ac:dyDescent="0.2">
      <c r="A379" t="s">
        <v>572</v>
      </c>
      <c r="B379">
        <v>1</v>
      </c>
      <c r="C379" t="s">
        <v>197</v>
      </c>
      <c r="D379" t="s">
        <v>197</v>
      </c>
      <c r="E379" t="s">
        <v>197</v>
      </c>
      <c r="F379" t="s">
        <v>198</v>
      </c>
    </row>
    <row r="380" spans="1:6" x14ac:dyDescent="0.2">
      <c r="A380" t="s">
        <v>573</v>
      </c>
      <c r="B380">
        <v>1</v>
      </c>
      <c r="C380" t="s">
        <v>197</v>
      </c>
      <c r="D380" t="s">
        <v>197</v>
      </c>
      <c r="E380" t="s">
        <v>197</v>
      </c>
      <c r="F380" t="s">
        <v>198</v>
      </c>
    </row>
    <row r="381" spans="1:6" x14ac:dyDescent="0.2">
      <c r="A381" t="s">
        <v>574</v>
      </c>
      <c r="B381">
        <v>1</v>
      </c>
      <c r="C381" t="s">
        <v>197</v>
      </c>
      <c r="D381" t="s">
        <v>197</v>
      </c>
      <c r="E381" t="s">
        <v>197</v>
      </c>
      <c r="F381" t="s">
        <v>198</v>
      </c>
    </row>
    <row r="382" spans="1:6" x14ac:dyDescent="0.2">
      <c r="A382" t="s">
        <v>575</v>
      </c>
      <c r="B382">
        <v>1</v>
      </c>
      <c r="C382" t="s">
        <v>197</v>
      </c>
      <c r="D382" t="s">
        <v>197</v>
      </c>
      <c r="E382" t="s">
        <v>197</v>
      </c>
      <c r="F382" t="s">
        <v>198</v>
      </c>
    </row>
    <row r="383" spans="1:6" x14ac:dyDescent="0.2">
      <c r="A383" t="s">
        <v>576</v>
      </c>
      <c r="B383">
        <v>1</v>
      </c>
      <c r="C383" t="s">
        <v>197</v>
      </c>
      <c r="D383" t="s">
        <v>197</v>
      </c>
      <c r="E383" t="s">
        <v>197</v>
      </c>
      <c r="F383" t="s">
        <v>198</v>
      </c>
    </row>
    <row r="384" spans="1:6" x14ac:dyDescent="0.2">
      <c r="A384" t="s">
        <v>577</v>
      </c>
      <c r="B384">
        <v>1</v>
      </c>
      <c r="C384" t="s">
        <v>197</v>
      </c>
      <c r="D384" t="s">
        <v>197</v>
      </c>
      <c r="E384" t="s">
        <v>197</v>
      </c>
      <c r="F384" t="s">
        <v>198</v>
      </c>
    </row>
    <row r="385" spans="1:6" x14ac:dyDescent="0.2">
      <c r="A385" t="s">
        <v>578</v>
      </c>
      <c r="B385">
        <v>1</v>
      </c>
      <c r="C385" t="s">
        <v>197</v>
      </c>
      <c r="D385" t="s">
        <v>197</v>
      </c>
      <c r="E385" t="s">
        <v>197</v>
      </c>
      <c r="F385" t="s">
        <v>198</v>
      </c>
    </row>
    <row r="386" spans="1:6" x14ac:dyDescent="0.2">
      <c r="A386" t="s">
        <v>579</v>
      </c>
      <c r="B386">
        <v>1</v>
      </c>
      <c r="C386" t="s">
        <v>197</v>
      </c>
      <c r="D386" t="s">
        <v>197</v>
      </c>
      <c r="E386" t="s">
        <v>197</v>
      </c>
      <c r="F386" t="s">
        <v>198</v>
      </c>
    </row>
    <row r="387" spans="1:6" x14ac:dyDescent="0.2">
      <c r="A387" t="s">
        <v>144</v>
      </c>
      <c r="B387">
        <v>1</v>
      </c>
      <c r="C387" t="s">
        <v>197</v>
      </c>
      <c r="D387" t="s">
        <v>197</v>
      </c>
      <c r="E387" t="s">
        <v>197</v>
      </c>
      <c r="F387" t="s">
        <v>198</v>
      </c>
    </row>
    <row r="388" spans="1:6" x14ac:dyDescent="0.2">
      <c r="A388" t="s">
        <v>580</v>
      </c>
      <c r="B388">
        <v>1</v>
      </c>
      <c r="C388" t="s">
        <v>197</v>
      </c>
      <c r="D388" t="s">
        <v>197</v>
      </c>
      <c r="E388" t="s">
        <v>197</v>
      </c>
      <c r="F388" t="s">
        <v>198</v>
      </c>
    </row>
    <row r="389" spans="1:6" x14ac:dyDescent="0.2">
      <c r="A389" t="s">
        <v>581</v>
      </c>
      <c r="B389">
        <v>1</v>
      </c>
      <c r="C389" t="s">
        <v>197</v>
      </c>
      <c r="D389" t="s">
        <v>197</v>
      </c>
      <c r="E389" t="s">
        <v>197</v>
      </c>
      <c r="F389" t="s">
        <v>198</v>
      </c>
    </row>
    <row r="390" spans="1:6" x14ac:dyDescent="0.2">
      <c r="A390" t="s">
        <v>582</v>
      </c>
      <c r="B390">
        <v>1</v>
      </c>
      <c r="C390" t="s">
        <v>197</v>
      </c>
      <c r="D390" t="s">
        <v>197</v>
      </c>
      <c r="E390" t="s">
        <v>197</v>
      </c>
      <c r="F390" t="s">
        <v>198</v>
      </c>
    </row>
    <row r="391" spans="1:6" x14ac:dyDescent="0.2">
      <c r="A391" t="s">
        <v>583</v>
      </c>
      <c r="B391">
        <v>1</v>
      </c>
      <c r="C391" t="s">
        <v>197</v>
      </c>
      <c r="D391" t="s">
        <v>197</v>
      </c>
      <c r="E391" t="s">
        <v>197</v>
      </c>
      <c r="F391" t="s">
        <v>198</v>
      </c>
    </row>
    <row r="392" spans="1:6" x14ac:dyDescent="0.2">
      <c r="A392" t="s">
        <v>584</v>
      </c>
      <c r="B392">
        <v>1</v>
      </c>
      <c r="C392" t="s">
        <v>197</v>
      </c>
      <c r="D392" t="s">
        <v>197</v>
      </c>
      <c r="E392" t="s">
        <v>197</v>
      </c>
      <c r="F392" t="s">
        <v>198</v>
      </c>
    </row>
    <row r="393" spans="1:6" x14ac:dyDescent="0.2">
      <c r="A393" t="s">
        <v>585</v>
      </c>
      <c r="B393">
        <v>1</v>
      </c>
      <c r="C393" t="s">
        <v>197</v>
      </c>
      <c r="D393" t="s">
        <v>197</v>
      </c>
      <c r="E393" t="s">
        <v>197</v>
      </c>
      <c r="F393" t="s">
        <v>198</v>
      </c>
    </row>
    <row r="394" spans="1:6" x14ac:dyDescent="0.2">
      <c r="A394" t="s">
        <v>586</v>
      </c>
      <c r="B394">
        <v>1</v>
      </c>
      <c r="C394" t="s">
        <v>197</v>
      </c>
      <c r="D394" t="s">
        <v>197</v>
      </c>
      <c r="E394" t="s">
        <v>197</v>
      </c>
      <c r="F394" t="s">
        <v>198</v>
      </c>
    </row>
    <row r="395" spans="1:6" x14ac:dyDescent="0.2">
      <c r="A395" t="s">
        <v>587</v>
      </c>
      <c r="B395">
        <v>1</v>
      </c>
      <c r="C395" t="s">
        <v>197</v>
      </c>
      <c r="D395" t="s">
        <v>197</v>
      </c>
      <c r="E395" t="s">
        <v>197</v>
      </c>
      <c r="F395" t="s">
        <v>198</v>
      </c>
    </row>
    <row r="396" spans="1:6" x14ac:dyDescent="0.2">
      <c r="A396" t="s">
        <v>588</v>
      </c>
      <c r="B396">
        <v>1</v>
      </c>
      <c r="C396" t="s">
        <v>197</v>
      </c>
      <c r="D396" t="s">
        <v>197</v>
      </c>
      <c r="E396" t="s">
        <v>197</v>
      </c>
      <c r="F396" t="s">
        <v>198</v>
      </c>
    </row>
    <row r="397" spans="1:6" x14ac:dyDescent="0.2">
      <c r="A397" t="s">
        <v>589</v>
      </c>
      <c r="B397">
        <v>1</v>
      </c>
      <c r="C397" t="s">
        <v>197</v>
      </c>
      <c r="D397" t="s">
        <v>197</v>
      </c>
      <c r="E397" t="s">
        <v>197</v>
      </c>
      <c r="F397" t="s">
        <v>198</v>
      </c>
    </row>
    <row r="398" spans="1:6" x14ac:dyDescent="0.2">
      <c r="A398" t="s">
        <v>590</v>
      </c>
      <c r="B398">
        <v>1</v>
      </c>
      <c r="C398" t="s">
        <v>197</v>
      </c>
      <c r="D398" t="s">
        <v>197</v>
      </c>
      <c r="E398" t="s">
        <v>197</v>
      </c>
      <c r="F398" t="s">
        <v>198</v>
      </c>
    </row>
    <row r="399" spans="1:6" x14ac:dyDescent="0.2">
      <c r="A399" t="s">
        <v>591</v>
      </c>
      <c r="B399">
        <v>1</v>
      </c>
      <c r="C399" t="s">
        <v>197</v>
      </c>
      <c r="D399" t="s">
        <v>197</v>
      </c>
      <c r="E399" t="s">
        <v>197</v>
      </c>
      <c r="F399" t="s">
        <v>198</v>
      </c>
    </row>
    <row r="400" spans="1:6" x14ac:dyDescent="0.2">
      <c r="A400" t="s">
        <v>592</v>
      </c>
      <c r="B400">
        <v>1</v>
      </c>
      <c r="C400" t="s">
        <v>197</v>
      </c>
      <c r="D400" t="s">
        <v>197</v>
      </c>
      <c r="E400" t="s">
        <v>197</v>
      </c>
      <c r="F400" t="s">
        <v>198</v>
      </c>
    </row>
    <row r="401" spans="1:6" x14ac:dyDescent="0.2">
      <c r="A401" t="s">
        <v>593</v>
      </c>
      <c r="B401">
        <v>1</v>
      </c>
      <c r="C401" t="s">
        <v>197</v>
      </c>
      <c r="D401" t="s">
        <v>197</v>
      </c>
      <c r="E401" t="s">
        <v>197</v>
      </c>
      <c r="F401" t="s">
        <v>198</v>
      </c>
    </row>
    <row r="402" spans="1:6" x14ac:dyDescent="0.2">
      <c r="A402" t="s">
        <v>594</v>
      </c>
      <c r="B402">
        <v>1</v>
      </c>
      <c r="C402" t="s">
        <v>197</v>
      </c>
      <c r="D402" t="s">
        <v>197</v>
      </c>
      <c r="E402" t="s">
        <v>197</v>
      </c>
      <c r="F402" t="s">
        <v>198</v>
      </c>
    </row>
    <row r="403" spans="1:6" x14ac:dyDescent="0.2">
      <c r="A403" t="s">
        <v>595</v>
      </c>
      <c r="B403">
        <v>1</v>
      </c>
      <c r="C403" t="s">
        <v>197</v>
      </c>
      <c r="D403" t="s">
        <v>197</v>
      </c>
      <c r="E403" t="s">
        <v>197</v>
      </c>
      <c r="F403" t="s">
        <v>198</v>
      </c>
    </row>
    <row r="404" spans="1:6" x14ac:dyDescent="0.2">
      <c r="A404" t="s">
        <v>596</v>
      </c>
      <c r="B404">
        <v>1</v>
      </c>
      <c r="C404" t="s">
        <v>197</v>
      </c>
      <c r="D404" t="s">
        <v>197</v>
      </c>
      <c r="E404" t="s">
        <v>197</v>
      </c>
      <c r="F404" t="s">
        <v>198</v>
      </c>
    </row>
    <row r="405" spans="1:6" x14ac:dyDescent="0.2">
      <c r="A405" t="s">
        <v>597</v>
      </c>
      <c r="B405">
        <v>1</v>
      </c>
      <c r="C405" t="s">
        <v>197</v>
      </c>
      <c r="D405" t="s">
        <v>197</v>
      </c>
      <c r="E405" t="s">
        <v>197</v>
      </c>
      <c r="F405" t="s">
        <v>198</v>
      </c>
    </row>
    <row r="406" spans="1:6" x14ac:dyDescent="0.2">
      <c r="A406" t="s">
        <v>598</v>
      </c>
      <c r="B406">
        <v>1</v>
      </c>
      <c r="C406" t="s">
        <v>197</v>
      </c>
      <c r="D406" t="s">
        <v>197</v>
      </c>
      <c r="E406" t="s">
        <v>197</v>
      </c>
      <c r="F406" t="s">
        <v>198</v>
      </c>
    </row>
    <row r="407" spans="1:6" x14ac:dyDescent="0.2">
      <c r="A407" t="s">
        <v>599</v>
      </c>
      <c r="B407">
        <v>1</v>
      </c>
      <c r="C407" t="s">
        <v>197</v>
      </c>
      <c r="D407" t="s">
        <v>197</v>
      </c>
      <c r="E407" t="s">
        <v>197</v>
      </c>
      <c r="F407" t="s">
        <v>198</v>
      </c>
    </row>
    <row r="408" spans="1:6" x14ac:dyDescent="0.2">
      <c r="A408" t="s">
        <v>600</v>
      </c>
      <c r="B408">
        <v>1</v>
      </c>
      <c r="C408" t="s">
        <v>197</v>
      </c>
      <c r="D408" t="s">
        <v>197</v>
      </c>
      <c r="E408" t="s">
        <v>197</v>
      </c>
      <c r="F408" t="s">
        <v>198</v>
      </c>
    </row>
    <row r="409" spans="1:6" x14ac:dyDescent="0.2">
      <c r="A409" t="s">
        <v>601</v>
      </c>
      <c r="B409">
        <v>1</v>
      </c>
      <c r="C409" t="s">
        <v>197</v>
      </c>
      <c r="D409" t="s">
        <v>197</v>
      </c>
      <c r="E409" t="s">
        <v>197</v>
      </c>
      <c r="F409" t="s">
        <v>198</v>
      </c>
    </row>
    <row r="410" spans="1:6" x14ac:dyDescent="0.2">
      <c r="A410" t="s">
        <v>602</v>
      </c>
      <c r="B410">
        <v>1</v>
      </c>
      <c r="C410" t="s">
        <v>197</v>
      </c>
      <c r="D410" t="s">
        <v>197</v>
      </c>
      <c r="E410" t="s">
        <v>197</v>
      </c>
      <c r="F410" t="s">
        <v>198</v>
      </c>
    </row>
    <row r="411" spans="1:6" x14ac:dyDescent="0.2">
      <c r="A411" t="s">
        <v>603</v>
      </c>
      <c r="B411">
        <v>1</v>
      </c>
      <c r="C411" t="s">
        <v>197</v>
      </c>
      <c r="D411" t="s">
        <v>197</v>
      </c>
      <c r="E411" t="s">
        <v>197</v>
      </c>
      <c r="F411" t="s">
        <v>198</v>
      </c>
    </row>
    <row r="412" spans="1:6" x14ac:dyDescent="0.2">
      <c r="A412" t="s">
        <v>604</v>
      </c>
      <c r="B412">
        <v>1</v>
      </c>
      <c r="C412" t="s">
        <v>197</v>
      </c>
      <c r="D412" t="s">
        <v>197</v>
      </c>
      <c r="E412" t="s">
        <v>197</v>
      </c>
      <c r="F412" t="s">
        <v>198</v>
      </c>
    </row>
    <row r="413" spans="1:6" x14ac:dyDescent="0.2">
      <c r="A413" t="s">
        <v>605</v>
      </c>
      <c r="B413">
        <v>1</v>
      </c>
      <c r="C413" t="s">
        <v>197</v>
      </c>
      <c r="D413" t="s">
        <v>197</v>
      </c>
      <c r="E413" t="s">
        <v>197</v>
      </c>
      <c r="F413" t="s">
        <v>198</v>
      </c>
    </row>
    <row r="414" spans="1:6" x14ac:dyDescent="0.2">
      <c r="A414" t="s">
        <v>606</v>
      </c>
      <c r="B414">
        <v>1</v>
      </c>
      <c r="C414" t="s">
        <v>197</v>
      </c>
      <c r="D414" t="s">
        <v>197</v>
      </c>
      <c r="E414" t="s">
        <v>197</v>
      </c>
      <c r="F414" t="s">
        <v>198</v>
      </c>
    </row>
    <row r="415" spans="1:6" x14ac:dyDescent="0.2">
      <c r="A415" t="s">
        <v>607</v>
      </c>
      <c r="B415">
        <v>1</v>
      </c>
      <c r="C415" t="s">
        <v>197</v>
      </c>
      <c r="D415" t="s">
        <v>197</v>
      </c>
      <c r="E415" t="s">
        <v>197</v>
      </c>
      <c r="F415" t="s">
        <v>198</v>
      </c>
    </row>
    <row r="416" spans="1:6" x14ac:dyDescent="0.2">
      <c r="A416" t="s">
        <v>608</v>
      </c>
      <c r="B416">
        <v>1</v>
      </c>
      <c r="C416" t="s">
        <v>197</v>
      </c>
      <c r="D416" t="s">
        <v>197</v>
      </c>
      <c r="E416" t="s">
        <v>197</v>
      </c>
      <c r="F416" t="s">
        <v>198</v>
      </c>
    </row>
    <row r="417" spans="1:6" x14ac:dyDescent="0.2">
      <c r="A417" t="s">
        <v>609</v>
      </c>
      <c r="B417">
        <v>1</v>
      </c>
      <c r="C417" t="s">
        <v>197</v>
      </c>
      <c r="D417" t="s">
        <v>197</v>
      </c>
      <c r="E417" t="s">
        <v>197</v>
      </c>
      <c r="F417" t="s">
        <v>198</v>
      </c>
    </row>
    <row r="418" spans="1:6" x14ac:dyDescent="0.2">
      <c r="A418" t="s">
        <v>610</v>
      </c>
      <c r="B418">
        <v>1</v>
      </c>
      <c r="C418" t="s">
        <v>197</v>
      </c>
      <c r="D418" t="s">
        <v>197</v>
      </c>
      <c r="E418" t="s">
        <v>197</v>
      </c>
      <c r="F418" t="s">
        <v>198</v>
      </c>
    </row>
    <row r="419" spans="1:6" x14ac:dyDescent="0.2">
      <c r="A419" t="s">
        <v>611</v>
      </c>
      <c r="B419">
        <v>1</v>
      </c>
      <c r="C419" t="s">
        <v>197</v>
      </c>
      <c r="D419" t="s">
        <v>197</v>
      </c>
      <c r="E419" t="s">
        <v>197</v>
      </c>
      <c r="F419" t="s">
        <v>198</v>
      </c>
    </row>
    <row r="420" spans="1:6" x14ac:dyDescent="0.2">
      <c r="A420" t="s">
        <v>612</v>
      </c>
      <c r="B420">
        <v>1</v>
      </c>
      <c r="C420" t="s">
        <v>197</v>
      </c>
      <c r="D420" t="s">
        <v>197</v>
      </c>
      <c r="E420" t="s">
        <v>197</v>
      </c>
      <c r="F420" t="s">
        <v>198</v>
      </c>
    </row>
    <row r="421" spans="1:6" x14ac:dyDescent="0.2">
      <c r="A421" t="s">
        <v>613</v>
      </c>
      <c r="B421">
        <v>1</v>
      </c>
      <c r="C421" t="s">
        <v>197</v>
      </c>
      <c r="D421" t="s">
        <v>197</v>
      </c>
      <c r="E421" t="s">
        <v>197</v>
      </c>
      <c r="F421" t="s">
        <v>198</v>
      </c>
    </row>
    <row r="422" spans="1:6" x14ac:dyDescent="0.2">
      <c r="A422" t="s">
        <v>614</v>
      </c>
      <c r="B422">
        <v>1</v>
      </c>
      <c r="C422" t="s">
        <v>197</v>
      </c>
      <c r="D422" t="s">
        <v>197</v>
      </c>
      <c r="E422" t="s">
        <v>197</v>
      </c>
      <c r="F422" t="s">
        <v>198</v>
      </c>
    </row>
    <row r="423" spans="1:6" x14ac:dyDescent="0.2">
      <c r="A423" t="s">
        <v>615</v>
      </c>
      <c r="B423">
        <v>1</v>
      </c>
      <c r="C423" t="s">
        <v>197</v>
      </c>
      <c r="D423" t="s">
        <v>197</v>
      </c>
      <c r="E423" t="s">
        <v>197</v>
      </c>
      <c r="F423" t="s">
        <v>198</v>
      </c>
    </row>
    <row r="424" spans="1:6" x14ac:dyDescent="0.2">
      <c r="A424" t="s">
        <v>616</v>
      </c>
      <c r="B424">
        <v>1</v>
      </c>
      <c r="C424" t="s">
        <v>197</v>
      </c>
      <c r="D424" t="s">
        <v>197</v>
      </c>
      <c r="E424" t="s">
        <v>197</v>
      </c>
      <c r="F424" t="s">
        <v>198</v>
      </c>
    </row>
    <row r="425" spans="1:6" x14ac:dyDescent="0.2">
      <c r="A425" t="s">
        <v>617</v>
      </c>
      <c r="B425">
        <v>1</v>
      </c>
      <c r="C425" t="s">
        <v>197</v>
      </c>
      <c r="D425" t="s">
        <v>197</v>
      </c>
      <c r="E425" t="s">
        <v>197</v>
      </c>
      <c r="F425" t="s">
        <v>198</v>
      </c>
    </row>
    <row r="426" spans="1:6" x14ac:dyDescent="0.2">
      <c r="A426" t="s">
        <v>618</v>
      </c>
      <c r="B426">
        <v>1</v>
      </c>
      <c r="C426" t="s">
        <v>197</v>
      </c>
      <c r="D426" t="s">
        <v>197</v>
      </c>
      <c r="E426" t="s">
        <v>197</v>
      </c>
      <c r="F426" t="s">
        <v>198</v>
      </c>
    </row>
    <row r="427" spans="1:6" x14ac:dyDescent="0.2">
      <c r="A427" t="s">
        <v>619</v>
      </c>
      <c r="B427">
        <v>1</v>
      </c>
      <c r="C427" t="s">
        <v>197</v>
      </c>
      <c r="D427" t="s">
        <v>197</v>
      </c>
      <c r="E427" t="s">
        <v>197</v>
      </c>
      <c r="F427" t="s">
        <v>198</v>
      </c>
    </row>
    <row r="428" spans="1:6" x14ac:dyDescent="0.2">
      <c r="A428" t="s">
        <v>620</v>
      </c>
      <c r="B428">
        <v>1</v>
      </c>
      <c r="C428" t="s">
        <v>197</v>
      </c>
      <c r="D428" t="s">
        <v>197</v>
      </c>
      <c r="E428" t="s">
        <v>197</v>
      </c>
      <c r="F428" t="s">
        <v>198</v>
      </c>
    </row>
    <row r="429" spans="1:6" x14ac:dyDescent="0.2">
      <c r="A429" t="s">
        <v>621</v>
      </c>
      <c r="B429">
        <v>1</v>
      </c>
      <c r="C429" t="s">
        <v>197</v>
      </c>
      <c r="D429" t="s">
        <v>197</v>
      </c>
      <c r="E429" t="s">
        <v>197</v>
      </c>
      <c r="F429" t="s">
        <v>198</v>
      </c>
    </row>
    <row r="430" spans="1:6" x14ac:dyDescent="0.2">
      <c r="A430" t="s">
        <v>622</v>
      </c>
      <c r="B430">
        <v>1</v>
      </c>
      <c r="C430" t="s">
        <v>197</v>
      </c>
      <c r="D430" t="s">
        <v>197</v>
      </c>
      <c r="E430" t="s">
        <v>197</v>
      </c>
      <c r="F430" t="s">
        <v>198</v>
      </c>
    </row>
    <row r="431" spans="1:6" x14ac:dyDescent="0.2">
      <c r="A431" t="s">
        <v>623</v>
      </c>
      <c r="B431">
        <v>1</v>
      </c>
      <c r="C431" t="s">
        <v>197</v>
      </c>
      <c r="D431" t="s">
        <v>197</v>
      </c>
      <c r="E431" t="s">
        <v>197</v>
      </c>
      <c r="F431" t="s">
        <v>198</v>
      </c>
    </row>
    <row r="432" spans="1:6" x14ac:dyDescent="0.2">
      <c r="A432" t="s">
        <v>624</v>
      </c>
      <c r="B432">
        <v>1</v>
      </c>
      <c r="C432" t="s">
        <v>197</v>
      </c>
      <c r="D432" t="s">
        <v>197</v>
      </c>
      <c r="E432" t="s">
        <v>197</v>
      </c>
      <c r="F432" t="s">
        <v>198</v>
      </c>
    </row>
    <row r="433" spans="1:6" x14ac:dyDescent="0.2">
      <c r="A433" t="s">
        <v>625</v>
      </c>
      <c r="B433">
        <v>1</v>
      </c>
      <c r="C433" t="s">
        <v>197</v>
      </c>
      <c r="D433" t="s">
        <v>197</v>
      </c>
      <c r="E433" t="s">
        <v>197</v>
      </c>
      <c r="F433" t="s">
        <v>198</v>
      </c>
    </row>
    <row r="434" spans="1:6" x14ac:dyDescent="0.2">
      <c r="A434" t="s">
        <v>626</v>
      </c>
      <c r="B434">
        <v>1</v>
      </c>
      <c r="C434" t="s">
        <v>197</v>
      </c>
      <c r="D434" t="s">
        <v>197</v>
      </c>
      <c r="E434" t="s">
        <v>197</v>
      </c>
      <c r="F434" t="s">
        <v>198</v>
      </c>
    </row>
    <row r="435" spans="1:6" x14ac:dyDescent="0.2">
      <c r="A435" t="s">
        <v>627</v>
      </c>
      <c r="B435">
        <v>1</v>
      </c>
      <c r="C435" t="s">
        <v>197</v>
      </c>
      <c r="D435" t="s">
        <v>197</v>
      </c>
      <c r="E435" t="s">
        <v>197</v>
      </c>
      <c r="F435" t="s">
        <v>198</v>
      </c>
    </row>
    <row r="436" spans="1:6" x14ac:dyDescent="0.2">
      <c r="A436" t="s">
        <v>628</v>
      </c>
      <c r="B436">
        <v>1</v>
      </c>
      <c r="C436" t="s">
        <v>197</v>
      </c>
      <c r="D436" t="s">
        <v>197</v>
      </c>
      <c r="E436" t="s">
        <v>197</v>
      </c>
      <c r="F436" t="s">
        <v>198</v>
      </c>
    </row>
    <row r="437" spans="1:6" x14ac:dyDescent="0.2">
      <c r="A437" t="s">
        <v>629</v>
      </c>
      <c r="B437">
        <v>1</v>
      </c>
      <c r="C437" t="s">
        <v>197</v>
      </c>
      <c r="D437" t="s">
        <v>197</v>
      </c>
      <c r="E437" t="s">
        <v>197</v>
      </c>
      <c r="F437" t="s">
        <v>198</v>
      </c>
    </row>
    <row r="438" spans="1:6" x14ac:dyDescent="0.2">
      <c r="A438" t="s">
        <v>630</v>
      </c>
      <c r="B438">
        <v>1</v>
      </c>
      <c r="C438" t="s">
        <v>197</v>
      </c>
      <c r="D438" t="s">
        <v>197</v>
      </c>
      <c r="E438" t="s">
        <v>197</v>
      </c>
      <c r="F438" t="s">
        <v>198</v>
      </c>
    </row>
    <row r="439" spans="1:6" x14ac:dyDescent="0.2">
      <c r="A439" t="s">
        <v>631</v>
      </c>
      <c r="B439">
        <v>1</v>
      </c>
      <c r="C439" t="s">
        <v>197</v>
      </c>
      <c r="D439" t="s">
        <v>197</v>
      </c>
      <c r="E439" t="s">
        <v>197</v>
      </c>
      <c r="F439" t="s">
        <v>198</v>
      </c>
    </row>
    <row r="440" spans="1:6" x14ac:dyDescent="0.2">
      <c r="A440" t="s">
        <v>632</v>
      </c>
      <c r="B440">
        <v>1</v>
      </c>
      <c r="C440" t="s">
        <v>197</v>
      </c>
      <c r="D440" t="s">
        <v>197</v>
      </c>
      <c r="E440" t="s">
        <v>197</v>
      </c>
      <c r="F440" t="s">
        <v>198</v>
      </c>
    </row>
    <row r="441" spans="1:6" x14ac:dyDescent="0.2">
      <c r="A441" t="s">
        <v>633</v>
      </c>
      <c r="B441">
        <v>1</v>
      </c>
      <c r="C441" t="s">
        <v>197</v>
      </c>
      <c r="D441" t="s">
        <v>197</v>
      </c>
      <c r="E441" t="s">
        <v>197</v>
      </c>
      <c r="F441" t="s">
        <v>198</v>
      </c>
    </row>
    <row r="442" spans="1:6" x14ac:dyDescent="0.2">
      <c r="A442" t="s">
        <v>634</v>
      </c>
      <c r="B442">
        <v>1</v>
      </c>
      <c r="C442" t="s">
        <v>197</v>
      </c>
      <c r="D442" t="s">
        <v>197</v>
      </c>
      <c r="E442" t="s">
        <v>197</v>
      </c>
      <c r="F442" t="s">
        <v>198</v>
      </c>
    </row>
    <row r="443" spans="1:6" x14ac:dyDescent="0.2">
      <c r="A443" t="s">
        <v>635</v>
      </c>
      <c r="B443">
        <v>1</v>
      </c>
      <c r="C443" t="s">
        <v>197</v>
      </c>
      <c r="D443" t="s">
        <v>197</v>
      </c>
      <c r="E443" t="s">
        <v>197</v>
      </c>
      <c r="F443" t="s">
        <v>198</v>
      </c>
    </row>
    <row r="444" spans="1:6" x14ac:dyDescent="0.2">
      <c r="A444" t="s">
        <v>636</v>
      </c>
      <c r="B444">
        <v>1</v>
      </c>
      <c r="C444" t="s">
        <v>197</v>
      </c>
      <c r="D444" t="s">
        <v>197</v>
      </c>
      <c r="E444" t="s">
        <v>197</v>
      </c>
      <c r="F444" t="s">
        <v>198</v>
      </c>
    </row>
    <row r="445" spans="1:6" x14ac:dyDescent="0.2">
      <c r="A445" t="s">
        <v>637</v>
      </c>
      <c r="B445">
        <v>1</v>
      </c>
      <c r="C445" t="s">
        <v>197</v>
      </c>
      <c r="D445" t="s">
        <v>197</v>
      </c>
      <c r="E445" t="s">
        <v>197</v>
      </c>
      <c r="F445" t="s">
        <v>198</v>
      </c>
    </row>
    <row r="446" spans="1:6" x14ac:dyDescent="0.2">
      <c r="A446" t="s">
        <v>638</v>
      </c>
      <c r="B446">
        <v>1</v>
      </c>
      <c r="C446" t="s">
        <v>197</v>
      </c>
      <c r="D446" t="s">
        <v>197</v>
      </c>
      <c r="E446" t="s">
        <v>197</v>
      </c>
      <c r="F446" t="s">
        <v>198</v>
      </c>
    </row>
    <row r="447" spans="1:6" x14ac:dyDescent="0.2">
      <c r="A447" t="s">
        <v>639</v>
      </c>
      <c r="B447">
        <v>1</v>
      </c>
      <c r="C447" t="s">
        <v>197</v>
      </c>
      <c r="D447" t="s">
        <v>197</v>
      </c>
      <c r="E447" t="s">
        <v>197</v>
      </c>
      <c r="F447" t="s">
        <v>198</v>
      </c>
    </row>
    <row r="448" spans="1:6" x14ac:dyDescent="0.2">
      <c r="A448" t="s">
        <v>640</v>
      </c>
      <c r="B448">
        <v>1</v>
      </c>
      <c r="C448" t="s">
        <v>197</v>
      </c>
      <c r="D448" t="s">
        <v>197</v>
      </c>
      <c r="E448" t="s">
        <v>197</v>
      </c>
      <c r="F448" t="s">
        <v>198</v>
      </c>
    </row>
    <row r="449" spans="1:6" x14ac:dyDescent="0.2">
      <c r="A449" t="s">
        <v>641</v>
      </c>
      <c r="B449">
        <v>1</v>
      </c>
      <c r="C449" t="s">
        <v>197</v>
      </c>
      <c r="D449" t="s">
        <v>197</v>
      </c>
      <c r="E449" t="s">
        <v>197</v>
      </c>
      <c r="F449" t="s">
        <v>198</v>
      </c>
    </row>
    <row r="450" spans="1:6" x14ac:dyDescent="0.2">
      <c r="A450" t="s">
        <v>642</v>
      </c>
      <c r="B450">
        <v>1</v>
      </c>
      <c r="C450" t="s">
        <v>197</v>
      </c>
      <c r="D450" t="s">
        <v>197</v>
      </c>
      <c r="E450" t="s">
        <v>197</v>
      </c>
      <c r="F450" t="s">
        <v>198</v>
      </c>
    </row>
    <row r="451" spans="1:6" x14ac:dyDescent="0.2">
      <c r="A451" t="s">
        <v>643</v>
      </c>
      <c r="B451">
        <v>1</v>
      </c>
      <c r="C451" t="s">
        <v>197</v>
      </c>
      <c r="D451" t="s">
        <v>197</v>
      </c>
      <c r="E451" t="s">
        <v>197</v>
      </c>
      <c r="F451" t="s">
        <v>198</v>
      </c>
    </row>
    <row r="452" spans="1:6" x14ac:dyDescent="0.2">
      <c r="A452" t="s">
        <v>644</v>
      </c>
      <c r="B452">
        <v>1</v>
      </c>
      <c r="C452" t="s">
        <v>197</v>
      </c>
      <c r="D452" t="s">
        <v>197</v>
      </c>
      <c r="E452" t="s">
        <v>197</v>
      </c>
      <c r="F452" t="s">
        <v>198</v>
      </c>
    </row>
    <row r="453" spans="1:6" x14ac:dyDescent="0.2">
      <c r="A453" t="s">
        <v>645</v>
      </c>
      <c r="B453">
        <v>1</v>
      </c>
      <c r="C453" t="s">
        <v>197</v>
      </c>
      <c r="D453" t="s">
        <v>197</v>
      </c>
      <c r="E453" t="s">
        <v>197</v>
      </c>
      <c r="F453" t="s">
        <v>198</v>
      </c>
    </row>
    <row r="454" spans="1:6" x14ac:dyDescent="0.2">
      <c r="A454" t="s">
        <v>646</v>
      </c>
      <c r="B454">
        <v>1</v>
      </c>
      <c r="C454" t="s">
        <v>197</v>
      </c>
      <c r="D454" t="s">
        <v>197</v>
      </c>
      <c r="E454" t="s">
        <v>197</v>
      </c>
      <c r="F454" t="s">
        <v>198</v>
      </c>
    </row>
    <row r="455" spans="1:6" x14ac:dyDescent="0.2">
      <c r="A455" t="s">
        <v>647</v>
      </c>
      <c r="B455">
        <v>1</v>
      </c>
      <c r="C455" t="s">
        <v>197</v>
      </c>
      <c r="D455" t="s">
        <v>197</v>
      </c>
      <c r="E455" t="s">
        <v>197</v>
      </c>
      <c r="F455" t="s">
        <v>198</v>
      </c>
    </row>
    <row r="456" spans="1:6" x14ac:dyDescent="0.2">
      <c r="A456" t="s">
        <v>648</v>
      </c>
      <c r="B456">
        <v>1</v>
      </c>
      <c r="C456" t="s">
        <v>197</v>
      </c>
      <c r="D456" t="s">
        <v>197</v>
      </c>
      <c r="E456" t="s">
        <v>197</v>
      </c>
      <c r="F456" t="s">
        <v>198</v>
      </c>
    </row>
    <row r="457" spans="1:6" x14ac:dyDescent="0.2">
      <c r="A457" t="s">
        <v>649</v>
      </c>
      <c r="B457">
        <v>1</v>
      </c>
      <c r="C457" t="s">
        <v>197</v>
      </c>
      <c r="D457" t="s">
        <v>197</v>
      </c>
      <c r="E457" t="s">
        <v>197</v>
      </c>
      <c r="F457" t="s">
        <v>198</v>
      </c>
    </row>
    <row r="458" spans="1:6" x14ac:dyDescent="0.2">
      <c r="A458" t="s">
        <v>650</v>
      </c>
      <c r="B458">
        <v>1</v>
      </c>
      <c r="C458" t="s">
        <v>197</v>
      </c>
      <c r="D458" t="s">
        <v>197</v>
      </c>
      <c r="E458" t="s">
        <v>197</v>
      </c>
      <c r="F458" t="s">
        <v>198</v>
      </c>
    </row>
    <row r="459" spans="1:6" x14ac:dyDescent="0.2">
      <c r="A459" t="s">
        <v>651</v>
      </c>
      <c r="B459">
        <v>1</v>
      </c>
      <c r="C459" t="s">
        <v>197</v>
      </c>
      <c r="D459" t="s">
        <v>197</v>
      </c>
      <c r="E459" t="s">
        <v>197</v>
      </c>
      <c r="F459" t="s">
        <v>198</v>
      </c>
    </row>
    <row r="460" spans="1:6" x14ac:dyDescent="0.2">
      <c r="A460" t="s">
        <v>652</v>
      </c>
      <c r="B460">
        <v>1</v>
      </c>
      <c r="C460" t="s">
        <v>197</v>
      </c>
      <c r="D460" t="s">
        <v>197</v>
      </c>
      <c r="E460" t="s">
        <v>197</v>
      </c>
      <c r="F460" t="s">
        <v>198</v>
      </c>
    </row>
    <row r="461" spans="1:6" x14ac:dyDescent="0.2">
      <c r="A461" t="s">
        <v>653</v>
      </c>
      <c r="B461">
        <v>1</v>
      </c>
      <c r="C461" t="s">
        <v>197</v>
      </c>
      <c r="D461" t="s">
        <v>197</v>
      </c>
      <c r="E461" t="s">
        <v>197</v>
      </c>
      <c r="F461" t="s">
        <v>198</v>
      </c>
    </row>
    <row r="462" spans="1:6" x14ac:dyDescent="0.2">
      <c r="A462" t="s">
        <v>654</v>
      </c>
      <c r="B462">
        <v>1</v>
      </c>
      <c r="C462" t="s">
        <v>197</v>
      </c>
      <c r="D462" t="s">
        <v>197</v>
      </c>
      <c r="E462" t="s">
        <v>197</v>
      </c>
      <c r="F462" t="s">
        <v>198</v>
      </c>
    </row>
    <row r="463" spans="1:6" x14ac:dyDescent="0.2">
      <c r="A463" t="s">
        <v>655</v>
      </c>
      <c r="B463">
        <v>1</v>
      </c>
      <c r="C463" t="s">
        <v>197</v>
      </c>
      <c r="D463" t="s">
        <v>197</v>
      </c>
      <c r="E463" t="s">
        <v>197</v>
      </c>
      <c r="F463" t="s">
        <v>198</v>
      </c>
    </row>
    <row r="464" spans="1:6" x14ac:dyDescent="0.2">
      <c r="A464" t="s">
        <v>656</v>
      </c>
      <c r="B464">
        <v>1</v>
      </c>
      <c r="C464" t="s">
        <v>197</v>
      </c>
      <c r="D464" t="s">
        <v>197</v>
      </c>
      <c r="E464" t="s">
        <v>197</v>
      </c>
      <c r="F464" t="s">
        <v>198</v>
      </c>
    </row>
    <row r="465" spans="1:6" x14ac:dyDescent="0.2">
      <c r="A465" t="s">
        <v>657</v>
      </c>
      <c r="B465">
        <v>1</v>
      </c>
      <c r="C465" t="s">
        <v>197</v>
      </c>
      <c r="D465" t="s">
        <v>197</v>
      </c>
      <c r="E465" t="s">
        <v>197</v>
      </c>
      <c r="F465" t="s">
        <v>198</v>
      </c>
    </row>
    <row r="466" spans="1:6" x14ac:dyDescent="0.2">
      <c r="A466" t="s">
        <v>658</v>
      </c>
      <c r="B466">
        <v>1</v>
      </c>
      <c r="C466" t="s">
        <v>197</v>
      </c>
      <c r="D466" t="s">
        <v>197</v>
      </c>
      <c r="E466" t="s">
        <v>197</v>
      </c>
      <c r="F466" t="s">
        <v>198</v>
      </c>
    </row>
    <row r="467" spans="1:6" x14ac:dyDescent="0.2">
      <c r="A467" t="s">
        <v>659</v>
      </c>
      <c r="B467">
        <v>1</v>
      </c>
      <c r="C467" t="s">
        <v>197</v>
      </c>
      <c r="D467" t="s">
        <v>197</v>
      </c>
      <c r="E467" t="s">
        <v>197</v>
      </c>
      <c r="F467" t="s">
        <v>198</v>
      </c>
    </row>
    <row r="468" spans="1:6" x14ac:dyDescent="0.2">
      <c r="A468" t="s">
        <v>660</v>
      </c>
      <c r="B468">
        <v>1</v>
      </c>
      <c r="C468" t="s">
        <v>197</v>
      </c>
      <c r="D468" t="s">
        <v>197</v>
      </c>
      <c r="E468" t="s">
        <v>197</v>
      </c>
      <c r="F468" t="s">
        <v>198</v>
      </c>
    </row>
    <row r="469" spans="1:6" x14ac:dyDescent="0.2">
      <c r="A469" t="s">
        <v>661</v>
      </c>
      <c r="B469">
        <v>1</v>
      </c>
      <c r="C469" t="s">
        <v>197</v>
      </c>
      <c r="D469" t="s">
        <v>197</v>
      </c>
      <c r="E469" t="s">
        <v>197</v>
      </c>
      <c r="F469" t="s">
        <v>198</v>
      </c>
    </row>
    <row r="470" spans="1:6" x14ac:dyDescent="0.2">
      <c r="A470" t="s">
        <v>662</v>
      </c>
      <c r="B470">
        <v>1</v>
      </c>
      <c r="C470" t="s">
        <v>197</v>
      </c>
      <c r="D470" t="s">
        <v>197</v>
      </c>
      <c r="E470" t="s">
        <v>197</v>
      </c>
      <c r="F470" t="s">
        <v>198</v>
      </c>
    </row>
    <row r="471" spans="1:6" x14ac:dyDescent="0.2">
      <c r="A471" t="s">
        <v>663</v>
      </c>
      <c r="B471">
        <v>1</v>
      </c>
      <c r="C471" t="s">
        <v>197</v>
      </c>
      <c r="D471" t="s">
        <v>197</v>
      </c>
      <c r="E471" t="s">
        <v>197</v>
      </c>
      <c r="F471" t="s">
        <v>198</v>
      </c>
    </row>
    <row r="472" spans="1:6" x14ac:dyDescent="0.2">
      <c r="A472" t="s">
        <v>664</v>
      </c>
      <c r="B472">
        <v>1</v>
      </c>
      <c r="C472" t="s">
        <v>197</v>
      </c>
      <c r="D472" t="s">
        <v>197</v>
      </c>
      <c r="E472" t="s">
        <v>197</v>
      </c>
      <c r="F472" t="s">
        <v>198</v>
      </c>
    </row>
    <row r="473" spans="1:6" x14ac:dyDescent="0.2">
      <c r="A473" t="s">
        <v>665</v>
      </c>
      <c r="B473">
        <v>1</v>
      </c>
      <c r="C473" t="s">
        <v>197</v>
      </c>
      <c r="D473" t="s">
        <v>197</v>
      </c>
      <c r="E473" t="s">
        <v>197</v>
      </c>
      <c r="F473" t="s">
        <v>198</v>
      </c>
    </row>
    <row r="474" spans="1:6" x14ac:dyDescent="0.2">
      <c r="A474" t="s">
        <v>8</v>
      </c>
      <c r="B474">
        <v>1</v>
      </c>
      <c r="C474" t="s">
        <v>197</v>
      </c>
      <c r="D474" t="s">
        <v>197</v>
      </c>
      <c r="E474" t="s">
        <v>197</v>
      </c>
      <c r="F474" t="s">
        <v>198</v>
      </c>
    </row>
    <row r="475" spans="1:6" x14ac:dyDescent="0.2">
      <c r="A475" t="s">
        <v>666</v>
      </c>
      <c r="B475">
        <v>1</v>
      </c>
      <c r="C475" t="s">
        <v>197</v>
      </c>
      <c r="D475" t="s">
        <v>197</v>
      </c>
      <c r="E475" t="s">
        <v>197</v>
      </c>
      <c r="F475" t="s">
        <v>198</v>
      </c>
    </row>
    <row r="476" spans="1:6" x14ac:dyDescent="0.2">
      <c r="A476" t="s">
        <v>667</v>
      </c>
      <c r="B476">
        <v>1</v>
      </c>
      <c r="C476" t="s">
        <v>197</v>
      </c>
      <c r="D476" t="s">
        <v>197</v>
      </c>
      <c r="E476" t="s">
        <v>197</v>
      </c>
      <c r="F476" t="s">
        <v>198</v>
      </c>
    </row>
    <row r="477" spans="1:6" x14ac:dyDescent="0.2">
      <c r="A477" t="s">
        <v>668</v>
      </c>
      <c r="B477">
        <v>1</v>
      </c>
      <c r="C477" t="s">
        <v>197</v>
      </c>
      <c r="D477" t="s">
        <v>197</v>
      </c>
      <c r="E477" t="s">
        <v>197</v>
      </c>
      <c r="F477" t="s">
        <v>198</v>
      </c>
    </row>
    <row r="478" spans="1:6" x14ac:dyDescent="0.2">
      <c r="A478" t="s">
        <v>669</v>
      </c>
      <c r="B478">
        <v>1</v>
      </c>
      <c r="C478" t="s">
        <v>197</v>
      </c>
      <c r="D478" t="s">
        <v>197</v>
      </c>
      <c r="E478" t="s">
        <v>197</v>
      </c>
      <c r="F478" t="s">
        <v>198</v>
      </c>
    </row>
    <row r="479" spans="1:6" x14ac:dyDescent="0.2">
      <c r="A479" t="s">
        <v>670</v>
      </c>
      <c r="B479">
        <v>1</v>
      </c>
      <c r="C479" t="s">
        <v>197</v>
      </c>
      <c r="D479" t="s">
        <v>197</v>
      </c>
      <c r="E479" t="s">
        <v>197</v>
      </c>
      <c r="F479" t="s">
        <v>198</v>
      </c>
    </row>
    <row r="480" spans="1:6" x14ac:dyDescent="0.2">
      <c r="A480" t="s">
        <v>671</v>
      </c>
      <c r="B480">
        <v>1</v>
      </c>
      <c r="C480" t="s">
        <v>197</v>
      </c>
      <c r="D480" t="s">
        <v>197</v>
      </c>
      <c r="E480" t="s">
        <v>197</v>
      </c>
      <c r="F480" t="s">
        <v>198</v>
      </c>
    </row>
    <row r="481" spans="1:6" x14ac:dyDescent="0.2">
      <c r="A481" t="s">
        <v>672</v>
      </c>
      <c r="B481">
        <v>1</v>
      </c>
      <c r="C481" t="s">
        <v>197</v>
      </c>
      <c r="D481" t="s">
        <v>197</v>
      </c>
      <c r="E481" t="s">
        <v>197</v>
      </c>
      <c r="F481" t="s">
        <v>198</v>
      </c>
    </row>
    <row r="482" spans="1:6" x14ac:dyDescent="0.2">
      <c r="A482" t="s">
        <v>673</v>
      </c>
      <c r="B482">
        <v>1</v>
      </c>
      <c r="C482" t="s">
        <v>197</v>
      </c>
      <c r="D482" t="s">
        <v>197</v>
      </c>
      <c r="E482" t="s">
        <v>197</v>
      </c>
      <c r="F482" t="s">
        <v>198</v>
      </c>
    </row>
    <row r="483" spans="1:6" x14ac:dyDescent="0.2">
      <c r="A483" t="s">
        <v>674</v>
      </c>
      <c r="B483">
        <v>1</v>
      </c>
      <c r="C483" t="s">
        <v>197</v>
      </c>
      <c r="D483" t="s">
        <v>197</v>
      </c>
      <c r="E483" t="s">
        <v>197</v>
      </c>
      <c r="F483" t="s">
        <v>198</v>
      </c>
    </row>
    <row r="484" spans="1:6" x14ac:dyDescent="0.2">
      <c r="A484" t="s">
        <v>675</v>
      </c>
      <c r="B484">
        <v>1</v>
      </c>
      <c r="C484" t="s">
        <v>197</v>
      </c>
      <c r="D484" t="s">
        <v>197</v>
      </c>
      <c r="E484" t="s">
        <v>197</v>
      </c>
      <c r="F484" t="s">
        <v>198</v>
      </c>
    </row>
    <row r="485" spans="1:6" x14ac:dyDescent="0.2">
      <c r="A485" t="s">
        <v>676</v>
      </c>
      <c r="B485">
        <v>1</v>
      </c>
      <c r="C485" t="s">
        <v>197</v>
      </c>
      <c r="D485" t="s">
        <v>197</v>
      </c>
      <c r="E485" t="s">
        <v>197</v>
      </c>
      <c r="F485" t="s">
        <v>198</v>
      </c>
    </row>
    <row r="486" spans="1:6" x14ac:dyDescent="0.2">
      <c r="A486" t="s">
        <v>677</v>
      </c>
      <c r="B486">
        <v>1</v>
      </c>
      <c r="C486" t="s">
        <v>197</v>
      </c>
      <c r="D486" t="s">
        <v>197</v>
      </c>
      <c r="E486" t="s">
        <v>197</v>
      </c>
      <c r="F486" t="s">
        <v>198</v>
      </c>
    </row>
    <row r="487" spans="1:6" x14ac:dyDescent="0.2">
      <c r="A487" t="s">
        <v>678</v>
      </c>
      <c r="B487">
        <v>1</v>
      </c>
      <c r="C487" t="s">
        <v>197</v>
      </c>
      <c r="D487" t="s">
        <v>197</v>
      </c>
      <c r="E487" t="s">
        <v>197</v>
      </c>
      <c r="F487" t="s">
        <v>198</v>
      </c>
    </row>
    <row r="488" spans="1:6" x14ac:dyDescent="0.2">
      <c r="A488" t="s">
        <v>679</v>
      </c>
      <c r="B488">
        <v>1</v>
      </c>
      <c r="C488" t="s">
        <v>197</v>
      </c>
      <c r="D488" t="s">
        <v>197</v>
      </c>
      <c r="E488" t="s">
        <v>197</v>
      </c>
      <c r="F488" t="s">
        <v>198</v>
      </c>
    </row>
    <row r="489" spans="1:6" x14ac:dyDescent="0.2">
      <c r="A489" t="s">
        <v>680</v>
      </c>
      <c r="B489">
        <v>1</v>
      </c>
      <c r="C489" t="s">
        <v>197</v>
      </c>
      <c r="D489" t="s">
        <v>197</v>
      </c>
      <c r="E489" t="s">
        <v>197</v>
      </c>
      <c r="F489" t="s">
        <v>198</v>
      </c>
    </row>
    <row r="490" spans="1:6" x14ac:dyDescent="0.2">
      <c r="A490" t="s">
        <v>681</v>
      </c>
      <c r="B490">
        <v>1</v>
      </c>
      <c r="C490" t="s">
        <v>197</v>
      </c>
      <c r="D490" t="s">
        <v>197</v>
      </c>
      <c r="E490" t="s">
        <v>197</v>
      </c>
      <c r="F490" t="s">
        <v>198</v>
      </c>
    </row>
    <row r="491" spans="1:6" x14ac:dyDescent="0.2">
      <c r="A491" t="s">
        <v>682</v>
      </c>
      <c r="B491">
        <v>1</v>
      </c>
      <c r="C491" t="s">
        <v>197</v>
      </c>
      <c r="D491" t="s">
        <v>197</v>
      </c>
      <c r="E491" t="s">
        <v>197</v>
      </c>
      <c r="F491" t="s">
        <v>198</v>
      </c>
    </row>
    <row r="492" spans="1:6" x14ac:dyDescent="0.2">
      <c r="A492" t="s">
        <v>683</v>
      </c>
      <c r="B492">
        <v>1</v>
      </c>
      <c r="C492" t="s">
        <v>197</v>
      </c>
      <c r="D492" t="s">
        <v>197</v>
      </c>
      <c r="E492" t="s">
        <v>197</v>
      </c>
      <c r="F492" t="s">
        <v>198</v>
      </c>
    </row>
    <row r="493" spans="1:6" x14ac:dyDescent="0.2">
      <c r="A493" t="s">
        <v>684</v>
      </c>
      <c r="B493">
        <v>1</v>
      </c>
      <c r="C493" t="s">
        <v>197</v>
      </c>
      <c r="D493" t="s">
        <v>197</v>
      </c>
      <c r="E493" t="s">
        <v>197</v>
      </c>
      <c r="F493" t="s">
        <v>198</v>
      </c>
    </row>
    <row r="494" spans="1:6" x14ac:dyDescent="0.2">
      <c r="A494" t="s">
        <v>685</v>
      </c>
      <c r="B494">
        <v>1</v>
      </c>
      <c r="C494" t="s">
        <v>197</v>
      </c>
      <c r="D494" t="s">
        <v>197</v>
      </c>
      <c r="E494" t="s">
        <v>197</v>
      </c>
      <c r="F494" t="s">
        <v>198</v>
      </c>
    </row>
    <row r="495" spans="1:6" x14ac:dyDescent="0.2">
      <c r="A495" t="s">
        <v>686</v>
      </c>
      <c r="B495">
        <v>1</v>
      </c>
      <c r="C495" t="s">
        <v>197</v>
      </c>
      <c r="D495" t="s">
        <v>197</v>
      </c>
      <c r="E495" t="s">
        <v>197</v>
      </c>
      <c r="F495" t="s">
        <v>198</v>
      </c>
    </row>
    <row r="496" spans="1:6" x14ac:dyDescent="0.2">
      <c r="A496" t="s">
        <v>687</v>
      </c>
      <c r="B496">
        <v>1</v>
      </c>
      <c r="C496" t="s">
        <v>197</v>
      </c>
      <c r="D496" t="s">
        <v>197</v>
      </c>
      <c r="E496" t="s">
        <v>197</v>
      </c>
      <c r="F496" t="s">
        <v>198</v>
      </c>
    </row>
    <row r="497" spans="1:6" x14ac:dyDescent="0.2">
      <c r="A497" t="s">
        <v>688</v>
      </c>
      <c r="B497">
        <v>1</v>
      </c>
      <c r="C497" t="s">
        <v>197</v>
      </c>
      <c r="D497" t="s">
        <v>197</v>
      </c>
      <c r="E497" t="s">
        <v>197</v>
      </c>
      <c r="F497" t="s">
        <v>198</v>
      </c>
    </row>
    <row r="498" spans="1:6" x14ac:dyDescent="0.2">
      <c r="A498" t="s">
        <v>689</v>
      </c>
      <c r="B498">
        <v>1</v>
      </c>
      <c r="C498" t="s">
        <v>197</v>
      </c>
      <c r="D498" t="s">
        <v>197</v>
      </c>
      <c r="E498" t="s">
        <v>197</v>
      </c>
      <c r="F498" t="s">
        <v>198</v>
      </c>
    </row>
    <row r="499" spans="1:6" x14ac:dyDescent="0.2">
      <c r="A499" t="s">
        <v>690</v>
      </c>
      <c r="B499">
        <v>1</v>
      </c>
      <c r="C499" t="s">
        <v>197</v>
      </c>
      <c r="D499" t="s">
        <v>197</v>
      </c>
      <c r="E499" t="s">
        <v>197</v>
      </c>
      <c r="F499" t="s">
        <v>198</v>
      </c>
    </row>
    <row r="500" spans="1:6" x14ac:dyDescent="0.2">
      <c r="A500" t="s">
        <v>691</v>
      </c>
      <c r="B500">
        <v>1</v>
      </c>
      <c r="C500" t="s">
        <v>197</v>
      </c>
      <c r="D500" t="s">
        <v>197</v>
      </c>
      <c r="E500" t="s">
        <v>197</v>
      </c>
      <c r="F500" t="s">
        <v>198</v>
      </c>
    </row>
    <row r="501" spans="1:6" x14ac:dyDescent="0.2">
      <c r="A501" t="s">
        <v>692</v>
      </c>
      <c r="B501">
        <v>1</v>
      </c>
      <c r="C501" t="s">
        <v>197</v>
      </c>
      <c r="D501" t="s">
        <v>197</v>
      </c>
      <c r="E501" t="s">
        <v>197</v>
      </c>
      <c r="F501" t="s">
        <v>198</v>
      </c>
    </row>
    <row r="502" spans="1:6" x14ac:dyDescent="0.2">
      <c r="A502" t="s">
        <v>693</v>
      </c>
      <c r="B502">
        <v>1</v>
      </c>
      <c r="C502" t="s">
        <v>197</v>
      </c>
      <c r="D502" t="s">
        <v>197</v>
      </c>
      <c r="E502" t="s">
        <v>197</v>
      </c>
      <c r="F502" t="s">
        <v>198</v>
      </c>
    </row>
    <row r="503" spans="1:6" x14ac:dyDescent="0.2">
      <c r="A503" t="s">
        <v>694</v>
      </c>
      <c r="B503">
        <v>1</v>
      </c>
      <c r="C503" t="s">
        <v>197</v>
      </c>
      <c r="D503" t="s">
        <v>197</v>
      </c>
      <c r="E503" t="s">
        <v>197</v>
      </c>
      <c r="F503" t="s">
        <v>198</v>
      </c>
    </row>
    <row r="504" spans="1:6" x14ac:dyDescent="0.2">
      <c r="A504" t="s">
        <v>695</v>
      </c>
      <c r="B504">
        <v>1</v>
      </c>
      <c r="C504" t="s">
        <v>197</v>
      </c>
      <c r="D504" t="s">
        <v>197</v>
      </c>
      <c r="E504" t="s">
        <v>197</v>
      </c>
      <c r="F504" t="s">
        <v>198</v>
      </c>
    </row>
    <row r="505" spans="1:6" x14ac:dyDescent="0.2">
      <c r="A505" t="s">
        <v>696</v>
      </c>
      <c r="B505">
        <v>1</v>
      </c>
      <c r="C505" t="s">
        <v>197</v>
      </c>
      <c r="D505" t="s">
        <v>197</v>
      </c>
      <c r="E505" t="s">
        <v>197</v>
      </c>
      <c r="F505" t="s">
        <v>198</v>
      </c>
    </row>
    <row r="506" spans="1:6" x14ac:dyDescent="0.2">
      <c r="A506" t="s">
        <v>697</v>
      </c>
      <c r="B506">
        <v>1</v>
      </c>
      <c r="C506" t="s">
        <v>197</v>
      </c>
      <c r="D506" t="s">
        <v>197</v>
      </c>
      <c r="E506" t="s">
        <v>197</v>
      </c>
      <c r="F506" t="s">
        <v>198</v>
      </c>
    </row>
    <row r="507" spans="1:6" x14ac:dyDescent="0.2">
      <c r="A507" t="s">
        <v>698</v>
      </c>
      <c r="B507">
        <v>1</v>
      </c>
      <c r="C507" t="s">
        <v>197</v>
      </c>
      <c r="D507" t="s">
        <v>197</v>
      </c>
      <c r="E507" t="s">
        <v>197</v>
      </c>
      <c r="F507" t="s">
        <v>198</v>
      </c>
    </row>
    <row r="508" spans="1:6" x14ac:dyDescent="0.2">
      <c r="A508" t="s">
        <v>699</v>
      </c>
      <c r="B508">
        <v>1</v>
      </c>
      <c r="C508" t="s">
        <v>197</v>
      </c>
      <c r="D508" t="s">
        <v>197</v>
      </c>
      <c r="E508" t="s">
        <v>197</v>
      </c>
      <c r="F508" t="s">
        <v>198</v>
      </c>
    </row>
    <row r="509" spans="1:6" x14ac:dyDescent="0.2">
      <c r="A509" t="s">
        <v>700</v>
      </c>
      <c r="B509">
        <v>1</v>
      </c>
      <c r="C509" t="s">
        <v>197</v>
      </c>
      <c r="D509" t="s">
        <v>197</v>
      </c>
      <c r="E509" t="s">
        <v>197</v>
      </c>
      <c r="F509" t="s">
        <v>198</v>
      </c>
    </row>
    <row r="510" spans="1:6" x14ac:dyDescent="0.2">
      <c r="A510" t="s">
        <v>701</v>
      </c>
      <c r="B510">
        <v>1</v>
      </c>
      <c r="C510" t="s">
        <v>197</v>
      </c>
      <c r="D510" t="s">
        <v>197</v>
      </c>
      <c r="E510" t="s">
        <v>197</v>
      </c>
      <c r="F510" t="s">
        <v>198</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topLeftCell="A19" workbookViewId="0"/>
  </sheetViews>
  <sheetFormatPr defaultRowHeight="12.75" x14ac:dyDescent="0.2"/>
  <cols>
    <col min="1" max="1" width="20.85546875" customWidth="1"/>
  </cols>
  <sheetData>
    <row r="1" spans="1:5" ht="17.25" x14ac:dyDescent="0.2">
      <c r="A1" s="9" t="str">
        <f>"'Form responses "&amp;E1&amp;"'!"</f>
        <v>'Form responses 2017'!</v>
      </c>
      <c r="B1" s="7" t="s">
        <v>702</v>
      </c>
      <c r="E1">
        <v>2017</v>
      </c>
    </row>
    <row r="2" spans="1:5" x14ac:dyDescent="0.2">
      <c r="A2" s="6" t="s">
        <v>3</v>
      </c>
      <c r="B2" s="16">
        <f ca="1">COUNTA(INDIRECT($A$1&amp;$A3&amp;":"&amp;$A3))-1</f>
        <v>221</v>
      </c>
      <c r="C2" s="6" t="s">
        <v>149</v>
      </c>
      <c r="D2" s="6" t="str">
        <f>E1&amp;" (%)"</f>
        <v>2017 (%)</v>
      </c>
      <c r="E2" s="6" t="str">
        <f>E1&amp;" (n.)"</f>
        <v>2017 (n.)</v>
      </c>
    </row>
    <row r="3" spans="1:5" x14ac:dyDescent="0.2">
      <c r="A3" s="6" t="s">
        <v>703</v>
      </c>
      <c r="B3" s="3" t="s">
        <v>704</v>
      </c>
      <c r="C3" s="4">
        <f ca="1">COUNTIF(INDIRECT($A$1&amp;$A3&amp;":"&amp;$A3),B3)</f>
        <v>109</v>
      </c>
      <c r="D3" s="27">
        <f ca="1">C3/B$2</f>
        <v>0.49321266968325794</v>
      </c>
      <c r="E3" s="5" t="str">
        <f ca="1">"n."&amp;C3</f>
        <v>n.109</v>
      </c>
    </row>
    <row r="4" spans="1:5" x14ac:dyDescent="0.2">
      <c r="A4" s="6" t="s">
        <v>703</v>
      </c>
      <c r="B4" s="3" t="s">
        <v>705</v>
      </c>
      <c r="C4" s="4">
        <f ca="1">COUNTIF(INDIRECT($A$1&amp;$A4&amp;":"&amp;$A4),B4)</f>
        <v>112</v>
      </c>
      <c r="D4" s="27">
        <f t="shared" ref="D4:D5" ca="1" si="0">C4/B$2</f>
        <v>0.50678733031674206</v>
      </c>
      <c r="E4" s="5" t="str">
        <f t="shared" ref="E4:E8" ca="1" si="1">"n."&amp;C4</f>
        <v>n.112</v>
      </c>
    </row>
    <row r="5" spans="1:5" x14ac:dyDescent="0.2">
      <c r="A5" s="6" t="s">
        <v>703</v>
      </c>
      <c r="B5" s="3" t="s">
        <v>706</v>
      </c>
      <c r="C5" s="26">
        <f ca="1">B2-(C3+C4)</f>
        <v>0</v>
      </c>
      <c r="D5" s="27">
        <f t="shared" ca="1" si="0"/>
        <v>0</v>
      </c>
      <c r="E5" s="5" t="str">
        <f t="shared" ca="1" si="1"/>
        <v>n.0</v>
      </c>
    </row>
    <row r="6" spans="1:5" x14ac:dyDescent="0.2">
      <c r="B6" s="3"/>
      <c r="C6" s="4"/>
      <c r="D6" s="5"/>
      <c r="E6" s="5" t="str">
        <f t="shared" si="1"/>
        <v>n.</v>
      </c>
    </row>
    <row r="7" spans="1:5" x14ac:dyDescent="0.2">
      <c r="B7" s="3"/>
      <c r="C7" s="4"/>
      <c r="D7" s="5"/>
      <c r="E7" s="5" t="str">
        <f t="shared" si="1"/>
        <v>n.</v>
      </c>
    </row>
    <row r="8" spans="1:5" x14ac:dyDescent="0.2">
      <c r="B8" s="3"/>
      <c r="C8" s="4"/>
      <c r="D8" s="5"/>
      <c r="E8" s="5" t="str">
        <f t="shared" si="1"/>
        <v>n.</v>
      </c>
    </row>
    <row r="9" spans="1:5" x14ac:dyDescent="0.2">
      <c r="B9" s="3"/>
      <c r="C9" s="4"/>
      <c r="D9" s="5"/>
    </row>
    <row r="15" spans="1:5" ht="17.25" x14ac:dyDescent="0.2">
      <c r="A15" s="9" t="str">
        <f>"'Form responses "&amp;E15&amp;"'!"</f>
        <v>'Form responses 2016'!</v>
      </c>
      <c r="B15" s="7" t="s">
        <v>702</v>
      </c>
      <c r="E15">
        <v>2016</v>
      </c>
    </row>
    <row r="16" spans="1:5" x14ac:dyDescent="0.2">
      <c r="A16" s="6" t="s">
        <v>3</v>
      </c>
      <c r="B16" s="16">
        <f ca="1">COUNTA(INDIRECT($A$15&amp;$A17&amp;":"&amp;$A17))-1</f>
        <v>241</v>
      </c>
      <c r="C16" s="6" t="s">
        <v>149</v>
      </c>
      <c r="D16" s="6" t="str">
        <f>E15&amp;" (%)"</f>
        <v>2016 (%)</v>
      </c>
      <c r="E16" s="6" t="str">
        <f>E15&amp;" (n.)"</f>
        <v>2016 (n.)</v>
      </c>
    </row>
    <row r="17" spans="1:5" x14ac:dyDescent="0.2">
      <c r="A17" s="6" t="s">
        <v>707</v>
      </c>
      <c r="B17" s="3" t="s">
        <v>704</v>
      </c>
      <c r="C17" s="4">
        <f ca="1">COUNTIF(INDIRECT($A$15&amp;$A17&amp;":"&amp;$A17),B17)</f>
        <v>124</v>
      </c>
      <c r="D17" s="27">
        <f ca="1">C17/B$16</f>
        <v>0.51452282157676343</v>
      </c>
      <c r="E17" s="5" t="str">
        <f ca="1">"n."&amp;C17</f>
        <v>n.124</v>
      </c>
    </row>
    <row r="18" spans="1:5" x14ac:dyDescent="0.2">
      <c r="A18" s="6" t="s">
        <v>707</v>
      </c>
      <c r="B18" s="3" t="s">
        <v>705</v>
      </c>
      <c r="C18" s="4">
        <f t="shared" ref="C18" ca="1" si="2">COUNTIF(INDIRECT($A$15&amp;$A18&amp;":"&amp;$A18),B18)</f>
        <v>116</v>
      </c>
      <c r="D18" s="27">
        <f t="shared" ref="D18:D19" ca="1" si="3">C18/B$16</f>
        <v>0.48132780082987553</v>
      </c>
      <c r="E18" s="5" t="str">
        <f t="shared" ref="E18:E22" ca="1" si="4">"n."&amp;C18</f>
        <v>n.116</v>
      </c>
    </row>
    <row r="19" spans="1:5" x14ac:dyDescent="0.2">
      <c r="A19" s="6" t="s">
        <v>707</v>
      </c>
      <c r="B19" s="3" t="s">
        <v>706</v>
      </c>
      <c r="C19" s="26">
        <f ca="1">B16-(C17+C18)</f>
        <v>1</v>
      </c>
      <c r="D19" s="27">
        <f t="shared" ca="1" si="3"/>
        <v>4.1493775933609959E-3</v>
      </c>
      <c r="E19" s="5" t="str">
        <f t="shared" ca="1" si="4"/>
        <v>n.1</v>
      </c>
    </row>
    <row r="20" spans="1:5" x14ac:dyDescent="0.2">
      <c r="E20" s="5" t="str">
        <f t="shared" si="4"/>
        <v>n.</v>
      </c>
    </row>
    <row r="21" spans="1:5" x14ac:dyDescent="0.2">
      <c r="E21" s="5" t="str">
        <f t="shared" si="4"/>
        <v>n.</v>
      </c>
    </row>
    <row r="22" spans="1:5" x14ac:dyDescent="0.2">
      <c r="E22" s="5" t="str">
        <f t="shared" si="4"/>
        <v>n.</v>
      </c>
    </row>
  </sheetData>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topLeftCell="A13" workbookViewId="0"/>
  </sheetViews>
  <sheetFormatPr defaultRowHeight="12.75" x14ac:dyDescent="0.2"/>
  <cols>
    <col min="1" max="1" width="20" customWidth="1"/>
  </cols>
  <sheetData>
    <row r="1" spans="1:5" ht="17.25" x14ac:dyDescent="0.2">
      <c r="A1" s="9" t="str">
        <f>"'Form responses "&amp;E1&amp;"'!"</f>
        <v>'Form responses 2017'!</v>
      </c>
      <c r="B1" s="7" t="s">
        <v>708</v>
      </c>
      <c r="E1">
        <v>2017</v>
      </c>
    </row>
    <row r="2" spans="1:5" x14ac:dyDescent="0.2">
      <c r="A2" s="6" t="s">
        <v>3</v>
      </c>
      <c r="B2" s="16">
        <f ca="1">COUNTA(INDIRECT($A$1&amp;$A3&amp;":"&amp;$A3))-1</f>
        <v>224</v>
      </c>
      <c r="C2" s="6" t="s">
        <v>149</v>
      </c>
      <c r="D2" s="6" t="str">
        <f>E1&amp;" (%)"</f>
        <v>2017 (%)</v>
      </c>
      <c r="E2" s="6" t="str">
        <f>E1&amp;" (n.)"</f>
        <v>2017 (n.)</v>
      </c>
    </row>
    <row r="3" spans="1:5" x14ac:dyDescent="0.2">
      <c r="A3" s="6" t="s">
        <v>709</v>
      </c>
      <c r="B3" s="3" t="s">
        <v>710</v>
      </c>
      <c r="C3" s="4">
        <f ca="1">COUNTIF(INDIRECT($A$1&amp;$A3&amp;":"&amp;$A3),B3)</f>
        <v>2</v>
      </c>
      <c r="D3" s="27">
        <f ca="1">C3/B$2</f>
        <v>8.9285714285714281E-3</v>
      </c>
      <c r="E3" s="5" t="str">
        <f ca="1">"n."&amp;C3</f>
        <v>n.2</v>
      </c>
    </row>
    <row r="4" spans="1:5" x14ac:dyDescent="0.2">
      <c r="A4" s="6" t="s">
        <v>709</v>
      </c>
      <c r="B4" s="3" t="s">
        <v>711</v>
      </c>
      <c r="C4" s="4">
        <f t="shared" ref="C4:C8" ca="1" si="0">COUNTIF(INDIRECT($A$1&amp;$A4&amp;":"&amp;$A4),B4)</f>
        <v>38</v>
      </c>
      <c r="D4" s="27">
        <f t="shared" ref="D4" ca="1" si="1">C4/B$2</f>
        <v>0.16964285714285715</v>
      </c>
      <c r="E4" s="5" t="str">
        <f t="shared" ref="E4:E8" ca="1" si="2">"n."&amp;C4</f>
        <v>n.38</v>
      </c>
    </row>
    <row r="5" spans="1:5" x14ac:dyDescent="0.2">
      <c r="A5" s="6" t="s">
        <v>709</v>
      </c>
      <c r="B5" s="3" t="s">
        <v>712</v>
      </c>
      <c r="C5" s="4">
        <f t="shared" ca="1" si="0"/>
        <v>87</v>
      </c>
      <c r="D5" s="27">
        <f ca="1">C5/B$2</f>
        <v>0.38839285714285715</v>
      </c>
      <c r="E5" s="5" t="str">
        <f t="shared" ca="1" si="2"/>
        <v>n.87</v>
      </c>
    </row>
    <row r="6" spans="1:5" x14ac:dyDescent="0.2">
      <c r="A6" s="6" t="s">
        <v>709</v>
      </c>
      <c r="B6" s="3" t="s">
        <v>713</v>
      </c>
      <c r="C6" s="4">
        <f t="shared" ca="1" si="0"/>
        <v>60</v>
      </c>
      <c r="D6" s="27">
        <f t="shared" ref="D6:D8" ca="1" si="3">C6/B$2</f>
        <v>0.26785714285714285</v>
      </c>
      <c r="E6" s="5" t="str">
        <f t="shared" ca="1" si="2"/>
        <v>n.60</v>
      </c>
    </row>
    <row r="7" spans="1:5" x14ac:dyDescent="0.2">
      <c r="A7" s="6" t="s">
        <v>709</v>
      </c>
      <c r="B7" s="3" t="s">
        <v>714</v>
      </c>
      <c r="C7" s="4">
        <f t="shared" ca="1" si="0"/>
        <v>34</v>
      </c>
      <c r="D7" s="27">
        <f t="shared" ca="1" si="3"/>
        <v>0.15178571428571427</v>
      </c>
      <c r="E7" s="5" t="str">
        <f t="shared" ca="1" si="2"/>
        <v>n.34</v>
      </c>
    </row>
    <row r="8" spans="1:5" x14ac:dyDescent="0.2">
      <c r="A8" s="6" t="s">
        <v>709</v>
      </c>
      <c r="B8" s="3" t="s">
        <v>715</v>
      </c>
      <c r="C8" s="4">
        <f t="shared" ca="1" si="0"/>
        <v>3</v>
      </c>
      <c r="D8" s="27">
        <f t="shared" ca="1" si="3"/>
        <v>1.3392857142857142E-2</v>
      </c>
      <c r="E8" s="5" t="str">
        <f t="shared" ca="1" si="2"/>
        <v>n.3</v>
      </c>
    </row>
    <row r="9" spans="1:5" x14ac:dyDescent="0.2">
      <c r="B9" s="3"/>
      <c r="C9" s="4"/>
      <c r="D9" s="5"/>
    </row>
    <row r="10" spans="1:5" x14ac:dyDescent="0.2">
      <c r="B10" s="3"/>
      <c r="C10" s="4"/>
    </row>
    <row r="11" spans="1:5" x14ac:dyDescent="0.2">
      <c r="B11" s="3"/>
      <c r="C11" s="4"/>
    </row>
    <row r="12" spans="1:5" x14ac:dyDescent="0.2">
      <c r="B12" s="3"/>
      <c r="C12" s="4"/>
    </row>
    <row r="13" spans="1:5" x14ac:dyDescent="0.2">
      <c r="B13" s="3"/>
      <c r="C13" s="4"/>
    </row>
    <row r="14" spans="1:5" x14ac:dyDescent="0.2">
      <c r="B14" s="3"/>
      <c r="C14" s="4"/>
    </row>
    <row r="15" spans="1:5" ht="17.25" x14ac:dyDescent="0.2">
      <c r="A15" s="9" t="str">
        <f>"'Form responses "&amp;E15&amp;"'!"</f>
        <v>'Form responses 2016'!</v>
      </c>
      <c r="B15" s="7" t="s">
        <v>708</v>
      </c>
      <c r="E15">
        <v>2016</v>
      </c>
    </row>
    <row r="16" spans="1:5" x14ac:dyDescent="0.2">
      <c r="A16" s="6" t="s">
        <v>3</v>
      </c>
      <c r="B16" s="16">
        <f ca="1">COUNTA(INDIRECT($A$15&amp;$A17&amp;":"&amp;$A17))-1</f>
        <v>241</v>
      </c>
      <c r="C16" s="6" t="s">
        <v>149</v>
      </c>
      <c r="D16" s="6" t="str">
        <f>E15&amp;" (%)"</f>
        <v>2016 (%)</v>
      </c>
      <c r="E16" s="6" t="str">
        <f>E15&amp;" (n.)"</f>
        <v>2016 (n.)</v>
      </c>
    </row>
    <row r="17" spans="1:5" x14ac:dyDescent="0.2">
      <c r="A17" s="6" t="s">
        <v>716</v>
      </c>
      <c r="B17" s="3" t="s">
        <v>710</v>
      </c>
      <c r="C17" s="4">
        <f ca="1">COUNTIF(INDIRECT($A$15&amp;$A17&amp;":"&amp;$A17),B17)</f>
        <v>3</v>
      </c>
      <c r="D17" s="27">
        <f ca="1">C17/B$16</f>
        <v>1.2448132780082987E-2</v>
      </c>
      <c r="E17" s="5" t="str">
        <f ca="1">"n."&amp;C17</f>
        <v>n.3</v>
      </c>
    </row>
    <row r="18" spans="1:5" x14ac:dyDescent="0.2">
      <c r="A18" s="6" t="s">
        <v>716</v>
      </c>
      <c r="B18" s="3" t="s">
        <v>711</v>
      </c>
      <c r="C18" s="4">
        <f t="shared" ref="C18:C22" ca="1" si="4">COUNTIF(INDIRECT($A$15&amp;$A18&amp;":"&amp;$A18),B18)</f>
        <v>47</v>
      </c>
      <c r="D18" s="27">
        <f t="shared" ref="D18:D22" ca="1" si="5">C18/B$16</f>
        <v>0.19502074688796681</v>
      </c>
      <c r="E18" s="5" t="str">
        <f t="shared" ref="E18:E22" ca="1" si="6">"n."&amp;C18</f>
        <v>n.47</v>
      </c>
    </row>
    <row r="19" spans="1:5" x14ac:dyDescent="0.2">
      <c r="A19" s="6" t="s">
        <v>716</v>
      </c>
      <c r="B19" s="3" t="s">
        <v>712</v>
      </c>
      <c r="C19" s="4">
        <f t="shared" ca="1" si="4"/>
        <v>78</v>
      </c>
      <c r="D19" s="27">
        <f t="shared" ca="1" si="5"/>
        <v>0.32365145228215769</v>
      </c>
      <c r="E19" s="5" t="str">
        <f t="shared" ca="1" si="6"/>
        <v>n.78</v>
      </c>
    </row>
    <row r="20" spans="1:5" x14ac:dyDescent="0.2">
      <c r="A20" s="6" t="s">
        <v>716</v>
      </c>
      <c r="B20" s="3" t="s">
        <v>713</v>
      </c>
      <c r="C20" s="4">
        <f t="shared" ca="1" si="4"/>
        <v>82</v>
      </c>
      <c r="D20" s="27">
        <f t="shared" ca="1" si="5"/>
        <v>0.34024896265560167</v>
      </c>
      <c r="E20" s="5" t="str">
        <f t="shared" ca="1" si="6"/>
        <v>n.82</v>
      </c>
    </row>
    <row r="21" spans="1:5" x14ac:dyDescent="0.2">
      <c r="A21" s="6" t="s">
        <v>716</v>
      </c>
      <c r="B21" s="3" t="s">
        <v>714</v>
      </c>
      <c r="C21" s="4">
        <f t="shared" ca="1" si="4"/>
        <v>28</v>
      </c>
      <c r="D21" s="27">
        <f t="shared" ca="1" si="5"/>
        <v>0.11618257261410789</v>
      </c>
      <c r="E21" s="5" t="str">
        <f t="shared" ca="1" si="6"/>
        <v>n.28</v>
      </c>
    </row>
    <row r="22" spans="1:5" x14ac:dyDescent="0.2">
      <c r="A22" s="6" t="s">
        <v>716</v>
      </c>
      <c r="B22" s="3" t="s">
        <v>715</v>
      </c>
      <c r="C22" s="4">
        <f t="shared" ca="1" si="4"/>
        <v>3</v>
      </c>
      <c r="D22" s="27">
        <f t="shared" ca="1" si="5"/>
        <v>1.2448132780082987E-2</v>
      </c>
      <c r="E22" s="5" t="str">
        <f t="shared" ca="1" si="6"/>
        <v>n.3</v>
      </c>
    </row>
  </sheetData>
  <sortState ref="B2:D7">
    <sortCondition ref="B2:B7"/>
  </sortState>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topLeftCell="A19" workbookViewId="0"/>
  </sheetViews>
  <sheetFormatPr defaultRowHeight="12.75" x14ac:dyDescent="0.2"/>
  <sheetData>
    <row r="1" spans="1:6" ht="17.25" x14ac:dyDescent="0.2">
      <c r="A1" s="9" t="str">
        <f>"'Form responses "&amp;E1&amp;"'!"</f>
        <v>'Form responses 2017'!</v>
      </c>
      <c r="B1" s="7" t="s">
        <v>717</v>
      </c>
      <c r="E1">
        <v>2017</v>
      </c>
    </row>
    <row r="2" spans="1:6" x14ac:dyDescent="0.2">
      <c r="A2" s="6" t="s">
        <v>3</v>
      </c>
      <c r="B2" s="16">
        <f ca="1">COUNTA(INDIRECT($A$1&amp;$A3&amp;":"&amp;$A3))-1</f>
        <v>225</v>
      </c>
      <c r="C2" s="6" t="s">
        <v>149</v>
      </c>
      <c r="D2" s="6" t="str">
        <f>E1&amp;" (%)"</f>
        <v>2017 (%)</v>
      </c>
      <c r="E2" s="6" t="str">
        <f>E1&amp;" (n.)"</f>
        <v>2017 (n.)</v>
      </c>
      <c r="F2" s="17" t="s">
        <v>151</v>
      </c>
    </row>
    <row r="3" spans="1:6" x14ac:dyDescent="0.2">
      <c r="A3" s="6" t="s">
        <v>718</v>
      </c>
      <c r="B3" s="3" t="s">
        <v>719</v>
      </c>
      <c r="C3" s="4">
        <f t="shared" ref="C3:C9" ca="1" si="0">COUNTIF(INDIRECT($A$1&amp;$A3&amp;":"&amp;$A3),"*"&amp;B3&amp;"*")</f>
        <v>168</v>
      </c>
      <c r="D3" s="27">
        <f t="shared" ref="D3:D9" ca="1" si="1">C3/B$2</f>
        <v>0.7466666666666667</v>
      </c>
      <c r="E3" s="5" t="str">
        <f t="shared" ref="E3:E9" ca="1" si="2">"n."&amp;C3</f>
        <v>n.168</v>
      </c>
      <c r="F3" s="17">
        <f t="shared" ref="F3:F9" ca="1" si="3">COUNTIF(INDIRECT($A$1&amp;$A3&amp;":"&amp;$A3),B3&amp;"*")</f>
        <v>168</v>
      </c>
    </row>
    <row r="4" spans="1:6" x14ac:dyDescent="0.2">
      <c r="A4" s="6" t="s">
        <v>718</v>
      </c>
      <c r="B4" s="3" t="s">
        <v>720</v>
      </c>
      <c r="C4" s="4">
        <f t="shared" ca="1" si="0"/>
        <v>26</v>
      </c>
      <c r="D4" s="27">
        <f t="shared" ca="1" si="1"/>
        <v>0.11555555555555555</v>
      </c>
      <c r="E4" s="5" t="str">
        <f t="shared" ca="1" si="2"/>
        <v>n.26</v>
      </c>
      <c r="F4" s="17">
        <f t="shared" ca="1" si="3"/>
        <v>26</v>
      </c>
    </row>
    <row r="5" spans="1:6" x14ac:dyDescent="0.2">
      <c r="A5" s="6" t="s">
        <v>718</v>
      </c>
      <c r="B5" s="3" t="s">
        <v>721</v>
      </c>
      <c r="C5" s="4">
        <f t="shared" ca="1" si="0"/>
        <v>9</v>
      </c>
      <c r="D5" s="27">
        <f t="shared" ca="1" si="1"/>
        <v>0.04</v>
      </c>
      <c r="E5" s="5" t="str">
        <f t="shared" ca="1" si="2"/>
        <v>n.9</v>
      </c>
      <c r="F5" s="17">
        <f t="shared" ca="1" si="3"/>
        <v>9</v>
      </c>
    </row>
    <row r="6" spans="1:6" x14ac:dyDescent="0.2">
      <c r="A6" s="6" t="s">
        <v>718</v>
      </c>
      <c r="B6" s="3" t="s">
        <v>722</v>
      </c>
      <c r="C6" s="4">
        <f t="shared" ca="1" si="0"/>
        <v>8</v>
      </c>
      <c r="D6" s="27">
        <f t="shared" ca="1" si="1"/>
        <v>3.5555555555555556E-2</v>
      </c>
      <c r="E6" s="5" t="str">
        <f t="shared" ca="1" si="2"/>
        <v>n.8</v>
      </c>
      <c r="F6" s="17">
        <f t="shared" ca="1" si="3"/>
        <v>8</v>
      </c>
    </row>
    <row r="7" spans="1:6" x14ac:dyDescent="0.2">
      <c r="A7" s="6" t="s">
        <v>718</v>
      </c>
      <c r="B7" s="3" t="s">
        <v>706</v>
      </c>
      <c r="C7" s="4">
        <f t="shared" ca="1" si="0"/>
        <v>7</v>
      </c>
      <c r="D7" s="27">
        <f t="shared" ca="1" si="1"/>
        <v>3.111111111111111E-2</v>
      </c>
      <c r="E7" s="5" t="str">
        <f t="shared" ca="1" si="2"/>
        <v>n.7</v>
      </c>
      <c r="F7" s="17">
        <f t="shared" ca="1" si="3"/>
        <v>7</v>
      </c>
    </row>
    <row r="8" spans="1:6" x14ac:dyDescent="0.2">
      <c r="A8" s="6" t="s">
        <v>718</v>
      </c>
      <c r="B8" s="3" t="s">
        <v>723</v>
      </c>
      <c r="C8" s="4">
        <f t="shared" ca="1" si="0"/>
        <v>7</v>
      </c>
      <c r="D8" s="27">
        <f t="shared" ca="1" si="1"/>
        <v>3.111111111111111E-2</v>
      </c>
      <c r="E8" s="5" t="str">
        <f t="shared" ca="1" si="2"/>
        <v>n.7</v>
      </c>
      <c r="F8" s="17">
        <f t="shared" ca="1" si="3"/>
        <v>7</v>
      </c>
    </row>
    <row r="9" spans="1:6" x14ac:dyDescent="0.2">
      <c r="A9" s="6" t="s">
        <v>718</v>
      </c>
      <c r="B9" s="3" t="s">
        <v>724</v>
      </c>
      <c r="C9" s="4">
        <f t="shared" ca="1" si="0"/>
        <v>4</v>
      </c>
      <c r="D9" s="27">
        <f t="shared" ca="1" si="1"/>
        <v>1.7777777777777778E-2</v>
      </c>
      <c r="E9" s="5" t="str">
        <f t="shared" ca="1" si="2"/>
        <v>n.4</v>
      </c>
      <c r="F9" s="17">
        <f t="shared" ca="1" si="3"/>
        <v>4</v>
      </c>
    </row>
    <row r="10" spans="1:6" x14ac:dyDescent="0.2">
      <c r="B10" s="3"/>
      <c r="C10" s="4"/>
      <c r="D10" s="5"/>
      <c r="E10" s="5"/>
    </row>
    <row r="11" spans="1:6" x14ac:dyDescent="0.2">
      <c r="B11" s="3"/>
      <c r="C11" s="4"/>
      <c r="D11" s="5"/>
      <c r="E11" s="5"/>
    </row>
    <row r="12" spans="1:6" x14ac:dyDescent="0.2">
      <c r="B12" s="3"/>
      <c r="C12" s="4"/>
      <c r="D12" s="5"/>
      <c r="E12" s="5"/>
    </row>
    <row r="13" spans="1:6" x14ac:dyDescent="0.2">
      <c r="B13" s="3"/>
      <c r="C13" s="4"/>
      <c r="D13" s="5"/>
      <c r="E13" s="5"/>
    </row>
    <row r="14" spans="1:6" x14ac:dyDescent="0.2">
      <c r="B14" s="3"/>
      <c r="C14" s="4"/>
      <c r="D14" s="5"/>
      <c r="E14" s="5"/>
    </row>
    <row r="15" spans="1:6" ht="17.25" x14ac:dyDescent="0.2">
      <c r="A15" s="9" t="str">
        <f>"'Form responses "&amp;E15&amp;"'!"</f>
        <v>'Form responses 2016'!</v>
      </c>
      <c r="B15" s="7" t="s">
        <v>717</v>
      </c>
      <c r="E15">
        <v>2016</v>
      </c>
    </row>
    <row r="16" spans="1:6" x14ac:dyDescent="0.2">
      <c r="A16" s="6" t="s">
        <v>3</v>
      </c>
      <c r="B16" s="16">
        <f ca="1">COUNTA(INDIRECT($A$15&amp;$A17&amp;":"&amp;$A17))-1</f>
        <v>241</v>
      </c>
      <c r="C16" s="6" t="s">
        <v>149</v>
      </c>
      <c r="D16" s="6" t="str">
        <f>E15&amp;" (%)"</f>
        <v>2016 (%)</v>
      </c>
      <c r="E16" s="6" t="str">
        <f>E15&amp;" (n.)"</f>
        <v>2016 (n.)</v>
      </c>
      <c r="F16" s="17" t="s">
        <v>151</v>
      </c>
    </row>
    <row r="17" spans="1:6" x14ac:dyDescent="0.2">
      <c r="A17" s="6" t="s">
        <v>725</v>
      </c>
      <c r="B17" s="3" t="s">
        <v>719</v>
      </c>
      <c r="C17" s="4">
        <f t="shared" ref="C17:C23" ca="1" si="4">COUNTIF(INDIRECT($A$15&amp;$A17&amp;":"&amp;$A17),"*"&amp;B17&amp;"*")</f>
        <v>172</v>
      </c>
      <c r="D17" s="27">
        <f t="shared" ref="D17:D23" ca="1" si="5">C17/B$16</f>
        <v>0.7136929460580913</v>
      </c>
      <c r="E17" s="5" t="str">
        <f ca="1">"n."&amp;C17</f>
        <v>n.172</v>
      </c>
      <c r="F17" s="17">
        <f t="shared" ref="F17:F23" ca="1" si="6">COUNTIF(INDIRECT($A$15&amp;$A17&amp;":"&amp;$A17),B17&amp;"*")</f>
        <v>172</v>
      </c>
    </row>
    <row r="18" spans="1:6" x14ac:dyDescent="0.2">
      <c r="A18" s="6" t="s">
        <v>725</v>
      </c>
      <c r="B18" s="3" t="s">
        <v>720</v>
      </c>
      <c r="C18" s="4">
        <f t="shared" ca="1" si="4"/>
        <v>34</v>
      </c>
      <c r="D18" s="27">
        <f t="shared" ca="1" si="5"/>
        <v>0.14107883817427386</v>
      </c>
      <c r="E18" s="5" t="str">
        <f t="shared" ref="E18:E23" ca="1" si="7">"n."&amp;C18</f>
        <v>n.34</v>
      </c>
      <c r="F18" s="17">
        <f t="shared" ca="1" si="6"/>
        <v>33</v>
      </c>
    </row>
    <row r="19" spans="1:6" x14ac:dyDescent="0.2">
      <c r="A19" s="6" t="s">
        <v>725</v>
      </c>
      <c r="B19" s="3" t="s">
        <v>721</v>
      </c>
      <c r="C19" s="4">
        <f t="shared" ca="1" si="4"/>
        <v>3</v>
      </c>
      <c r="D19" s="27">
        <f t="shared" ca="1" si="5"/>
        <v>1.2448132780082987E-2</v>
      </c>
      <c r="E19" s="5" t="str">
        <f t="shared" ca="1" si="7"/>
        <v>n.3</v>
      </c>
      <c r="F19" s="17">
        <f t="shared" ca="1" si="6"/>
        <v>3</v>
      </c>
    </row>
    <row r="20" spans="1:6" x14ac:dyDescent="0.2">
      <c r="A20" s="6" t="s">
        <v>725</v>
      </c>
      <c r="B20" s="3" t="s">
        <v>722</v>
      </c>
      <c r="C20" s="4">
        <f t="shared" ca="1" si="4"/>
        <v>21</v>
      </c>
      <c r="D20" s="27">
        <f t="shared" ca="1" si="5"/>
        <v>8.7136929460580909E-2</v>
      </c>
      <c r="E20" s="5" t="str">
        <f t="shared" ca="1" si="7"/>
        <v>n.21</v>
      </c>
      <c r="F20" s="17">
        <f t="shared" ca="1" si="6"/>
        <v>21</v>
      </c>
    </row>
    <row r="21" spans="1:6" x14ac:dyDescent="0.2">
      <c r="A21" s="6" t="s">
        <v>725</v>
      </c>
      <c r="B21" s="3" t="s">
        <v>706</v>
      </c>
      <c r="C21" s="4">
        <f t="shared" ca="1" si="4"/>
        <v>6</v>
      </c>
      <c r="D21" s="27">
        <f t="shared" ca="1" si="5"/>
        <v>2.4896265560165973E-2</v>
      </c>
      <c r="E21" s="5" t="str">
        <f t="shared" ca="1" si="7"/>
        <v>n.6</v>
      </c>
      <c r="F21" s="17">
        <f t="shared" ca="1" si="6"/>
        <v>6</v>
      </c>
    </row>
    <row r="22" spans="1:6" x14ac:dyDescent="0.2">
      <c r="A22" s="6" t="s">
        <v>725</v>
      </c>
      <c r="B22" s="3" t="s">
        <v>723</v>
      </c>
      <c r="C22" s="4">
        <f t="shared" ca="1" si="4"/>
        <v>6</v>
      </c>
      <c r="D22" s="27">
        <f t="shared" ca="1" si="5"/>
        <v>2.4896265560165973E-2</v>
      </c>
      <c r="E22" s="5" t="str">
        <f t="shared" ca="1" si="7"/>
        <v>n.6</v>
      </c>
      <c r="F22" s="17">
        <f t="shared" ca="1" si="6"/>
        <v>6</v>
      </c>
    </row>
    <row r="23" spans="1:6" x14ac:dyDescent="0.2">
      <c r="A23" s="6" t="s">
        <v>725</v>
      </c>
      <c r="B23" s="3" t="s">
        <v>724</v>
      </c>
      <c r="C23" s="4">
        <f t="shared" ca="1" si="4"/>
        <v>2</v>
      </c>
      <c r="D23" s="27">
        <f t="shared" ca="1" si="5"/>
        <v>8.2987551867219917E-3</v>
      </c>
      <c r="E23" s="5" t="str">
        <f t="shared" ca="1" si="7"/>
        <v>n.2</v>
      </c>
      <c r="F23" s="17">
        <f t="shared" ca="1" si="6"/>
        <v>2</v>
      </c>
    </row>
    <row r="24" spans="1:6" x14ac:dyDescent="0.2">
      <c r="E24" s="5"/>
    </row>
  </sheetData>
  <sortState ref="A3:F9">
    <sortCondition descending="1" ref="C3:C9"/>
  </sortState>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topLeftCell="A13" workbookViewId="0"/>
  </sheetViews>
  <sheetFormatPr defaultRowHeight="12.75" x14ac:dyDescent="0.2"/>
  <sheetData>
    <row r="1" spans="1:6" ht="17.25" x14ac:dyDescent="0.2">
      <c r="A1" s="9" t="str">
        <f>"'Form responses "&amp;E1&amp;"'!"</f>
        <v>'Form responses 2017'!</v>
      </c>
      <c r="B1" s="7" t="s">
        <v>726</v>
      </c>
      <c r="E1">
        <v>2017</v>
      </c>
    </row>
    <row r="2" spans="1:6" x14ac:dyDescent="0.2">
      <c r="A2" s="6" t="s">
        <v>3</v>
      </c>
      <c r="B2" s="16">
        <f ca="1">COUNTA(INDIRECT($A$1&amp;$A3&amp;":"&amp;$A3))-1</f>
        <v>225</v>
      </c>
      <c r="C2" s="6" t="s">
        <v>149</v>
      </c>
      <c r="D2" s="6" t="str">
        <f>E1&amp;" (%)"</f>
        <v>2017 (%)</v>
      </c>
      <c r="E2" s="6" t="str">
        <f>E1&amp;" (n.)"</f>
        <v>2017 (n.)</v>
      </c>
      <c r="F2" s="17" t="s">
        <v>151</v>
      </c>
    </row>
    <row r="3" spans="1:6" x14ac:dyDescent="0.2">
      <c r="A3" s="6" t="s">
        <v>707</v>
      </c>
      <c r="B3" s="3" t="s">
        <v>727</v>
      </c>
      <c r="C3" s="4">
        <f t="shared" ref="C3:C9" ca="1" si="0">COUNTIF(INDIRECT($A$1&amp;$A3&amp;":"&amp;$A3),"*"&amp;B3&amp;"*")</f>
        <v>196</v>
      </c>
      <c r="D3" s="27">
        <f t="shared" ref="D3:D9" ca="1" si="1">C3/B$2</f>
        <v>0.87111111111111106</v>
      </c>
      <c r="E3" s="5" t="str">
        <f t="shared" ref="E3:E9" ca="1" si="2">"n."&amp;C3</f>
        <v>n.196</v>
      </c>
      <c r="F3" s="17">
        <f t="shared" ref="F3:F9" ca="1" si="3">COUNTIF(INDIRECT($A$1&amp;$A3&amp;":"&amp;$A3),B3&amp;"*")</f>
        <v>196</v>
      </c>
    </row>
    <row r="4" spans="1:6" x14ac:dyDescent="0.2">
      <c r="A4" s="6" t="s">
        <v>707</v>
      </c>
      <c r="B4" s="3" t="s">
        <v>728</v>
      </c>
      <c r="C4" s="4">
        <f t="shared" ca="1" si="0"/>
        <v>25</v>
      </c>
      <c r="D4" s="27">
        <f t="shared" ca="1" si="1"/>
        <v>0.1111111111111111</v>
      </c>
      <c r="E4" s="5" t="str">
        <f t="shared" ca="1" si="2"/>
        <v>n.25</v>
      </c>
      <c r="F4" s="17">
        <f t="shared" ca="1" si="3"/>
        <v>24</v>
      </c>
    </row>
    <row r="5" spans="1:6" x14ac:dyDescent="0.2">
      <c r="A5" s="6" t="s">
        <v>707</v>
      </c>
      <c r="B5" s="3" t="s">
        <v>729</v>
      </c>
      <c r="C5" s="4">
        <f t="shared" ca="1" si="0"/>
        <v>7</v>
      </c>
      <c r="D5" s="27">
        <f t="shared" ca="1" si="1"/>
        <v>3.111111111111111E-2</v>
      </c>
      <c r="E5" s="5" t="str">
        <f t="shared" ca="1" si="2"/>
        <v>n.7</v>
      </c>
      <c r="F5" s="17">
        <f t="shared" ca="1" si="3"/>
        <v>3</v>
      </c>
    </row>
    <row r="6" spans="1:6" x14ac:dyDescent="0.2">
      <c r="A6" s="6" t="s">
        <v>707</v>
      </c>
      <c r="B6" s="3" t="s">
        <v>730</v>
      </c>
      <c r="C6" s="4">
        <f t="shared" ca="1" si="0"/>
        <v>5</v>
      </c>
      <c r="D6" s="27">
        <f t="shared" ca="1" si="1"/>
        <v>2.2222222222222223E-2</v>
      </c>
      <c r="E6" s="5" t="str">
        <f t="shared" ca="1" si="2"/>
        <v>n.5</v>
      </c>
      <c r="F6" s="17">
        <f t="shared" ca="1" si="3"/>
        <v>0</v>
      </c>
    </row>
    <row r="7" spans="1:6" x14ac:dyDescent="0.2">
      <c r="A7" s="6" t="s">
        <v>707</v>
      </c>
      <c r="B7" s="3" t="s">
        <v>731</v>
      </c>
      <c r="C7" s="4">
        <f t="shared" ca="1" si="0"/>
        <v>2</v>
      </c>
      <c r="D7" s="27">
        <f t="shared" ca="1" si="1"/>
        <v>8.8888888888888889E-3</v>
      </c>
      <c r="E7" s="5" t="str">
        <f t="shared" ca="1" si="2"/>
        <v>n.2</v>
      </c>
      <c r="F7" s="17">
        <f t="shared" ca="1" si="3"/>
        <v>0</v>
      </c>
    </row>
    <row r="8" spans="1:6" x14ac:dyDescent="0.2">
      <c r="A8" s="6" t="s">
        <v>707</v>
      </c>
      <c r="B8" s="3" t="s">
        <v>732</v>
      </c>
      <c r="C8" s="4">
        <f t="shared" ca="1" si="0"/>
        <v>0</v>
      </c>
      <c r="D8" s="27">
        <f t="shared" ca="1" si="1"/>
        <v>0</v>
      </c>
      <c r="E8" s="5" t="str">
        <f t="shared" ca="1" si="2"/>
        <v>n.0</v>
      </c>
      <c r="F8" s="17">
        <f t="shared" ca="1" si="3"/>
        <v>0</v>
      </c>
    </row>
    <row r="9" spans="1:6" x14ac:dyDescent="0.2">
      <c r="A9" s="6" t="s">
        <v>707</v>
      </c>
      <c r="B9" s="3" t="s">
        <v>706</v>
      </c>
      <c r="C9" s="4">
        <f t="shared" ca="1" si="0"/>
        <v>0</v>
      </c>
      <c r="D9" s="27">
        <f t="shared" ca="1" si="1"/>
        <v>0</v>
      </c>
      <c r="E9" s="5" t="str">
        <f t="shared" ca="1" si="2"/>
        <v>n.0</v>
      </c>
      <c r="F9" s="17">
        <f t="shared" ca="1" si="3"/>
        <v>0</v>
      </c>
    </row>
    <row r="10" spans="1:6" x14ac:dyDescent="0.2">
      <c r="B10" s="3"/>
      <c r="C10" s="4"/>
      <c r="D10" s="27"/>
      <c r="E10" s="5"/>
    </row>
    <row r="11" spans="1:6" x14ac:dyDescent="0.2">
      <c r="B11" s="3"/>
      <c r="C11" s="4"/>
      <c r="D11" s="27"/>
      <c r="E11" s="5"/>
    </row>
    <row r="12" spans="1:6" x14ac:dyDescent="0.2">
      <c r="B12" s="3"/>
      <c r="C12" s="4"/>
      <c r="D12" s="27"/>
      <c r="E12" s="5"/>
    </row>
    <row r="13" spans="1:6" x14ac:dyDescent="0.2">
      <c r="B13" s="3"/>
      <c r="C13" s="4"/>
      <c r="D13" s="27"/>
      <c r="E13" s="5"/>
    </row>
    <row r="14" spans="1:6" x14ac:dyDescent="0.2">
      <c r="B14" s="3"/>
      <c r="C14" s="4"/>
      <c r="D14" s="27"/>
      <c r="E14" s="5"/>
    </row>
    <row r="15" spans="1:6" ht="17.25" x14ac:dyDescent="0.2">
      <c r="A15" s="9" t="str">
        <f>"'Form responses "&amp;E15&amp;"'!"</f>
        <v>'Form responses 2016'!</v>
      </c>
      <c r="B15" s="7" t="s">
        <v>726</v>
      </c>
      <c r="D15" s="31"/>
      <c r="E15">
        <v>2016</v>
      </c>
    </row>
    <row r="16" spans="1:6" x14ac:dyDescent="0.2">
      <c r="A16" s="6" t="s">
        <v>3</v>
      </c>
      <c r="B16" s="16">
        <f ca="1">COUNTA(INDIRECT($A$15&amp;$A17&amp;":"&amp;$A17))-1</f>
        <v>244</v>
      </c>
      <c r="C16" s="6" t="s">
        <v>149</v>
      </c>
      <c r="D16" s="6" t="str">
        <f>E15&amp;" (%)"</f>
        <v>2016 (%)</v>
      </c>
      <c r="E16" s="6" t="str">
        <f>E15&amp;" (n.)"</f>
        <v>2016 (n.)</v>
      </c>
      <c r="F16" s="17" t="s">
        <v>151</v>
      </c>
    </row>
    <row r="17" spans="1:6" x14ac:dyDescent="0.2">
      <c r="A17" s="6" t="s">
        <v>733</v>
      </c>
      <c r="B17" s="3" t="s">
        <v>727</v>
      </c>
      <c r="C17" s="4">
        <f t="shared" ref="C17:C23" ca="1" si="4">COUNTIF(INDIRECT($A$15&amp;$A17&amp;":"&amp;$A17),"*"&amp;B17&amp;"*")</f>
        <v>209</v>
      </c>
      <c r="D17" s="27">
        <f t="shared" ref="D17:D23" ca="1" si="5">C17/B$16</f>
        <v>0.85655737704918034</v>
      </c>
      <c r="E17" s="5" t="str">
        <f ca="1">"n."&amp;C17</f>
        <v>n.209</v>
      </c>
      <c r="F17" s="17">
        <f t="shared" ref="F17:F23" ca="1" si="6">COUNTIF(INDIRECT($A$15&amp;$A17&amp;":"&amp;$A17),B17&amp;"*")</f>
        <v>209</v>
      </c>
    </row>
    <row r="18" spans="1:6" x14ac:dyDescent="0.2">
      <c r="A18" s="6" t="s">
        <v>733</v>
      </c>
      <c r="B18" s="3" t="s">
        <v>728</v>
      </c>
      <c r="C18" s="4">
        <f t="shared" ca="1" si="4"/>
        <v>27</v>
      </c>
      <c r="D18" s="27">
        <f t="shared" ca="1" si="5"/>
        <v>0.11065573770491803</v>
      </c>
      <c r="E18" s="5" t="str">
        <f t="shared" ref="E18:E23" ca="1" si="7">"n."&amp;C18</f>
        <v>n.27</v>
      </c>
      <c r="F18" s="17">
        <f t="shared" ca="1" si="6"/>
        <v>27</v>
      </c>
    </row>
    <row r="19" spans="1:6" x14ac:dyDescent="0.2">
      <c r="A19" s="6" t="s">
        <v>733</v>
      </c>
      <c r="B19" s="3" t="s">
        <v>729</v>
      </c>
      <c r="C19" s="4">
        <f t="shared" ca="1" si="4"/>
        <v>4</v>
      </c>
      <c r="D19" s="27">
        <f t="shared" ca="1" si="5"/>
        <v>1.6393442622950821E-2</v>
      </c>
      <c r="E19" s="5" t="str">
        <f t="shared" ca="1" si="7"/>
        <v>n.4</v>
      </c>
      <c r="F19" s="17">
        <f t="shared" ca="1" si="6"/>
        <v>3</v>
      </c>
    </row>
    <row r="20" spans="1:6" x14ac:dyDescent="0.2">
      <c r="A20" s="6" t="s">
        <v>733</v>
      </c>
      <c r="B20" s="3" t="s">
        <v>730</v>
      </c>
      <c r="C20" s="4">
        <f t="shared" ca="1" si="4"/>
        <v>2</v>
      </c>
      <c r="D20" s="27">
        <f t="shared" ca="1" si="5"/>
        <v>8.1967213114754103E-3</v>
      </c>
      <c r="E20" s="5" t="str">
        <f t="shared" ca="1" si="7"/>
        <v>n.2</v>
      </c>
      <c r="F20" s="17">
        <f t="shared" ca="1" si="6"/>
        <v>0</v>
      </c>
    </row>
    <row r="21" spans="1:6" x14ac:dyDescent="0.2">
      <c r="A21" s="6" t="s">
        <v>733</v>
      </c>
      <c r="B21" s="3" t="s">
        <v>731</v>
      </c>
      <c r="C21" s="4">
        <f t="shared" ca="1" si="4"/>
        <v>3</v>
      </c>
      <c r="D21" s="27">
        <f t="shared" ca="1" si="5"/>
        <v>1.2295081967213115E-2</v>
      </c>
      <c r="E21" s="5" t="str">
        <f t="shared" ca="1" si="7"/>
        <v>n.3</v>
      </c>
      <c r="F21" s="17">
        <f t="shared" ca="1" si="6"/>
        <v>3</v>
      </c>
    </row>
    <row r="22" spans="1:6" x14ac:dyDescent="0.2">
      <c r="A22" s="6" t="s">
        <v>733</v>
      </c>
      <c r="B22" s="3" t="s">
        <v>732</v>
      </c>
      <c r="C22" s="4">
        <f t="shared" ca="1" si="4"/>
        <v>1</v>
      </c>
      <c r="D22" s="27">
        <f t="shared" ca="1" si="5"/>
        <v>4.0983606557377051E-3</v>
      </c>
      <c r="E22" s="5" t="str">
        <f t="shared" ca="1" si="7"/>
        <v>n.1</v>
      </c>
      <c r="F22" s="17">
        <f t="shared" ca="1" si="6"/>
        <v>1</v>
      </c>
    </row>
    <row r="23" spans="1:6" x14ac:dyDescent="0.2">
      <c r="A23" s="6" t="s">
        <v>733</v>
      </c>
      <c r="B23" s="3" t="s">
        <v>706</v>
      </c>
      <c r="C23" s="4">
        <f t="shared" ca="1" si="4"/>
        <v>0</v>
      </c>
      <c r="D23" s="27">
        <f t="shared" ca="1" si="5"/>
        <v>0</v>
      </c>
      <c r="E23" s="5" t="str">
        <f t="shared" ca="1" si="7"/>
        <v>n.0</v>
      </c>
      <c r="F23" s="17">
        <f t="shared" ca="1" si="6"/>
        <v>0</v>
      </c>
    </row>
  </sheetData>
  <sortState ref="A3:F9">
    <sortCondition descending="1" ref="C3:C9"/>
  </sortState>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6"/>
  <sheetViews>
    <sheetView zoomScaleNormal="100" workbookViewId="0">
      <selection activeCell="S32" sqref="S32"/>
    </sheetView>
  </sheetViews>
  <sheetFormatPr defaultRowHeight="12.75" x14ac:dyDescent="0.2"/>
  <cols>
    <col min="16" max="16" width="27.85546875" customWidth="1"/>
  </cols>
  <sheetData>
    <row r="1" spans="1:18" x14ac:dyDescent="0.2">
      <c r="A1" t="s">
        <v>188</v>
      </c>
      <c r="B1" t="s">
        <v>189</v>
      </c>
      <c r="C1" t="s">
        <v>190</v>
      </c>
      <c r="D1" t="s">
        <v>191</v>
      </c>
      <c r="E1" t="s">
        <v>192</v>
      </c>
      <c r="F1" t="s">
        <v>193</v>
      </c>
      <c r="G1" t="s">
        <v>194</v>
      </c>
    </row>
    <row r="2" spans="1:18" x14ac:dyDescent="0.2">
      <c r="A2" t="s">
        <v>734</v>
      </c>
      <c r="B2">
        <v>108</v>
      </c>
      <c r="C2" t="s">
        <v>197</v>
      </c>
      <c r="D2" t="s">
        <v>197</v>
      </c>
      <c r="E2" t="s">
        <v>197</v>
      </c>
      <c r="F2" t="s">
        <v>198</v>
      </c>
      <c r="Q2" s="29"/>
      <c r="R2" s="29"/>
    </row>
    <row r="3" spans="1:18" x14ac:dyDescent="0.2">
      <c r="A3" t="s">
        <v>211</v>
      </c>
      <c r="B3">
        <v>48</v>
      </c>
      <c r="C3" t="s">
        <v>197</v>
      </c>
      <c r="D3" t="s">
        <v>197</v>
      </c>
      <c r="E3" t="s">
        <v>197</v>
      </c>
      <c r="F3" t="s">
        <v>198</v>
      </c>
      <c r="Q3" s="29"/>
      <c r="R3" s="29"/>
    </row>
    <row r="4" spans="1:18" x14ac:dyDescent="0.2">
      <c r="A4" t="s">
        <v>199</v>
      </c>
      <c r="B4">
        <v>30</v>
      </c>
      <c r="C4" t="s">
        <v>197</v>
      </c>
      <c r="D4" t="s">
        <v>197</v>
      </c>
      <c r="E4" t="s">
        <v>197</v>
      </c>
      <c r="F4" t="s">
        <v>198</v>
      </c>
      <c r="Q4" s="29"/>
      <c r="R4" s="29"/>
    </row>
    <row r="5" spans="1:18" x14ac:dyDescent="0.2">
      <c r="A5" t="s">
        <v>735</v>
      </c>
      <c r="B5">
        <v>27</v>
      </c>
      <c r="C5" t="s">
        <v>197</v>
      </c>
      <c r="D5" t="s">
        <v>197</v>
      </c>
      <c r="E5" t="s">
        <v>197</v>
      </c>
      <c r="F5" t="s">
        <v>198</v>
      </c>
      <c r="Q5" s="29"/>
      <c r="R5" s="29"/>
    </row>
    <row r="6" spans="1:18" x14ac:dyDescent="0.2">
      <c r="A6" t="s">
        <v>736</v>
      </c>
      <c r="B6">
        <v>27</v>
      </c>
      <c r="C6" t="s">
        <v>197</v>
      </c>
      <c r="D6" t="s">
        <v>197</v>
      </c>
      <c r="E6" t="s">
        <v>197</v>
      </c>
      <c r="F6" t="s">
        <v>198</v>
      </c>
      <c r="Q6" s="29"/>
      <c r="R6" s="29"/>
    </row>
    <row r="7" spans="1:18" x14ac:dyDescent="0.2">
      <c r="A7" t="s">
        <v>737</v>
      </c>
      <c r="B7">
        <v>23</v>
      </c>
      <c r="C7" t="s">
        <v>197</v>
      </c>
      <c r="D7" t="s">
        <v>197</v>
      </c>
      <c r="E7" t="s">
        <v>197</v>
      </c>
      <c r="F7" t="s">
        <v>198</v>
      </c>
      <c r="Q7" s="29"/>
      <c r="R7" s="29"/>
    </row>
    <row r="8" spans="1:18" x14ac:dyDescent="0.2">
      <c r="A8" t="s">
        <v>738</v>
      </c>
      <c r="B8">
        <v>21</v>
      </c>
      <c r="C8" t="s">
        <v>197</v>
      </c>
      <c r="D8" t="s">
        <v>197</v>
      </c>
      <c r="E8" t="s">
        <v>197</v>
      </c>
      <c r="F8" t="s">
        <v>198</v>
      </c>
      <c r="Q8" s="29"/>
      <c r="R8" s="29"/>
    </row>
    <row r="9" spans="1:18" x14ac:dyDescent="0.2">
      <c r="A9" t="s">
        <v>739</v>
      </c>
      <c r="B9">
        <v>16</v>
      </c>
      <c r="C9" t="s">
        <v>197</v>
      </c>
      <c r="D9" t="s">
        <v>197</v>
      </c>
      <c r="E9" t="s">
        <v>197</v>
      </c>
      <c r="F9" t="s">
        <v>198</v>
      </c>
      <c r="Q9" s="29"/>
      <c r="R9" s="29"/>
    </row>
    <row r="10" spans="1:18" x14ac:dyDescent="0.2">
      <c r="A10" t="s">
        <v>594</v>
      </c>
      <c r="B10">
        <v>16</v>
      </c>
      <c r="C10" t="s">
        <v>197</v>
      </c>
      <c r="D10" t="s">
        <v>197</v>
      </c>
      <c r="E10" t="s">
        <v>197</v>
      </c>
      <c r="F10" t="s">
        <v>198</v>
      </c>
      <c r="Q10" s="29"/>
      <c r="R10" s="29"/>
    </row>
    <row r="11" spans="1:18" x14ac:dyDescent="0.2">
      <c r="A11" t="s">
        <v>303</v>
      </c>
      <c r="B11">
        <v>12</v>
      </c>
      <c r="C11" t="s">
        <v>197</v>
      </c>
      <c r="D11" t="s">
        <v>197</v>
      </c>
      <c r="E11" t="s">
        <v>197</v>
      </c>
      <c r="F11" t="s">
        <v>198</v>
      </c>
      <c r="Q11" s="29"/>
      <c r="R11" s="29"/>
    </row>
    <row r="12" spans="1:18" x14ac:dyDescent="0.2">
      <c r="A12" t="s">
        <v>740</v>
      </c>
      <c r="B12">
        <v>10</v>
      </c>
      <c r="C12" t="s">
        <v>197</v>
      </c>
      <c r="D12" t="s">
        <v>197</v>
      </c>
      <c r="E12" t="s">
        <v>197</v>
      </c>
      <c r="F12" t="s">
        <v>198</v>
      </c>
      <c r="Q12" s="29"/>
      <c r="R12" s="29"/>
    </row>
    <row r="13" spans="1:18" x14ac:dyDescent="0.2">
      <c r="A13" t="s">
        <v>741</v>
      </c>
      <c r="B13">
        <v>10</v>
      </c>
      <c r="C13" t="s">
        <v>197</v>
      </c>
      <c r="D13" t="s">
        <v>197</v>
      </c>
      <c r="E13" t="s">
        <v>197</v>
      </c>
      <c r="F13" t="s">
        <v>198</v>
      </c>
      <c r="Q13" s="29"/>
      <c r="R13" s="29"/>
    </row>
    <row r="14" spans="1:18" x14ac:dyDescent="0.2">
      <c r="A14" t="s">
        <v>260</v>
      </c>
      <c r="B14">
        <v>10</v>
      </c>
      <c r="C14" t="s">
        <v>197</v>
      </c>
      <c r="D14" t="s">
        <v>197</v>
      </c>
      <c r="E14" t="s">
        <v>197</v>
      </c>
      <c r="F14" t="s">
        <v>198</v>
      </c>
      <c r="Q14" s="29"/>
      <c r="R14" s="29"/>
    </row>
    <row r="15" spans="1:18" x14ac:dyDescent="0.2">
      <c r="A15" t="s">
        <v>742</v>
      </c>
      <c r="B15">
        <v>8</v>
      </c>
      <c r="C15" t="s">
        <v>197</v>
      </c>
      <c r="D15" t="s">
        <v>197</v>
      </c>
      <c r="E15" t="s">
        <v>197</v>
      </c>
      <c r="F15" t="s">
        <v>198</v>
      </c>
      <c r="Q15" s="29"/>
      <c r="R15" s="29"/>
    </row>
    <row r="16" spans="1:18" x14ac:dyDescent="0.2">
      <c r="A16" t="s">
        <v>743</v>
      </c>
      <c r="B16">
        <v>7</v>
      </c>
      <c r="C16" t="s">
        <v>197</v>
      </c>
      <c r="D16" t="s">
        <v>197</v>
      </c>
      <c r="E16" t="s">
        <v>197</v>
      </c>
      <c r="F16" t="s">
        <v>198</v>
      </c>
      <c r="Q16" s="29"/>
      <c r="R16" s="29"/>
    </row>
    <row r="17" spans="1:18" x14ac:dyDescent="0.2">
      <c r="A17" t="s">
        <v>522</v>
      </c>
      <c r="B17">
        <v>7</v>
      </c>
      <c r="C17" t="s">
        <v>197</v>
      </c>
      <c r="D17" t="s">
        <v>197</v>
      </c>
      <c r="E17" t="s">
        <v>197</v>
      </c>
      <c r="F17" t="s">
        <v>198</v>
      </c>
      <c r="Q17" s="29"/>
      <c r="R17" s="29"/>
    </row>
    <row r="18" spans="1:18" x14ac:dyDescent="0.2">
      <c r="A18" t="s">
        <v>744</v>
      </c>
      <c r="B18">
        <v>7</v>
      </c>
      <c r="C18" t="s">
        <v>197</v>
      </c>
      <c r="D18" t="s">
        <v>197</v>
      </c>
      <c r="E18" t="s">
        <v>197</v>
      </c>
      <c r="F18" t="s">
        <v>198</v>
      </c>
      <c r="Q18" s="29"/>
      <c r="R18" s="29"/>
    </row>
    <row r="19" spans="1:18" x14ac:dyDescent="0.2">
      <c r="A19" t="s">
        <v>745</v>
      </c>
      <c r="B19">
        <v>7</v>
      </c>
      <c r="C19" t="s">
        <v>197</v>
      </c>
      <c r="D19" t="s">
        <v>197</v>
      </c>
      <c r="E19" t="s">
        <v>197</v>
      </c>
      <c r="F19" t="s">
        <v>198</v>
      </c>
      <c r="Q19" s="29"/>
      <c r="R19" s="29"/>
    </row>
    <row r="20" spans="1:18" x14ac:dyDescent="0.2">
      <c r="A20" t="s">
        <v>261</v>
      </c>
      <c r="B20">
        <v>6</v>
      </c>
      <c r="C20" t="s">
        <v>197</v>
      </c>
      <c r="D20" t="s">
        <v>197</v>
      </c>
      <c r="E20" t="s">
        <v>197</v>
      </c>
      <c r="F20" t="s">
        <v>198</v>
      </c>
      <c r="Q20" s="29"/>
      <c r="R20" s="29"/>
    </row>
    <row r="21" spans="1:18" x14ac:dyDescent="0.2">
      <c r="A21" t="s">
        <v>341</v>
      </c>
      <c r="B21">
        <v>6</v>
      </c>
      <c r="C21" t="s">
        <v>197</v>
      </c>
      <c r="D21" t="s">
        <v>197</v>
      </c>
      <c r="E21" t="s">
        <v>197</v>
      </c>
      <c r="F21" t="s">
        <v>198</v>
      </c>
      <c r="Q21" s="29"/>
      <c r="R21" s="29"/>
    </row>
    <row r="22" spans="1:18" x14ac:dyDescent="0.2">
      <c r="A22" t="s">
        <v>746</v>
      </c>
      <c r="B22">
        <v>6</v>
      </c>
      <c r="C22" t="s">
        <v>197</v>
      </c>
      <c r="D22" t="s">
        <v>197</v>
      </c>
      <c r="E22" t="s">
        <v>197</v>
      </c>
      <c r="F22" t="s">
        <v>198</v>
      </c>
      <c r="Q22" s="29"/>
      <c r="R22" s="29"/>
    </row>
    <row r="23" spans="1:18" x14ac:dyDescent="0.2">
      <c r="A23" t="s">
        <v>747</v>
      </c>
      <c r="B23">
        <v>5</v>
      </c>
      <c r="C23" t="s">
        <v>197</v>
      </c>
      <c r="D23" t="s">
        <v>197</v>
      </c>
      <c r="E23" t="s">
        <v>197</v>
      </c>
      <c r="F23" t="s">
        <v>198</v>
      </c>
      <c r="Q23" s="29"/>
      <c r="R23" s="29"/>
    </row>
    <row r="24" spans="1:18" x14ac:dyDescent="0.2">
      <c r="A24" t="s">
        <v>748</v>
      </c>
      <c r="B24">
        <v>5</v>
      </c>
      <c r="C24" t="s">
        <v>197</v>
      </c>
      <c r="D24" t="s">
        <v>197</v>
      </c>
      <c r="E24" t="s">
        <v>197</v>
      </c>
      <c r="F24" t="s">
        <v>198</v>
      </c>
      <c r="Q24" s="29"/>
      <c r="R24" s="29"/>
    </row>
    <row r="25" spans="1:18" x14ac:dyDescent="0.2">
      <c r="A25" t="s">
        <v>749</v>
      </c>
      <c r="B25">
        <v>5</v>
      </c>
      <c r="C25" t="s">
        <v>197</v>
      </c>
      <c r="D25" t="s">
        <v>197</v>
      </c>
      <c r="E25" t="s">
        <v>197</v>
      </c>
      <c r="F25" t="s">
        <v>198</v>
      </c>
      <c r="Q25" s="29"/>
      <c r="R25" s="29"/>
    </row>
    <row r="26" spans="1:18" x14ac:dyDescent="0.2">
      <c r="A26" t="s">
        <v>750</v>
      </c>
      <c r="B26">
        <v>5</v>
      </c>
      <c r="C26" t="s">
        <v>197</v>
      </c>
      <c r="D26" t="s">
        <v>197</v>
      </c>
      <c r="E26" t="s">
        <v>197</v>
      </c>
      <c r="F26" t="s">
        <v>198</v>
      </c>
      <c r="Q26" s="29"/>
      <c r="R26" s="29"/>
    </row>
    <row r="27" spans="1:18" x14ac:dyDescent="0.2">
      <c r="A27" t="s">
        <v>751</v>
      </c>
      <c r="B27">
        <v>5</v>
      </c>
      <c r="C27" t="s">
        <v>197</v>
      </c>
      <c r="D27" t="s">
        <v>197</v>
      </c>
      <c r="E27" t="s">
        <v>197</v>
      </c>
      <c r="F27" t="s">
        <v>198</v>
      </c>
      <c r="Q27" s="29"/>
      <c r="R27" s="29"/>
    </row>
    <row r="28" spans="1:18" x14ac:dyDescent="0.2">
      <c r="A28" t="s">
        <v>752</v>
      </c>
      <c r="B28">
        <v>5</v>
      </c>
      <c r="C28" t="s">
        <v>197</v>
      </c>
      <c r="D28" t="s">
        <v>197</v>
      </c>
      <c r="E28" t="s">
        <v>197</v>
      </c>
      <c r="F28" t="s">
        <v>198</v>
      </c>
      <c r="Q28" s="29"/>
      <c r="R28" s="29"/>
    </row>
    <row r="29" spans="1:18" x14ac:dyDescent="0.2">
      <c r="A29" t="s">
        <v>753</v>
      </c>
      <c r="B29">
        <v>4</v>
      </c>
      <c r="C29" t="s">
        <v>197</v>
      </c>
      <c r="D29" t="s">
        <v>197</v>
      </c>
      <c r="E29" t="s">
        <v>197</v>
      </c>
      <c r="F29" t="s">
        <v>198</v>
      </c>
      <c r="Q29" s="29"/>
      <c r="R29" s="29"/>
    </row>
    <row r="30" spans="1:18" x14ac:dyDescent="0.2">
      <c r="A30" t="s">
        <v>754</v>
      </c>
      <c r="B30">
        <v>4</v>
      </c>
      <c r="C30" t="s">
        <v>197</v>
      </c>
      <c r="D30" t="s">
        <v>197</v>
      </c>
      <c r="E30" t="s">
        <v>197</v>
      </c>
      <c r="F30" t="s">
        <v>198</v>
      </c>
      <c r="Q30" s="29"/>
      <c r="R30" s="29"/>
    </row>
    <row r="31" spans="1:18" x14ac:dyDescent="0.2">
      <c r="A31" t="s">
        <v>206</v>
      </c>
      <c r="B31">
        <v>4</v>
      </c>
      <c r="C31" t="s">
        <v>197</v>
      </c>
      <c r="D31" t="s">
        <v>197</v>
      </c>
      <c r="E31" t="s">
        <v>197</v>
      </c>
      <c r="F31" t="s">
        <v>198</v>
      </c>
      <c r="Q31" s="29"/>
      <c r="R31" s="29"/>
    </row>
    <row r="32" spans="1:18" x14ac:dyDescent="0.2">
      <c r="A32" t="s">
        <v>755</v>
      </c>
      <c r="B32">
        <v>3</v>
      </c>
      <c r="C32" t="s">
        <v>197</v>
      </c>
      <c r="D32" t="s">
        <v>197</v>
      </c>
      <c r="E32" t="s">
        <v>197</v>
      </c>
      <c r="F32" t="s">
        <v>198</v>
      </c>
      <c r="Q32" s="29"/>
      <c r="R32" s="29"/>
    </row>
    <row r="33" spans="1:18" x14ac:dyDescent="0.2">
      <c r="A33" t="s">
        <v>756</v>
      </c>
      <c r="B33">
        <v>3</v>
      </c>
      <c r="C33" t="s">
        <v>197</v>
      </c>
      <c r="D33" t="s">
        <v>197</v>
      </c>
      <c r="E33" t="s">
        <v>197</v>
      </c>
      <c r="F33" t="s">
        <v>198</v>
      </c>
      <c r="Q33" s="29"/>
      <c r="R33" s="29"/>
    </row>
    <row r="34" spans="1:18" x14ac:dyDescent="0.2">
      <c r="A34" t="s">
        <v>757</v>
      </c>
      <c r="B34">
        <v>3</v>
      </c>
      <c r="C34" t="s">
        <v>197</v>
      </c>
      <c r="D34" t="s">
        <v>197</v>
      </c>
      <c r="E34" t="s">
        <v>197</v>
      </c>
      <c r="F34" t="s">
        <v>198</v>
      </c>
      <c r="Q34" s="29"/>
      <c r="R34" s="29"/>
    </row>
    <row r="35" spans="1:18" x14ac:dyDescent="0.2">
      <c r="A35" t="s">
        <v>758</v>
      </c>
      <c r="B35">
        <v>3</v>
      </c>
      <c r="C35" t="s">
        <v>197</v>
      </c>
      <c r="D35" t="s">
        <v>197</v>
      </c>
      <c r="E35" t="s">
        <v>197</v>
      </c>
      <c r="F35" t="s">
        <v>198</v>
      </c>
      <c r="Q35" s="29"/>
      <c r="R35" s="29"/>
    </row>
    <row r="36" spans="1:18" x14ac:dyDescent="0.2">
      <c r="A36" t="s">
        <v>759</v>
      </c>
      <c r="B36">
        <v>3</v>
      </c>
      <c r="C36" t="s">
        <v>197</v>
      </c>
      <c r="D36" t="s">
        <v>197</v>
      </c>
      <c r="E36" t="s">
        <v>197</v>
      </c>
      <c r="F36" t="s">
        <v>198</v>
      </c>
      <c r="Q36" s="29"/>
      <c r="R36" s="29"/>
    </row>
    <row r="37" spans="1:18" x14ac:dyDescent="0.2">
      <c r="A37" t="s">
        <v>760</v>
      </c>
      <c r="B37">
        <v>3</v>
      </c>
      <c r="C37" t="s">
        <v>197</v>
      </c>
      <c r="D37" t="s">
        <v>197</v>
      </c>
      <c r="E37" t="s">
        <v>197</v>
      </c>
      <c r="F37" t="s">
        <v>198</v>
      </c>
      <c r="Q37" s="29"/>
      <c r="R37" s="29"/>
    </row>
    <row r="38" spans="1:18" x14ac:dyDescent="0.2">
      <c r="A38" t="s">
        <v>357</v>
      </c>
      <c r="B38">
        <v>3</v>
      </c>
      <c r="C38" t="s">
        <v>197</v>
      </c>
      <c r="D38" t="s">
        <v>197</v>
      </c>
      <c r="E38" t="s">
        <v>197</v>
      </c>
      <c r="F38" t="s">
        <v>198</v>
      </c>
      <c r="Q38" s="29"/>
      <c r="R38" s="29"/>
    </row>
    <row r="39" spans="1:18" x14ac:dyDescent="0.2">
      <c r="A39" t="s">
        <v>761</v>
      </c>
      <c r="B39">
        <v>2</v>
      </c>
      <c r="C39" t="s">
        <v>197</v>
      </c>
      <c r="D39" t="s">
        <v>197</v>
      </c>
      <c r="E39" t="s">
        <v>197</v>
      </c>
      <c r="F39" t="s">
        <v>198</v>
      </c>
      <c r="Q39" s="29"/>
      <c r="R39" s="29"/>
    </row>
    <row r="40" spans="1:18" x14ac:dyDescent="0.2">
      <c r="A40" t="s">
        <v>762</v>
      </c>
      <c r="B40">
        <v>2</v>
      </c>
      <c r="C40" t="s">
        <v>197</v>
      </c>
      <c r="D40" t="s">
        <v>197</v>
      </c>
      <c r="E40" t="s">
        <v>197</v>
      </c>
      <c r="F40" t="s">
        <v>198</v>
      </c>
      <c r="Q40" s="29"/>
      <c r="R40" s="29"/>
    </row>
    <row r="41" spans="1:18" x14ac:dyDescent="0.2">
      <c r="A41" t="s">
        <v>534</v>
      </c>
      <c r="B41">
        <v>2</v>
      </c>
      <c r="C41" t="s">
        <v>197</v>
      </c>
      <c r="D41" t="s">
        <v>197</v>
      </c>
      <c r="E41" t="s">
        <v>197</v>
      </c>
      <c r="F41" t="s">
        <v>198</v>
      </c>
      <c r="Q41" s="29"/>
      <c r="R41" s="29"/>
    </row>
    <row r="42" spans="1:18" x14ac:dyDescent="0.2">
      <c r="A42" t="s">
        <v>202</v>
      </c>
      <c r="B42">
        <v>2</v>
      </c>
      <c r="C42" t="s">
        <v>197</v>
      </c>
      <c r="D42" t="s">
        <v>197</v>
      </c>
      <c r="E42" t="s">
        <v>197</v>
      </c>
      <c r="F42" t="s">
        <v>198</v>
      </c>
      <c r="Q42" s="29"/>
      <c r="R42" s="29"/>
    </row>
    <row r="43" spans="1:18" x14ac:dyDescent="0.2">
      <c r="A43" t="s">
        <v>236</v>
      </c>
      <c r="B43">
        <v>2</v>
      </c>
      <c r="C43" t="s">
        <v>197</v>
      </c>
      <c r="D43" t="s">
        <v>197</v>
      </c>
      <c r="E43" t="s">
        <v>197</v>
      </c>
      <c r="F43" t="s">
        <v>198</v>
      </c>
      <c r="Q43" s="29"/>
      <c r="R43" s="29"/>
    </row>
    <row r="44" spans="1:18" x14ac:dyDescent="0.2">
      <c r="A44" t="s">
        <v>205</v>
      </c>
      <c r="B44">
        <v>2</v>
      </c>
      <c r="C44" t="s">
        <v>197</v>
      </c>
      <c r="D44" t="s">
        <v>197</v>
      </c>
      <c r="E44" t="s">
        <v>197</v>
      </c>
      <c r="F44" t="s">
        <v>198</v>
      </c>
      <c r="Q44" s="29"/>
      <c r="R44" s="29"/>
    </row>
    <row r="45" spans="1:18" x14ac:dyDescent="0.2">
      <c r="A45" t="s">
        <v>309</v>
      </c>
      <c r="B45">
        <v>2</v>
      </c>
      <c r="C45" t="s">
        <v>197</v>
      </c>
      <c r="D45" t="s">
        <v>197</v>
      </c>
      <c r="E45" t="s">
        <v>197</v>
      </c>
      <c r="F45" t="s">
        <v>198</v>
      </c>
      <c r="Q45" s="29"/>
      <c r="R45" s="29"/>
    </row>
    <row r="46" spans="1:18" x14ac:dyDescent="0.2">
      <c r="A46" t="s">
        <v>380</v>
      </c>
      <c r="B46">
        <v>2</v>
      </c>
      <c r="C46" t="s">
        <v>197</v>
      </c>
      <c r="D46" t="s">
        <v>197</v>
      </c>
      <c r="E46" t="s">
        <v>197</v>
      </c>
      <c r="F46" t="s">
        <v>198</v>
      </c>
      <c r="Q46" s="29"/>
      <c r="R46" s="29"/>
    </row>
    <row r="47" spans="1:18" x14ac:dyDescent="0.2">
      <c r="A47" t="s">
        <v>763</v>
      </c>
      <c r="B47">
        <v>2</v>
      </c>
      <c r="C47" t="s">
        <v>197</v>
      </c>
      <c r="D47" t="s">
        <v>197</v>
      </c>
      <c r="E47" t="s">
        <v>197</v>
      </c>
      <c r="F47" t="s">
        <v>198</v>
      </c>
      <c r="Q47" s="29"/>
      <c r="R47" s="29"/>
    </row>
    <row r="48" spans="1:18" x14ac:dyDescent="0.2">
      <c r="A48" t="s">
        <v>764</v>
      </c>
      <c r="B48">
        <v>2</v>
      </c>
      <c r="C48" t="s">
        <v>197</v>
      </c>
      <c r="D48" t="s">
        <v>197</v>
      </c>
      <c r="E48" t="s">
        <v>197</v>
      </c>
      <c r="F48" t="s">
        <v>198</v>
      </c>
      <c r="Q48" s="29"/>
      <c r="R48" s="29"/>
    </row>
    <row r="49" spans="1:18" x14ac:dyDescent="0.2">
      <c r="A49" t="s">
        <v>201</v>
      </c>
      <c r="B49">
        <v>2</v>
      </c>
      <c r="C49" t="s">
        <v>197</v>
      </c>
      <c r="D49" t="s">
        <v>197</v>
      </c>
      <c r="E49" t="s">
        <v>197</v>
      </c>
      <c r="F49" t="s">
        <v>198</v>
      </c>
      <c r="Q49" s="29"/>
      <c r="R49" s="29"/>
    </row>
    <row r="50" spans="1:18" x14ac:dyDescent="0.2">
      <c r="A50" t="s">
        <v>538</v>
      </c>
      <c r="B50">
        <v>2</v>
      </c>
      <c r="C50" t="s">
        <v>197</v>
      </c>
      <c r="D50" t="s">
        <v>197</v>
      </c>
      <c r="E50" t="s">
        <v>197</v>
      </c>
      <c r="F50" t="s">
        <v>198</v>
      </c>
      <c r="Q50" s="29"/>
      <c r="R50" s="29"/>
    </row>
    <row r="51" spans="1:18" x14ac:dyDescent="0.2">
      <c r="A51" t="s">
        <v>765</v>
      </c>
      <c r="B51">
        <v>2</v>
      </c>
      <c r="C51" t="s">
        <v>197</v>
      </c>
      <c r="D51" t="s">
        <v>197</v>
      </c>
      <c r="E51" t="s">
        <v>197</v>
      </c>
      <c r="F51" t="s">
        <v>198</v>
      </c>
      <c r="Q51" s="29"/>
      <c r="R51" s="29"/>
    </row>
    <row r="52" spans="1:18" x14ac:dyDescent="0.2">
      <c r="A52" t="s">
        <v>442</v>
      </c>
      <c r="B52">
        <v>2</v>
      </c>
      <c r="C52" t="s">
        <v>197</v>
      </c>
      <c r="D52" t="s">
        <v>197</v>
      </c>
      <c r="E52" t="s">
        <v>197</v>
      </c>
      <c r="F52" t="s">
        <v>198</v>
      </c>
      <c r="Q52" s="29"/>
      <c r="R52" s="29"/>
    </row>
    <row r="53" spans="1:18" x14ac:dyDescent="0.2">
      <c r="A53" t="s">
        <v>766</v>
      </c>
      <c r="B53">
        <v>2</v>
      </c>
      <c r="C53" t="s">
        <v>197</v>
      </c>
      <c r="D53" t="s">
        <v>197</v>
      </c>
      <c r="E53" t="s">
        <v>197</v>
      </c>
      <c r="F53" t="s">
        <v>198</v>
      </c>
      <c r="Q53" s="29"/>
      <c r="R53" s="29"/>
    </row>
    <row r="54" spans="1:18" x14ac:dyDescent="0.2">
      <c r="A54" t="s">
        <v>767</v>
      </c>
      <c r="B54">
        <v>2</v>
      </c>
      <c r="C54" t="s">
        <v>197</v>
      </c>
      <c r="D54" t="s">
        <v>197</v>
      </c>
      <c r="E54" t="s">
        <v>197</v>
      </c>
      <c r="F54" t="s">
        <v>198</v>
      </c>
      <c r="Q54" s="29"/>
      <c r="R54" s="29"/>
    </row>
    <row r="55" spans="1:18" x14ac:dyDescent="0.2">
      <c r="A55" t="s">
        <v>768</v>
      </c>
      <c r="B55">
        <v>2</v>
      </c>
      <c r="C55" t="s">
        <v>197</v>
      </c>
      <c r="D55" t="s">
        <v>197</v>
      </c>
      <c r="E55" t="s">
        <v>197</v>
      </c>
      <c r="F55" t="s">
        <v>198</v>
      </c>
      <c r="Q55" s="29"/>
      <c r="R55" s="29"/>
    </row>
    <row r="56" spans="1:18" x14ac:dyDescent="0.2">
      <c r="A56" t="s">
        <v>769</v>
      </c>
      <c r="B56">
        <v>2</v>
      </c>
      <c r="C56" t="s">
        <v>197</v>
      </c>
      <c r="D56" t="s">
        <v>197</v>
      </c>
      <c r="E56" t="s">
        <v>197</v>
      </c>
      <c r="F56" t="s">
        <v>198</v>
      </c>
      <c r="Q56" s="29"/>
      <c r="R56" s="29"/>
    </row>
    <row r="57" spans="1:18" x14ac:dyDescent="0.2">
      <c r="A57" t="s">
        <v>770</v>
      </c>
      <c r="B57">
        <v>1</v>
      </c>
      <c r="C57" t="s">
        <v>197</v>
      </c>
      <c r="D57" t="s">
        <v>197</v>
      </c>
      <c r="E57" t="s">
        <v>197</v>
      </c>
      <c r="F57" t="s">
        <v>198</v>
      </c>
      <c r="Q57" s="29"/>
      <c r="R57" s="29"/>
    </row>
    <row r="58" spans="1:18" x14ac:dyDescent="0.2">
      <c r="A58" t="s">
        <v>771</v>
      </c>
      <c r="B58">
        <v>1</v>
      </c>
      <c r="C58" t="s">
        <v>197</v>
      </c>
      <c r="D58" t="s">
        <v>197</v>
      </c>
      <c r="E58" t="s">
        <v>197</v>
      </c>
      <c r="F58" t="s">
        <v>198</v>
      </c>
      <c r="Q58" s="29"/>
      <c r="R58" s="29"/>
    </row>
    <row r="59" spans="1:18" x14ac:dyDescent="0.2">
      <c r="A59" t="s">
        <v>772</v>
      </c>
      <c r="B59">
        <v>1</v>
      </c>
      <c r="C59" t="s">
        <v>197</v>
      </c>
      <c r="D59" t="s">
        <v>197</v>
      </c>
      <c r="E59" t="s">
        <v>197</v>
      </c>
      <c r="F59" t="s">
        <v>198</v>
      </c>
      <c r="Q59" s="29"/>
      <c r="R59" s="29"/>
    </row>
    <row r="60" spans="1:18" x14ac:dyDescent="0.2">
      <c r="A60" t="s">
        <v>773</v>
      </c>
      <c r="B60">
        <v>1</v>
      </c>
      <c r="C60" t="s">
        <v>197</v>
      </c>
      <c r="D60" t="s">
        <v>197</v>
      </c>
      <c r="E60" t="s">
        <v>197</v>
      </c>
      <c r="F60" t="s">
        <v>198</v>
      </c>
      <c r="Q60" s="29"/>
      <c r="R60" s="29"/>
    </row>
    <row r="61" spans="1:18" x14ac:dyDescent="0.2">
      <c r="A61" t="s">
        <v>774</v>
      </c>
      <c r="B61">
        <v>1</v>
      </c>
      <c r="C61" t="s">
        <v>197</v>
      </c>
      <c r="D61" t="s">
        <v>197</v>
      </c>
      <c r="E61" t="s">
        <v>197</v>
      </c>
      <c r="F61" t="s">
        <v>198</v>
      </c>
      <c r="Q61" s="29"/>
      <c r="R61" s="29"/>
    </row>
    <row r="62" spans="1:18" x14ac:dyDescent="0.2">
      <c r="A62" t="s">
        <v>775</v>
      </c>
      <c r="B62">
        <v>1</v>
      </c>
      <c r="C62" t="s">
        <v>197</v>
      </c>
      <c r="D62" t="s">
        <v>197</v>
      </c>
      <c r="E62" t="s">
        <v>197</v>
      </c>
      <c r="F62" t="s">
        <v>198</v>
      </c>
      <c r="Q62" s="29"/>
      <c r="R62" s="29"/>
    </row>
    <row r="63" spans="1:18" x14ac:dyDescent="0.2">
      <c r="A63" t="s">
        <v>776</v>
      </c>
      <c r="B63">
        <v>1</v>
      </c>
      <c r="C63" t="s">
        <v>197</v>
      </c>
      <c r="D63" t="s">
        <v>197</v>
      </c>
      <c r="E63" t="s">
        <v>197</v>
      </c>
      <c r="F63" t="s">
        <v>198</v>
      </c>
      <c r="Q63" s="29"/>
      <c r="R63" s="29"/>
    </row>
    <row r="64" spans="1:18" x14ac:dyDescent="0.2">
      <c r="A64" t="s">
        <v>777</v>
      </c>
      <c r="B64">
        <v>1</v>
      </c>
      <c r="C64" t="s">
        <v>197</v>
      </c>
      <c r="D64" t="s">
        <v>197</v>
      </c>
      <c r="E64" t="s">
        <v>197</v>
      </c>
      <c r="F64" t="s">
        <v>198</v>
      </c>
      <c r="Q64" s="29"/>
      <c r="R64" s="29"/>
    </row>
    <row r="65" spans="1:18" x14ac:dyDescent="0.2">
      <c r="A65" t="s">
        <v>778</v>
      </c>
      <c r="B65">
        <v>1</v>
      </c>
      <c r="C65" t="s">
        <v>197</v>
      </c>
      <c r="D65" t="s">
        <v>197</v>
      </c>
      <c r="E65" t="s">
        <v>197</v>
      </c>
      <c r="F65" t="s">
        <v>198</v>
      </c>
      <c r="Q65" s="29"/>
      <c r="R65" s="29"/>
    </row>
    <row r="66" spans="1:18" x14ac:dyDescent="0.2">
      <c r="A66" t="s">
        <v>779</v>
      </c>
      <c r="B66">
        <v>1</v>
      </c>
      <c r="C66" t="s">
        <v>197</v>
      </c>
      <c r="D66" t="s">
        <v>197</v>
      </c>
      <c r="E66" t="s">
        <v>197</v>
      </c>
      <c r="F66" t="s">
        <v>198</v>
      </c>
      <c r="Q66" s="29"/>
      <c r="R66" s="29"/>
    </row>
    <row r="67" spans="1:18" x14ac:dyDescent="0.2">
      <c r="A67" t="s">
        <v>780</v>
      </c>
      <c r="B67">
        <v>1</v>
      </c>
      <c r="C67" t="s">
        <v>197</v>
      </c>
      <c r="D67" t="s">
        <v>197</v>
      </c>
      <c r="E67" t="s">
        <v>197</v>
      </c>
      <c r="F67" t="s">
        <v>198</v>
      </c>
      <c r="Q67" s="29"/>
      <c r="R67" s="29"/>
    </row>
    <row r="68" spans="1:18" x14ac:dyDescent="0.2">
      <c r="A68" t="s">
        <v>781</v>
      </c>
      <c r="B68">
        <v>1</v>
      </c>
      <c r="C68" t="s">
        <v>197</v>
      </c>
      <c r="D68" t="s">
        <v>197</v>
      </c>
      <c r="E68" t="s">
        <v>197</v>
      </c>
      <c r="F68" t="s">
        <v>198</v>
      </c>
      <c r="Q68" s="29"/>
      <c r="R68" s="29"/>
    </row>
    <row r="69" spans="1:18" x14ac:dyDescent="0.2">
      <c r="A69" t="s">
        <v>232</v>
      </c>
      <c r="B69">
        <v>1</v>
      </c>
      <c r="C69" t="s">
        <v>197</v>
      </c>
      <c r="D69" t="s">
        <v>197</v>
      </c>
      <c r="E69" t="s">
        <v>197</v>
      </c>
      <c r="F69" t="s">
        <v>198</v>
      </c>
      <c r="Q69" s="29"/>
      <c r="R69" s="29"/>
    </row>
    <row r="70" spans="1:18" x14ac:dyDescent="0.2">
      <c r="A70" t="s">
        <v>782</v>
      </c>
      <c r="B70">
        <v>1</v>
      </c>
      <c r="C70" t="s">
        <v>197</v>
      </c>
      <c r="D70" t="s">
        <v>197</v>
      </c>
      <c r="E70" t="s">
        <v>197</v>
      </c>
      <c r="F70" t="s">
        <v>198</v>
      </c>
      <c r="Q70" s="29"/>
      <c r="R70" s="29"/>
    </row>
    <row r="71" spans="1:18" x14ac:dyDescent="0.2">
      <c r="A71" t="s">
        <v>783</v>
      </c>
      <c r="B71">
        <v>1</v>
      </c>
      <c r="C71" t="s">
        <v>197</v>
      </c>
      <c r="D71" t="s">
        <v>197</v>
      </c>
      <c r="E71" t="s">
        <v>197</v>
      </c>
      <c r="F71" t="s">
        <v>198</v>
      </c>
      <c r="Q71" s="29"/>
      <c r="R71" s="29"/>
    </row>
    <row r="72" spans="1:18" x14ac:dyDescent="0.2">
      <c r="A72" t="s">
        <v>784</v>
      </c>
      <c r="B72">
        <v>1</v>
      </c>
      <c r="C72" t="s">
        <v>197</v>
      </c>
      <c r="D72" t="s">
        <v>197</v>
      </c>
      <c r="E72" t="s">
        <v>197</v>
      </c>
      <c r="F72" t="s">
        <v>198</v>
      </c>
      <c r="Q72" s="29"/>
      <c r="R72" s="29"/>
    </row>
    <row r="73" spans="1:18" x14ac:dyDescent="0.2">
      <c r="A73" t="s">
        <v>785</v>
      </c>
      <c r="B73">
        <v>1</v>
      </c>
      <c r="C73" t="s">
        <v>197</v>
      </c>
      <c r="D73" t="s">
        <v>197</v>
      </c>
      <c r="E73" t="s">
        <v>197</v>
      </c>
      <c r="F73" t="s">
        <v>198</v>
      </c>
      <c r="Q73" s="29"/>
      <c r="R73" s="29"/>
    </row>
    <row r="74" spans="1:18" x14ac:dyDescent="0.2">
      <c r="A74" t="s">
        <v>786</v>
      </c>
      <c r="B74">
        <v>1</v>
      </c>
      <c r="C74" t="s">
        <v>197</v>
      </c>
      <c r="D74" t="s">
        <v>197</v>
      </c>
      <c r="E74" t="s">
        <v>197</v>
      </c>
      <c r="F74" t="s">
        <v>198</v>
      </c>
      <c r="Q74" s="29"/>
      <c r="R74" s="29"/>
    </row>
    <row r="75" spans="1:18" x14ac:dyDescent="0.2">
      <c r="A75" t="s">
        <v>787</v>
      </c>
      <c r="B75">
        <v>1</v>
      </c>
      <c r="C75" t="s">
        <v>197</v>
      </c>
      <c r="D75" t="s">
        <v>197</v>
      </c>
      <c r="E75" t="s">
        <v>197</v>
      </c>
      <c r="F75" t="s">
        <v>198</v>
      </c>
      <c r="Q75" s="29"/>
      <c r="R75" s="29"/>
    </row>
    <row r="76" spans="1:18" x14ac:dyDescent="0.2">
      <c r="A76" t="s">
        <v>788</v>
      </c>
      <c r="B76">
        <v>1</v>
      </c>
      <c r="C76" t="s">
        <v>197</v>
      </c>
      <c r="D76" t="s">
        <v>197</v>
      </c>
      <c r="E76" t="s">
        <v>197</v>
      </c>
      <c r="F76" t="s">
        <v>198</v>
      </c>
      <c r="Q76" s="29"/>
      <c r="R76" s="29"/>
    </row>
    <row r="77" spans="1:18" x14ac:dyDescent="0.2">
      <c r="A77" t="s">
        <v>789</v>
      </c>
      <c r="B77">
        <v>1</v>
      </c>
      <c r="C77" t="s">
        <v>197</v>
      </c>
      <c r="D77" t="s">
        <v>197</v>
      </c>
      <c r="E77" t="s">
        <v>197</v>
      </c>
      <c r="F77" t="s">
        <v>198</v>
      </c>
      <c r="Q77" s="29"/>
      <c r="R77" s="29"/>
    </row>
    <row r="78" spans="1:18" x14ac:dyDescent="0.2">
      <c r="A78" t="s">
        <v>790</v>
      </c>
      <c r="B78">
        <v>1</v>
      </c>
      <c r="C78" t="s">
        <v>197</v>
      </c>
      <c r="D78" t="s">
        <v>197</v>
      </c>
      <c r="E78" t="s">
        <v>197</v>
      </c>
      <c r="F78" t="s">
        <v>198</v>
      </c>
      <c r="Q78" s="29"/>
      <c r="R78" s="29"/>
    </row>
    <row r="79" spans="1:18" x14ac:dyDescent="0.2">
      <c r="A79" t="s">
        <v>791</v>
      </c>
      <c r="B79">
        <v>1</v>
      </c>
      <c r="C79" t="s">
        <v>197</v>
      </c>
      <c r="D79" t="s">
        <v>197</v>
      </c>
      <c r="E79" t="s">
        <v>197</v>
      </c>
      <c r="F79" t="s">
        <v>198</v>
      </c>
      <c r="Q79" s="29"/>
      <c r="R79" s="29"/>
    </row>
    <row r="80" spans="1:18" x14ac:dyDescent="0.2">
      <c r="A80" t="s">
        <v>792</v>
      </c>
      <c r="B80">
        <v>1</v>
      </c>
      <c r="C80" t="s">
        <v>197</v>
      </c>
      <c r="D80" t="s">
        <v>197</v>
      </c>
      <c r="E80" t="s">
        <v>197</v>
      </c>
      <c r="F80" t="s">
        <v>198</v>
      </c>
      <c r="Q80" s="29"/>
      <c r="R80" s="29"/>
    </row>
    <row r="81" spans="1:18" x14ac:dyDescent="0.2">
      <c r="A81" t="s">
        <v>793</v>
      </c>
      <c r="B81">
        <v>1</v>
      </c>
      <c r="C81" t="s">
        <v>197</v>
      </c>
      <c r="D81" t="s">
        <v>197</v>
      </c>
      <c r="E81" t="s">
        <v>197</v>
      </c>
      <c r="F81" t="s">
        <v>198</v>
      </c>
      <c r="Q81" s="29"/>
      <c r="R81" s="29"/>
    </row>
    <row r="82" spans="1:18" x14ac:dyDescent="0.2">
      <c r="A82" t="s">
        <v>794</v>
      </c>
      <c r="B82">
        <v>1</v>
      </c>
      <c r="C82" t="s">
        <v>197</v>
      </c>
      <c r="D82" t="s">
        <v>197</v>
      </c>
      <c r="E82" t="s">
        <v>197</v>
      </c>
      <c r="F82" t="s">
        <v>198</v>
      </c>
      <c r="Q82" s="29"/>
      <c r="R82" s="29"/>
    </row>
    <row r="83" spans="1:18" x14ac:dyDescent="0.2">
      <c r="A83" t="s">
        <v>795</v>
      </c>
      <c r="B83">
        <v>1</v>
      </c>
      <c r="C83" t="s">
        <v>197</v>
      </c>
      <c r="D83" t="s">
        <v>197</v>
      </c>
      <c r="E83" t="s">
        <v>197</v>
      </c>
      <c r="F83" t="s">
        <v>198</v>
      </c>
      <c r="Q83" s="29"/>
      <c r="R83" s="29"/>
    </row>
    <row r="84" spans="1:18" x14ac:dyDescent="0.2">
      <c r="A84" t="s">
        <v>796</v>
      </c>
      <c r="B84">
        <v>1</v>
      </c>
      <c r="C84" t="s">
        <v>197</v>
      </c>
      <c r="D84" t="s">
        <v>197</v>
      </c>
      <c r="E84" t="s">
        <v>197</v>
      </c>
      <c r="F84" t="s">
        <v>198</v>
      </c>
      <c r="Q84" s="29"/>
      <c r="R84" s="29"/>
    </row>
    <row r="85" spans="1:18" x14ac:dyDescent="0.2">
      <c r="A85" t="s">
        <v>797</v>
      </c>
      <c r="B85">
        <v>1</v>
      </c>
      <c r="C85" t="s">
        <v>197</v>
      </c>
      <c r="D85" t="s">
        <v>197</v>
      </c>
      <c r="E85" t="s">
        <v>197</v>
      </c>
      <c r="F85" t="s">
        <v>198</v>
      </c>
      <c r="Q85" s="29"/>
      <c r="R85" s="29"/>
    </row>
    <row r="86" spans="1:18" x14ac:dyDescent="0.2">
      <c r="A86" t="s">
        <v>798</v>
      </c>
      <c r="B86">
        <v>1</v>
      </c>
      <c r="C86" t="s">
        <v>197</v>
      </c>
      <c r="D86" t="s">
        <v>197</v>
      </c>
      <c r="E86" t="s">
        <v>197</v>
      </c>
      <c r="F86" t="s">
        <v>198</v>
      </c>
      <c r="Q86" s="29"/>
      <c r="R86" s="29"/>
    </row>
    <row r="87" spans="1:18" x14ac:dyDescent="0.2">
      <c r="A87" t="s">
        <v>799</v>
      </c>
      <c r="B87">
        <v>1</v>
      </c>
      <c r="C87" t="s">
        <v>197</v>
      </c>
      <c r="D87" t="s">
        <v>197</v>
      </c>
      <c r="E87" t="s">
        <v>197</v>
      </c>
      <c r="F87" t="s">
        <v>198</v>
      </c>
      <c r="Q87" s="29"/>
      <c r="R87" s="29"/>
    </row>
    <row r="88" spans="1:18" x14ac:dyDescent="0.2">
      <c r="A88" t="s">
        <v>800</v>
      </c>
      <c r="B88">
        <v>1</v>
      </c>
      <c r="C88" t="s">
        <v>197</v>
      </c>
      <c r="D88" t="s">
        <v>197</v>
      </c>
      <c r="E88" t="s">
        <v>197</v>
      </c>
      <c r="F88" t="s">
        <v>198</v>
      </c>
      <c r="Q88" s="29"/>
      <c r="R88" s="29"/>
    </row>
    <row r="89" spans="1:18" x14ac:dyDescent="0.2">
      <c r="A89" t="s">
        <v>586</v>
      </c>
      <c r="B89">
        <v>1</v>
      </c>
      <c r="C89" t="s">
        <v>197</v>
      </c>
      <c r="D89" t="s">
        <v>197</v>
      </c>
      <c r="E89" t="s">
        <v>197</v>
      </c>
      <c r="F89" t="s">
        <v>198</v>
      </c>
      <c r="Q89" s="29"/>
      <c r="R89" s="29"/>
    </row>
    <row r="90" spans="1:18" x14ac:dyDescent="0.2">
      <c r="A90" t="s">
        <v>801</v>
      </c>
      <c r="B90">
        <v>1</v>
      </c>
      <c r="C90" t="s">
        <v>197</v>
      </c>
      <c r="D90" t="s">
        <v>197</v>
      </c>
      <c r="E90" t="s">
        <v>197</v>
      </c>
      <c r="F90" t="s">
        <v>198</v>
      </c>
      <c r="Q90" s="29"/>
      <c r="R90" s="29"/>
    </row>
    <row r="91" spans="1:18" x14ac:dyDescent="0.2">
      <c r="A91" t="s">
        <v>802</v>
      </c>
      <c r="B91">
        <v>1</v>
      </c>
      <c r="C91" t="s">
        <v>197</v>
      </c>
      <c r="D91" t="s">
        <v>197</v>
      </c>
      <c r="E91" t="s">
        <v>197</v>
      </c>
      <c r="F91" t="s">
        <v>198</v>
      </c>
      <c r="Q91" s="29"/>
      <c r="R91" s="29"/>
    </row>
    <row r="92" spans="1:18" x14ac:dyDescent="0.2">
      <c r="A92" t="s">
        <v>803</v>
      </c>
      <c r="B92">
        <v>1</v>
      </c>
      <c r="C92" t="s">
        <v>197</v>
      </c>
      <c r="D92" t="s">
        <v>197</v>
      </c>
      <c r="E92" t="s">
        <v>197</v>
      </c>
      <c r="F92" t="s">
        <v>198</v>
      </c>
      <c r="Q92" s="29"/>
      <c r="R92" s="29"/>
    </row>
    <row r="93" spans="1:18" x14ac:dyDescent="0.2">
      <c r="A93" t="s">
        <v>804</v>
      </c>
      <c r="B93">
        <v>1</v>
      </c>
      <c r="C93" t="s">
        <v>197</v>
      </c>
      <c r="D93" t="s">
        <v>197</v>
      </c>
      <c r="E93" t="s">
        <v>197</v>
      </c>
      <c r="F93" t="s">
        <v>198</v>
      </c>
      <c r="Q93" s="29"/>
      <c r="R93" s="29"/>
    </row>
    <row r="94" spans="1:18" x14ac:dyDescent="0.2">
      <c r="A94" t="s">
        <v>626</v>
      </c>
      <c r="B94">
        <v>1</v>
      </c>
      <c r="C94" t="s">
        <v>197</v>
      </c>
      <c r="D94" t="s">
        <v>197</v>
      </c>
      <c r="E94" t="s">
        <v>197</v>
      </c>
      <c r="F94" t="s">
        <v>198</v>
      </c>
      <c r="Q94" s="29"/>
      <c r="R94" s="29"/>
    </row>
    <row r="95" spans="1:18" x14ac:dyDescent="0.2">
      <c r="A95" t="s">
        <v>805</v>
      </c>
      <c r="B95">
        <v>1</v>
      </c>
      <c r="C95" t="s">
        <v>197</v>
      </c>
      <c r="D95" t="s">
        <v>197</v>
      </c>
      <c r="E95" t="s">
        <v>197</v>
      </c>
      <c r="F95" t="s">
        <v>198</v>
      </c>
      <c r="Q95" s="29"/>
      <c r="R95" s="29"/>
    </row>
    <row r="96" spans="1:18" x14ac:dyDescent="0.2">
      <c r="A96" t="s">
        <v>806</v>
      </c>
      <c r="B96">
        <v>1</v>
      </c>
      <c r="C96" t="s">
        <v>197</v>
      </c>
      <c r="D96" t="s">
        <v>197</v>
      </c>
      <c r="E96" t="s">
        <v>197</v>
      </c>
      <c r="F96" t="s">
        <v>198</v>
      </c>
      <c r="Q96" s="29"/>
      <c r="R96" s="29"/>
    </row>
    <row r="97" spans="1:18" x14ac:dyDescent="0.2">
      <c r="A97" t="s">
        <v>807</v>
      </c>
      <c r="B97">
        <v>1</v>
      </c>
      <c r="C97" t="s">
        <v>197</v>
      </c>
      <c r="D97" t="s">
        <v>197</v>
      </c>
      <c r="E97" t="s">
        <v>197</v>
      </c>
      <c r="F97" t="s">
        <v>198</v>
      </c>
      <c r="Q97" s="29"/>
      <c r="R97" s="29"/>
    </row>
    <row r="98" spans="1:18" x14ac:dyDescent="0.2">
      <c r="A98" t="s">
        <v>808</v>
      </c>
      <c r="B98">
        <v>1</v>
      </c>
      <c r="C98" t="s">
        <v>197</v>
      </c>
      <c r="D98" t="s">
        <v>197</v>
      </c>
      <c r="E98" t="s">
        <v>197</v>
      </c>
      <c r="F98" t="s">
        <v>198</v>
      </c>
      <c r="Q98" s="29"/>
      <c r="R98" s="29"/>
    </row>
    <row r="99" spans="1:18" x14ac:dyDescent="0.2">
      <c r="A99" t="s">
        <v>809</v>
      </c>
      <c r="B99">
        <v>1</v>
      </c>
      <c r="C99" t="s">
        <v>197</v>
      </c>
      <c r="D99" t="s">
        <v>197</v>
      </c>
      <c r="E99" t="s">
        <v>197</v>
      </c>
      <c r="F99" t="s">
        <v>198</v>
      </c>
      <c r="Q99" s="29"/>
      <c r="R99" s="29"/>
    </row>
    <row r="100" spans="1:18" x14ac:dyDescent="0.2">
      <c r="A100" t="s">
        <v>810</v>
      </c>
      <c r="B100">
        <v>1</v>
      </c>
      <c r="C100" t="s">
        <v>197</v>
      </c>
      <c r="D100" t="s">
        <v>197</v>
      </c>
      <c r="E100" t="s">
        <v>197</v>
      </c>
      <c r="F100" t="s">
        <v>198</v>
      </c>
      <c r="Q100" s="29"/>
      <c r="R100" s="29"/>
    </row>
    <row r="101" spans="1:18" x14ac:dyDescent="0.2">
      <c r="A101" t="s">
        <v>811</v>
      </c>
      <c r="B101">
        <v>1</v>
      </c>
      <c r="C101" t="s">
        <v>197</v>
      </c>
      <c r="D101" t="s">
        <v>197</v>
      </c>
      <c r="E101" t="s">
        <v>197</v>
      </c>
      <c r="F101" t="s">
        <v>198</v>
      </c>
      <c r="Q101" s="29"/>
      <c r="R101" s="29"/>
    </row>
    <row r="102" spans="1:18" x14ac:dyDescent="0.2">
      <c r="A102" t="s">
        <v>812</v>
      </c>
      <c r="B102">
        <v>1</v>
      </c>
      <c r="C102" t="s">
        <v>197</v>
      </c>
      <c r="D102" t="s">
        <v>197</v>
      </c>
      <c r="E102" t="s">
        <v>197</v>
      </c>
      <c r="F102" t="s">
        <v>198</v>
      </c>
      <c r="Q102" s="29"/>
      <c r="R102" s="29"/>
    </row>
    <row r="103" spans="1:18" x14ac:dyDescent="0.2">
      <c r="A103" t="s">
        <v>652</v>
      </c>
      <c r="B103">
        <v>1</v>
      </c>
      <c r="C103" t="s">
        <v>197</v>
      </c>
      <c r="D103" t="s">
        <v>197</v>
      </c>
      <c r="E103" t="s">
        <v>197</v>
      </c>
      <c r="F103" t="s">
        <v>198</v>
      </c>
      <c r="Q103" s="29"/>
      <c r="R103" s="29"/>
    </row>
    <row r="104" spans="1:18" x14ac:dyDescent="0.2">
      <c r="A104" t="s">
        <v>813</v>
      </c>
      <c r="B104">
        <v>1</v>
      </c>
      <c r="C104" t="s">
        <v>197</v>
      </c>
      <c r="D104" t="s">
        <v>197</v>
      </c>
      <c r="E104" t="s">
        <v>197</v>
      </c>
      <c r="F104" t="s">
        <v>198</v>
      </c>
      <c r="Q104" s="29"/>
      <c r="R104" s="29"/>
    </row>
    <row r="105" spans="1:18" x14ac:dyDescent="0.2">
      <c r="A105" t="s">
        <v>814</v>
      </c>
      <c r="B105">
        <v>1</v>
      </c>
      <c r="C105" t="s">
        <v>197</v>
      </c>
      <c r="D105" t="s">
        <v>197</v>
      </c>
      <c r="E105" t="s">
        <v>197</v>
      </c>
      <c r="F105" t="s">
        <v>198</v>
      </c>
      <c r="Q105" s="29"/>
      <c r="R105" s="29"/>
    </row>
    <row r="106" spans="1:18" x14ac:dyDescent="0.2">
      <c r="A106" t="s">
        <v>815</v>
      </c>
      <c r="B106">
        <v>1</v>
      </c>
      <c r="C106" t="s">
        <v>197</v>
      </c>
      <c r="D106" t="s">
        <v>197</v>
      </c>
      <c r="E106" t="s">
        <v>197</v>
      </c>
      <c r="F106" t="s">
        <v>198</v>
      </c>
      <c r="Q106" s="29"/>
      <c r="R106" s="29"/>
    </row>
    <row r="107" spans="1:18" x14ac:dyDescent="0.2">
      <c r="A107" t="s">
        <v>316</v>
      </c>
      <c r="B107">
        <v>1</v>
      </c>
      <c r="C107" t="s">
        <v>197</v>
      </c>
      <c r="D107" t="s">
        <v>197</v>
      </c>
      <c r="E107" t="s">
        <v>197</v>
      </c>
      <c r="F107" t="s">
        <v>198</v>
      </c>
      <c r="Q107" s="29"/>
      <c r="R107" s="29"/>
    </row>
    <row r="108" spans="1:18" x14ac:dyDescent="0.2">
      <c r="A108" t="s">
        <v>816</v>
      </c>
      <c r="B108">
        <v>1</v>
      </c>
      <c r="C108" t="s">
        <v>197</v>
      </c>
      <c r="D108" t="s">
        <v>197</v>
      </c>
      <c r="E108" t="s">
        <v>197</v>
      </c>
      <c r="F108" t="s">
        <v>198</v>
      </c>
      <c r="Q108" s="29"/>
      <c r="R108" s="29"/>
    </row>
    <row r="109" spans="1:18" x14ac:dyDescent="0.2">
      <c r="A109" t="s">
        <v>817</v>
      </c>
      <c r="B109">
        <v>1</v>
      </c>
      <c r="C109" t="s">
        <v>197</v>
      </c>
      <c r="D109" t="s">
        <v>197</v>
      </c>
      <c r="E109" t="s">
        <v>197</v>
      </c>
      <c r="F109" t="s">
        <v>198</v>
      </c>
      <c r="Q109" s="29"/>
      <c r="R109" s="29"/>
    </row>
    <row r="110" spans="1:18" x14ac:dyDescent="0.2">
      <c r="A110" t="s">
        <v>818</v>
      </c>
      <c r="B110">
        <v>1</v>
      </c>
      <c r="C110" t="s">
        <v>197</v>
      </c>
      <c r="D110" t="s">
        <v>197</v>
      </c>
      <c r="E110" t="s">
        <v>197</v>
      </c>
      <c r="F110" t="s">
        <v>198</v>
      </c>
      <c r="Q110" s="29"/>
      <c r="R110" s="29"/>
    </row>
    <row r="111" spans="1:18" x14ac:dyDescent="0.2">
      <c r="A111" t="s">
        <v>819</v>
      </c>
      <c r="B111">
        <v>1</v>
      </c>
      <c r="C111" t="s">
        <v>197</v>
      </c>
      <c r="D111" t="s">
        <v>197</v>
      </c>
      <c r="E111" t="s">
        <v>197</v>
      </c>
      <c r="F111" t="s">
        <v>198</v>
      </c>
      <c r="Q111" s="29"/>
      <c r="R111" s="29"/>
    </row>
    <row r="112" spans="1:18" x14ac:dyDescent="0.2">
      <c r="A112" t="s">
        <v>820</v>
      </c>
      <c r="B112">
        <v>1</v>
      </c>
      <c r="C112" t="s">
        <v>197</v>
      </c>
      <c r="D112" t="s">
        <v>197</v>
      </c>
      <c r="E112" t="s">
        <v>197</v>
      </c>
      <c r="F112" t="s">
        <v>198</v>
      </c>
      <c r="Q112" s="29"/>
      <c r="R112" s="29"/>
    </row>
    <row r="113" spans="1:18" x14ac:dyDescent="0.2">
      <c r="A113" t="s">
        <v>821</v>
      </c>
      <c r="B113">
        <v>1</v>
      </c>
      <c r="C113" t="s">
        <v>197</v>
      </c>
      <c r="D113" t="s">
        <v>197</v>
      </c>
      <c r="E113" t="s">
        <v>197</v>
      </c>
      <c r="F113" t="s">
        <v>198</v>
      </c>
      <c r="Q113" s="29"/>
      <c r="R113" s="29"/>
    </row>
    <row r="114" spans="1:18" x14ac:dyDescent="0.2">
      <c r="A114" t="s">
        <v>495</v>
      </c>
      <c r="B114">
        <v>1</v>
      </c>
      <c r="C114" t="s">
        <v>197</v>
      </c>
      <c r="D114" t="s">
        <v>197</v>
      </c>
      <c r="E114" t="s">
        <v>197</v>
      </c>
      <c r="F114" t="s">
        <v>198</v>
      </c>
      <c r="Q114" s="29"/>
      <c r="R114" s="29"/>
    </row>
    <row r="115" spans="1:18" x14ac:dyDescent="0.2">
      <c r="A115" t="s">
        <v>822</v>
      </c>
      <c r="B115">
        <v>1</v>
      </c>
      <c r="C115" t="s">
        <v>197</v>
      </c>
      <c r="D115" t="s">
        <v>197</v>
      </c>
      <c r="E115" t="s">
        <v>197</v>
      </c>
      <c r="F115" t="s">
        <v>198</v>
      </c>
      <c r="Q115" s="29"/>
      <c r="R115" s="29"/>
    </row>
    <row r="116" spans="1:18" x14ac:dyDescent="0.2">
      <c r="A116" t="s">
        <v>823</v>
      </c>
      <c r="B116">
        <v>1</v>
      </c>
      <c r="C116" t="s">
        <v>197</v>
      </c>
      <c r="D116" t="s">
        <v>197</v>
      </c>
      <c r="E116" t="s">
        <v>197</v>
      </c>
      <c r="F116" t="s">
        <v>198</v>
      </c>
      <c r="Q116" s="29"/>
      <c r="R116" s="29"/>
    </row>
    <row r="117" spans="1:18" x14ac:dyDescent="0.2">
      <c r="A117" t="s">
        <v>824</v>
      </c>
      <c r="B117">
        <v>1</v>
      </c>
      <c r="C117" t="s">
        <v>197</v>
      </c>
      <c r="D117" t="s">
        <v>197</v>
      </c>
      <c r="E117" t="s">
        <v>197</v>
      </c>
      <c r="F117" t="s">
        <v>198</v>
      </c>
      <c r="Q117" s="29"/>
      <c r="R117" s="29"/>
    </row>
    <row r="118" spans="1:18" x14ac:dyDescent="0.2">
      <c r="A118" t="s">
        <v>825</v>
      </c>
      <c r="B118">
        <v>1</v>
      </c>
      <c r="C118" t="s">
        <v>197</v>
      </c>
      <c r="D118" t="s">
        <v>197</v>
      </c>
      <c r="E118" t="s">
        <v>197</v>
      </c>
      <c r="F118" t="s">
        <v>198</v>
      </c>
      <c r="Q118" s="29"/>
      <c r="R118" s="29"/>
    </row>
    <row r="119" spans="1:18" x14ac:dyDescent="0.2">
      <c r="A119" t="s">
        <v>826</v>
      </c>
      <c r="B119">
        <v>1</v>
      </c>
      <c r="C119" t="s">
        <v>197</v>
      </c>
      <c r="D119" t="s">
        <v>197</v>
      </c>
      <c r="E119" t="s">
        <v>197</v>
      </c>
      <c r="F119" t="s">
        <v>198</v>
      </c>
      <c r="Q119" s="29"/>
      <c r="R119" s="29"/>
    </row>
    <row r="120" spans="1:18" x14ac:dyDescent="0.2">
      <c r="Q120" s="29"/>
      <c r="R120" s="29"/>
    </row>
    <row r="121" spans="1:18" x14ac:dyDescent="0.2">
      <c r="Q121" s="29"/>
      <c r="R121" s="29"/>
    </row>
    <row r="122" spans="1:18" x14ac:dyDescent="0.2">
      <c r="Q122" s="29"/>
      <c r="R122" s="29"/>
    </row>
    <row r="123" spans="1:18" x14ac:dyDescent="0.2">
      <c r="Q123" s="29"/>
      <c r="R123" s="29"/>
    </row>
    <row r="124" spans="1:18" x14ac:dyDescent="0.2">
      <c r="Q124" s="29"/>
      <c r="R124" s="29"/>
    </row>
    <row r="125" spans="1:18" x14ac:dyDescent="0.2">
      <c r="Q125" s="29"/>
      <c r="R125" s="29"/>
    </row>
    <row r="126" spans="1:18" x14ac:dyDescent="0.2">
      <c r="Q126" s="29"/>
      <c r="R126" s="29"/>
    </row>
    <row r="127" spans="1:18" x14ac:dyDescent="0.2">
      <c r="Q127" s="29"/>
      <c r="R127" s="29"/>
    </row>
    <row r="128" spans="1:18" x14ac:dyDescent="0.2">
      <c r="Q128" s="29"/>
      <c r="R128" s="29"/>
    </row>
    <row r="129" spans="17:18" x14ac:dyDescent="0.2">
      <c r="Q129" s="29"/>
      <c r="R129" s="29"/>
    </row>
    <row r="130" spans="17:18" x14ac:dyDescent="0.2">
      <c r="Q130" s="29"/>
      <c r="R130" s="29"/>
    </row>
    <row r="131" spans="17:18" x14ac:dyDescent="0.2">
      <c r="Q131" s="29"/>
      <c r="R131" s="29"/>
    </row>
    <row r="132" spans="17:18" x14ac:dyDescent="0.2">
      <c r="Q132" s="29"/>
      <c r="R132" s="29"/>
    </row>
    <row r="133" spans="17:18" x14ac:dyDescent="0.2">
      <c r="Q133" s="29"/>
      <c r="R133" s="29"/>
    </row>
    <row r="134" spans="17:18" x14ac:dyDescent="0.2">
      <c r="Q134" s="29"/>
      <c r="R134" s="29"/>
    </row>
    <row r="135" spans="17:18" x14ac:dyDescent="0.2">
      <c r="Q135" s="29"/>
      <c r="R135" s="29"/>
    </row>
    <row r="136" spans="17:18" x14ac:dyDescent="0.2">
      <c r="Q136" s="29"/>
      <c r="R136" s="29"/>
    </row>
    <row r="137" spans="17:18" x14ac:dyDescent="0.2">
      <c r="Q137" s="29"/>
      <c r="R137" s="29"/>
    </row>
    <row r="138" spans="17:18" x14ac:dyDescent="0.2">
      <c r="Q138" s="29"/>
      <c r="R138" s="29"/>
    </row>
    <row r="139" spans="17:18" x14ac:dyDescent="0.2">
      <c r="Q139" s="29"/>
      <c r="R139" s="29"/>
    </row>
    <row r="140" spans="17:18" x14ac:dyDescent="0.2">
      <c r="Q140" s="29"/>
      <c r="R140" s="29"/>
    </row>
    <row r="141" spans="17:18" x14ac:dyDescent="0.2">
      <c r="Q141" s="29"/>
      <c r="R141" s="29"/>
    </row>
    <row r="142" spans="17:18" x14ac:dyDescent="0.2">
      <c r="Q142" s="29"/>
      <c r="R142" s="29"/>
    </row>
    <row r="143" spans="17:18" x14ac:dyDescent="0.2">
      <c r="Q143" s="29"/>
      <c r="R143" s="29"/>
    </row>
    <row r="144" spans="17:18" x14ac:dyDescent="0.2">
      <c r="Q144" s="29"/>
      <c r="R144" s="29"/>
    </row>
    <row r="145" spans="17:18" x14ac:dyDescent="0.2">
      <c r="Q145" s="29"/>
      <c r="R145" s="29"/>
    </row>
    <row r="146" spans="17:18" x14ac:dyDescent="0.2">
      <c r="Q146" s="29"/>
      <c r="R146" s="29"/>
    </row>
    <row r="147" spans="17:18" x14ac:dyDescent="0.2">
      <c r="Q147" s="29"/>
      <c r="R147" s="29"/>
    </row>
    <row r="148" spans="17:18" x14ac:dyDescent="0.2">
      <c r="Q148" s="29"/>
      <c r="R148" s="29"/>
    </row>
    <row r="149" spans="17:18" x14ac:dyDescent="0.2">
      <c r="Q149" s="29"/>
      <c r="R149" s="29"/>
    </row>
    <row r="150" spans="17:18" x14ac:dyDescent="0.2">
      <c r="Q150" s="29"/>
      <c r="R150" s="29"/>
    </row>
    <row r="151" spans="17:18" x14ac:dyDescent="0.2">
      <c r="Q151" s="29"/>
      <c r="R151" s="29"/>
    </row>
    <row r="152" spans="17:18" x14ac:dyDescent="0.2">
      <c r="Q152" s="29"/>
      <c r="R152" s="29"/>
    </row>
    <row r="153" spans="17:18" x14ac:dyDescent="0.2">
      <c r="Q153" s="29"/>
      <c r="R153" s="29"/>
    </row>
    <row r="154" spans="17:18" x14ac:dyDescent="0.2">
      <c r="Q154" s="29"/>
      <c r="R154" s="29"/>
    </row>
    <row r="155" spans="17:18" x14ac:dyDescent="0.2">
      <c r="Q155" s="29"/>
      <c r="R155" s="29"/>
    </row>
    <row r="156" spans="17:18" x14ac:dyDescent="0.2">
      <c r="Q156" s="29"/>
      <c r="R156" s="29"/>
    </row>
    <row r="157" spans="17:18" x14ac:dyDescent="0.2">
      <c r="Q157" s="29"/>
      <c r="R157" s="29"/>
    </row>
    <row r="158" spans="17:18" x14ac:dyDescent="0.2">
      <c r="Q158" s="29"/>
      <c r="R158" s="29"/>
    </row>
    <row r="159" spans="17:18" x14ac:dyDescent="0.2">
      <c r="Q159" s="29"/>
      <c r="R159" s="29"/>
    </row>
    <row r="160" spans="17:18" x14ac:dyDescent="0.2">
      <c r="Q160" s="29"/>
      <c r="R160" s="29"/>
    </row>
    <row r="161" spans="17:18" x14ac:dyDescent="0.2">
      <c r="Q161" s="29"/>
      <c r="R161" s="29"/>
    </row>
    <row r="162" spans="17:18" x14ac:dyDescent="0.2">
      <c r="Q162" s="29"/>
      <c r="R162" s="29"/>
    </row>
    <row r="163" spans="17:18" x14ac:dyDescent="0.2">
      <c r="Q163" s="29"/>
      <c r="R163" s="29"/>
    </row>
    <row r="164" spans="17:18" x14ac:dyDescent="0.2">
      <c r="Q164" s="29"/>
      <c r="R164" s="29"/>
    </row>
    <row r="165" spans="17:18" x14ac:dyDescent="0.2">
      <c r="Q165" s="29"/>
      <c r="R165" s="29"/>
    </row>
    <row r="166" spans="17:18" x14ac:dyDescent="0.2">
      <c r="Q166" s="29"/>
      <c r="R166" s="29"/>
    </row>
    <row r="167" spans="17:18" x14ac:dyDescent="0.2">
      <c r="Q167" s="29"/>
      <c r="R167" s="29"/>
    </row>
    <row r="168" spans="17:18" x14ac:dyDescent="0.2">
      <c r="Q168" s="29"/>
      <c r="R168" s="29"/>
    </row>
    <row r="169" spans="17:18" x14ac:dyDescent="0.2">
      <c r="Q169" s="29"/>
      <c r="R169" s="29"/>
    </row>
    <row r="170" spans="17:18" x14ac:dyDescent="0.2">
      <c r="Q170" s="29"/>
      <c r="R170" s="29"/>
    </row>
    <row r="171" spans="17:18" x14ac:dyDescent="0.2">
      <c r="Q171" s="29"/>
      <c r="R171" s="29"/>
    </row>
    <row r="172" spans="17:18" x14ac:dyDescent="0.2">
      <c r="Q172" s="29"/>
      <c r="R172" s="29"/>
    </row>
    <row r="173" spans="17:18" x14ac:dyDescent="0.2">
      <c r="Q173" s="29"/>
      <c r="R173" s="29"/>
    </row>
    <row r="174" spans="17:18" x14ac:dyDescent="0.2">
      <c r="Q174" s="29"/>
      <c r="R174" s="29"/>
    </row>
    <row r="175" spans="17:18" x14ac:dyDescent="0.2">
      <c r="Q175" s="29"/>
      <c r="R175" s="29"/>
    </row>
    <row r="176" spans="17:18" x14ac:dyDescent="0.2">
      <c r="Q176" s="29"/>
      <c r="R176" s="29"/>
    </row>
    <row r="177" spans="17:18" x14ac:dyDescent="0.2">
      <c r="Q177" s="29"/>
      <c r="R177" s="29"/>
    </row>
    <row r="178" spans="17:18" x14ac:dyDescent="0.2">
      <c r="Q178" s="29"/>
      <c r="R178" s="29"/>
    </row>
    <row r="179" spans="17:18" x14ac:dyDescent="0.2">
      <c r="Q179" s="29"/>
      <c r="R179" s="29"/>
    </row>
    <row r="180" spans="17:18" x14ac:dyDescent="0.2">
      <c r="Q180" s="29"/>
      <c r="R180" s="29"/>
    </row>
    <row r="181" spans="17:18" x14ac:dyDescent="0.2">
      <c r="Q181" s="29"/>
      <c r="R181" s="29"/>
    </row>
    <row r="182" spans="17:18" x14ac:dyDescent="0.2">
      <c r="Q182" s="29"/>
      <c r="R182" s="29"/>
    </row>
    <row r="183" spans="17:18" x14ac:dyDescent="0.2">
      <c r="Q183" s="29"/>
      <c r="R183" s="29"/>
    </row>
    <row r="184" spans="17:18" x14ac:dyDescent="0.2">
      <c r="Q184" s="29"/>
      <c r="R184" s="29"/>
    </row>
    <row r="185" spans="17:18" x14ac:dyDescent="0.2">
      <c r="Q185" s="29"/>
      <c r="R185" s="29"/>
    </row>
    <row r="186" spans="17:18" x14ac:dyDescent="0.2">
      <c r="Q186" s="29"/>
      <c r="R186" s="29"/>
    </row>
  </sheetData>
  <pageMargins left="0.7" right="0.7" top="0.75" bottom="0.75" header="0.3" footer="0.3"/>
  <pageSetup paperSize="9"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topLeftCell="A22" workbookViewId="0"/>
  </sheetViews>
  <sheetFormatPr defaultRowHeight="12.75" x14ac:dyDescent="0.2"/>
  <cols>
    <col min="1" max="1" width="19.28515625" customWidth="1"/>
  </cols>
  <sheetData>
    <row r="1" spans="1:7" ht="17.25" x14ac:dyDescent="0.2">
      <c r="A1" s="9" t="str">
        <f>"'Form responses "&amp;E1&amp;"'!"</f>
        <v>'Form responses 2017'!</v>
      </c>
      <c r="B1" s="7" t="s">
        <v>827</v>
      </c>
      <c r="E1">
        <v>2017</v>
      </c>
    </row>
    <row r="2" spans="1:7" x14ac:dyDescent="0.2">
      <c r="A2" s="6" t="s">
        <v>3</v>
      </c>
      <c r="B2" s="16">
        <f ca="1">COUNTA(INDIRECT($A$1&amp;$A3&amp;":"&amp;$A3))-1</f>
        <v>226</v>
      </c>
      <c r="C2" s="6" t="s">
        <v>149</v>
      </c>
      <c r="D2" s="6" t="str">
        <f>E1&amp;" (%)"</f>
        <v>2017 (%)</v>
      </c>
      <c r="E2" s="6" t="str">
        <f>E1&amp;" (n.)"</f>
        <v>2017 (n.)</v>
      </c>
      <c r="F2" s="17" t="s">
        <v>151</v>
      </c>
    </row>
    <row r="3" spans="1:7" x14ac:dyDescent="0.2">
      <c r="A3" s="6" t="s">
        <v>725</v>
      </c>
      <c r="B3" s="3" t="s">
        <v>828</v>
      </c>
      <c r="C3" s="4">
        <f ca="1">COUNTIF(INDIRECT($A$1&amp;$A3&amp;":"&amp;$A3),B3)</f>
        <v>50</v>
      </c>
      <c r="D3" s="27">
        <f t="shared" ref="D3:D10" ca="1" si="0">C3/B$2</f>
        <v>0.22123893805309736</v>
      </c>
      <c r="E3" s="5" t="str">
        <f t="shared" ref="E3:E10" ca="1" si="1">"n."&amp;C3</f>
        <v>n.50</v>
      </c>
      <c r="F3" s="17">
        <f t="shared" ref="F3:F10" ca="1" si="2">COUNTIF(INDIRECT($A$1&amp;$A3&amp;":"&amp;$A3),B3&amp;"*")</f>
        <v>50</v>
      </c>
      <c r="G3" t="str">
        <f t="shared" ref="G3:G10" ca="1" si="3">SUBSTITUTE(B3,"/", " / ")&amp; " (n."&amp;C3&amp;")"</f>
        <v>Management / leadership (n.50)</v>
      </c>
    </row>
    <row r="4" spans="1:7" x14ac:dyDescent="0.2">
      <c r="A4" s="6" t="s">
        <v>725</v>
      </c>
      <c r="B4" s="28" t="s">
        <v>829</v>
      </c>
      <c r="C4" s="4">
        <f ca="1">COUNTIF(INDIRECT($A$1&amp;$A4&amp;":"&amp;$A4),B4)</f>
        <v>48</v>
      </c>
      <c r="D4" s="27">
        <f t="shared" ca="1" si="0"/>
        <v>0.21238938053097345</v>
      </c>
      <c r="E4" s="5" t="str">
        <f t="shared" ca="1" si="1"/>
        <v>n.48</v>
      </c>
      <c r="F4" s="17">
        <f t="shared" ca="1" si="2"/>
        <v>49</v>
      </c>
      <c r="G4" t="str">
        <f t="shared" ca="1" si="3"/>
        <v>Staff development / training (n.48)</v>
      </c>
    </row>
    <row r="5" spans="1:7" x14ac:dyDescent="0.2">
      <c r="A5" s="6" t="s">
        <v>725</v>
      </c>
      <c r="B5" s="3" t="s">
        <v>830</v>
      </c>
      <c r="C5" s="4">
        <f ca="1">COUNTIF(INDIRECT($A$1&amp;$A5&amp;":"&amp;$A5),B5)</f>
        <v>40</v>
      </c>
      <c r="D5" s="27">
        <f t="shared" ca="1" si="0"/>
        <v>0.17699115044247787</v>
      </c>
      <c r="E5" s="5" t="str">
        <f t="shared" ca="1" si="1"/>
        <v>n.40</v>
      </c>
      <c r="F5" s="17">
        <f t="shared" ca="1" si="2"/>
        <v>40</v>
      </c>
      <c r="G5" t="str">
        <f t="shared" ca="1" si="3"/>
        <v>Technical support / development (n.40)</v>
      </c>
    </row>
    <row r="6" spans="1:7" x14ac:dyDescent="0.2">
      <c r="A6" s="6" t="s">
        <v>725</v>
      </c>
      <c r="B6" s="3" t="s">
        <v>741</v>
      </c>
      <c r="C6" s="4">
        <f ca="1">COUNTIF(INDIRECT($A$1&amp;$A6&amp;":"&amp;$A6),B6)</f>
        <v>31</v>
      </c>
      <c r="D6" s="27">
        <f t="shared" ca="1" si="0"/>
        <v>0.13716814159292035</v>
      </c>
      <c r="E6" s="5" t="str">
        <f t="shared" ca="1" si="1"/>
        <v>n.31</v>
      </c>
      <c r="F6" s="17">
        <f t="shared" ca="1" si="2"/>
        <v>32</v>
      </c>
      <c r="G6" t="str">
        <f t="shared" ca="1" si="3"/>
        <v>Teaching (n.31)</v>
      </c>
    </row>
    <row r="7" spans="1:7" x14ac:dyDescent="0.2">
      <c r="A7" s="6" t="s">
        <v>725</v>
      </c>
      <c r="B7" s="3" t="s">
        <v>206</v>
      </c>
      <c r="C7" s="4">
        <f ca="1">COUNTIF(INDIRECT($A$1&amp;$A7&amp;":"&amp;$A7),B7)</f>
        <v>31</v>
      </c>
      <c r="D7" s="27">
        <f t="shared" ca="1" si="0"/>
        <v>0.13716814159292035</v>
      </c>
      <c r="E7" s="5" t="str">
        <f t="shared" ca="1" si="1"/>
        <v>n.31</v>
      </c>
      <c r="F7" s="17">
        <f t="shared" ca="1" si="2"/>
        <v>31</v>
      </c>
      <c r="G7" t="str">
        <f t="shared" ca="1" si="3"/>
        <v>Support (n.31)</v>
      </c>
    </row>
    <row r="8" spans="1:7" x14ac:dyDescent="0.2">
      <c r="A8" s="6" t="s">
        <v>725</v>
      </c>
      <c r="B8" s="3" t="s">
        <v>706</v>
      </c>
      <c r="C8" s="26">
        <f ca="1">B2-SUM(C9,C4,C6,C5,C7,C10,C3)</f>
        <v>20</v>
      </c>
      <c r="D8" s="27">
        <f t="shared" ca="1" si="0"/>
        <v>8.8495575221238937E-2</v>
      </c>
      <c r="E8" s="5" t="str">
        <f t="shared" ca="1" si="1"/>
        <v>n.20</v>
      </c>
      <c r="F8" s="17">
        <f t="shared" ca="1" si="2"/>
        <v>0</v>
      </c>
      <c r="G8" t="str">
        <f t="shared" ca="1" si="3"/>
        <v>Other (n.20)</v>
      </c>
    </row>
    <row r="9" spans="1:7" x14ac:dyDescent="0.2">
      <c r="A9" s="6" t="s">
        <v>725</v>
      </c>
      <c r="B9" s="3" t="s">
        <v>236</v>
      </c>
      <c r="C9" s="4">
        <f ca="1">COUNTIF(INDIRECT($A$1&amp;$A9&amp;":"&amp;$A9),B9)</f>
        <v>6</v>
      </c>
      <c r="D9" s="27">
        <f t="shared" ca="1" si="0"/>
        <v>2.6548672566371681E-2</v>
      </c>
      <c r="E9" s="5" t="str">
        <f t="shared" ca="1" si="1"/>
        <v>n.6</v>
      </c>
      <c r="F9" s="17">
        <f t="shared" ca="1" si="2"/>
        <v>6</v>
      </c>
      <c r="G9" t="str">
        <f t="shared" ca="1" si="3"/>
        <v>Research (n.6)</v>
      </c>
    </row>
    <row r="10" spans="1:7" x14ac:dyDescent="0.2">
      <c r="A10" s="6" t="s">
        <v>725</v>
      </c>
      <c r="B10" s="3" t="s">
        <v>831</v>
      </c>
      <c r="C10" s="4">
        <f ca="1">COUNTIF(INDIRECT($A$1&amp;$A10&amp;":"&amp;$A10),B10)</f>
        <v>0</v>
      </c>
      <c r="D10" s="27">
        <f t="shared" ca="1" si="0"/>
        <v>0</v>
      </c>
      <c r="E10" s="5" t="str">
        <f t="shared" ca="1" si="1"/>
        <v>n.0</v>
      </c>
      <c r="F10" s="17">
        <f t="shared" ca="1" si="2"/>
        <v>0</v>
      </c>
      <c r="G10" t="str">
        <f t="shared" ca="1" si="3"/>
        <v>Administration (n.0)</v>
      </c>
    </row>
    <row r="11" spans="1:7" x14ac:dyDescent="0.2">
      <c r="D11" s="31"/>
      <c r="E11" s="5"/>
    </row>
    <row r="12" spans="1:7" x14ac:dyDescent="0.2">
      <c r="D12" s="31"/>
      <c r="E12" s="5"/>
    </row>
    <row r="13" spans="1:7" x14ac:dyDescent="0.2">
      <c r="D13" s="31"/>
      <c r="E13" s="5"/>
    </row>
    <row r="14" spans="1:7" x14ac:dyDescent="0.2">
      <c r="D14" s="31"/>
      <c r="E14" s="5"/>
    </row>
    <row r="15" spans="1:7" ht="17.25" x14ac:dyDescent="0.2">
      <c r="A15" s="9" t="str">
        <f>"'Form responses "&amp;E15&amp;"'!"</f>
        <v>'Form responses 2016'!</v>
      </c>
      <c r="B15" s="7" t="s">
        <v>827</v>
      </c>
      <c r="D15" s="31"/>
      <c r="E15">
        <v>2016</v>
      </c>
    </row>
    <row r="16" spans="1:7" x14ac:dyDescent="0.2">
      <c r="A16" s="6" t="s">
        <v>3</v>
      </c>
      <c r="B16" s="16">
        <f ca="1">COUNTA(INDIRECT($A$15&amp;$A17&amp;":"&amp;$A17))-1</f>
        <v>244</v>
      </c>
      <c r="C16" s="6" t="s">
        <v>149</v>
      </c>
      <c r="D16" s="6" t="str">
        <f>E15&amp;" (%)"</f>
        <v>2016 (%)</v>
      </c>
      <c r="E16" s="6" t="str">
        <f>E15&amp;" (n.)"</f>
        <v>2016 (n.)</v>
      </c>
      <c r="F16" s="17" t="s">
        <v>151</v>
      </c>
    </row>
    <row r="17" spans="1:7" x14ac:dyDescent="0.2">
      <c r="A17" s="6" t="s">
        <v>832</v>
      </c>
      <c r="B17" s="3" t="s">
        <v>828</v>
      </c>
      <c r="C17" s="4">
        <f ca="1">COUNTIF(INDIRECT($A$15&amp;$A17&amp;":"&amp;$A17),B17)</f>
        <v>58</v>
      </c>
      <c r="D17" s="27">
        <f t="shared" ref="D17:D23" ca="1" si="4">C17/B$16</f>
        <v>0.23770491803278687</v>
      </c>
      <c r="E17" s="5" t="str">
        <f ca="1">"n."&amp;C17</f>
        <v>n.58</v>
      </c>
      <c r="F17" s="17">
        <f ca="1">COUNTIF(INDIRECT($A$15&amp;$A17&amp;":"&amp;$A17),B17&amp;"*")</f>
        <v>58</v>
      </c>
      <c r="G17" t="str">
        <f>SUBSTITUTE(B17,"/", " / ")</f>
        <v>Management / leadership</v>
      </c>
    </row>
    <row r="18" spans="1:7" x14ac:dyDescent="0.2">
      <c r="A18" s="6" t="s">
        <v>832</v>
      </c>
      <c r="B18" s="28" t="s">
        <v>829</v>
      </c>
      <c r="C18" s="4">
        <f ca="1">COUNTIF(INDIRECT($A$15&amp;$A18&amp;":"&amp;$A18),B18)</f>
        <v>48</v>
      </c>
      <c r="D18" s="27">
        <f t="shared" ca="1" si="4"/>
        <v>0.19672131147540983</v>
      </c>
      <c r="E18" s="5" t="str">
        <f t="shared" ref="E18:E24" ca="1" si="5">"n."&amp;C18</f>
        <v>n.48</v>
      </c>
      <c r="F18" s="17">
        <f t="shared" ref="F18:F24" ca="1" si="6">COUNTIF(INDIRECT($A$15&amp;$A18&amp;":"&amp;$A18),B18&amp;"*")</f>
        <v>48</v>
      </c>
      <c r="G18" t="str">
        <f t="shared" ref="G18:G24" si="7">SUBSTITUTE(B18,"/", " / ")</f>
        <v>Staff development / training</v>
      </c>
    </row>
    <row r="19" spans="1:7" x14ac:dyDescent="0.2">
      <c r="A19" s="6" t="s">
        <v>832</v>
      </c>
      <c r="B19" s="3" t="s">
        <v>830</v>
      </c>
      <c r="C19" s="4">
        <f ca="1">COUNTIF(INDIRECT($A$15&amp;$A19&amp;":"&amp;$A19),B19)</f>
        <v>43</v>
      </c>
      <c r="D19" s="27">
        <f ca="1">C19/B$16</f>
        <v>0.17622950819672131</v>
      </c>
      <c r="E19" s="5" t="str">
        <f t="shared" ca="1" si="5"/>
        <v>n.43</v>
      </c>
      <c r="F19" s="17">
        <f t="shared" ca="1" si="6"/>
        <v>43</v>
      </c>
      <c r="G19" t="str">
        <f t="shared" si="7"/>
        <v>Technical support / development</v>
      </c>
    </row>
    <row r="20" spans="1:7" x14ac:dyDescent="0.2">
      <c r="A20" s="6" t="s">
        <v>832</v>
      </c>
      <c r="B20" s="3" t="s">
        <v>741</v>
      </c>
      <c r="C20" s="4">
        <f ca="1">COUNTIF(INDIRECT($A$15&amp;$A20&amp;":"&amp;$A20),B20)</f>
        <v>24</v>
      </c>
      <c r="D20" s="27">
        <f t="shared" ca="1" si="4"/>
        <v>9.8360655737704916E-2</v>
      </c>
      <c r="E20" s="5" t="str">
        <f t="shared" ca="1" si="5"/>
        <v>n.24</v>
      </c>
      <c r="F20" s="17">
        <f t="shared" ca="1" si="6"/>
        <v>25</v>
      </c>
      <c r="G20" t="str">
        <f t="shared" si="7"/>
        <v>Teaching</v>
      </c>
    </row>
    <row r="21" spans="1:7" x14ac:dyDescent="0.2">
      <c r="A21" s="6" t="s">
        <v>832</v>
      </c>
      <c r="B21" s="3" t="s">
        <v>206</v>
      </c>
      <c r="C21" s="4">
        <f ca="1">COUNTIF(INDIRECT($A$15&amp;$A21&amp;":"&amp;$A21),B21)</f>
        <v>40</v>
      </c>
      <c r="D21" s="27">
        <f t="shared" ca="1" si="4"/>
        <v>0.16393442622950818</v>
      </c>
      <c r="E21" s="5" t="str">
        <f t="shared" ca="1" si="5"/>
        <v>n.40</v>
      </c>
      <c r="F21" s="17">
        <f t="shared" ca="1" si="6"/>
        <v>40</v>
      </c>
      <c r="G21" t="str">
        <f t="shared" si="7"/>
        <v>Support</v>
      </c>
    </row>
    <row r="22" spans="1:7" x14ac:dyDescent="0.2">
      <c r="A22" s="6" t="s">
        <v>832</v>
      </c>
      <c r="B22" s="3" t="s">
        <v>706</v>
      </c>
      <c r="C22" s="26">
        <f ca="1">B16-SUM(C23,C18,C20,C19,C21,C24,C17)</f>
        <v>14</v>
      </c>
      <c r="D22" s="27">
        <f t="shared" ca="1" si="4"/>
        <v>5.737704918032787E-2</v>
      </c>
      <c r="E22" s="5" t="str">
        <f t="shared" ca="1" si="5"/>
        <v>n.14</v>
      </c>
      <c r="F22" s="17">
        <f t="shared" ca="1" si="6"/>
        <v>0</v>
      </c>
      <c r="G22" t="str">
        <f t="shared" si="7"/>
        <v>Other</v>
      </c>
    </row>
    <row r="23" spans="1:7" x14ac:dyDescent="0.2">
      <c r="A23" s="6" t="s">
        <v>832</v>
      </c>
      <c r="B23" s="3" t="s">
        <v>236</v>
      </c>
      <c r="C23" s="4">
        <f ca="1">COUNTIF(INDIRECT($A$15&amp;$A23&amp;":"&amp;$A23),B23)</f>
        <v>15</v>
      </c>
      <c r="D23" s="27">
        <f t="shared" ca="1" si="4"/>
        <v>6.1475409836065573E-2</v>
      </c>
      <c r="E23" s="5" t="str">
        <f t="shared" ca="1" si="5"/>
        <v>n.15</v>
      </c>
      <c r="F23" s="17">
        <f t="shared" ca="1" si="6"/>
        <v>15</v>
      </c>
      <c r="G23" t="str">
        <f t="shared" si="7"/>
        <v>Research</v>
      </c>
    </row>
    <row r="24" spans="1:7" x14ac:dyDescent="0.2">
      <c r="A24" s="6" t="s">
        <v>832</v>
      </c>
      <c r="B24" s="3" t="s">
        <v>831</v>
      </c>
      <c r="C24" s="4">
        <f ca="1">COUNTIF(INDIRECT($A$15&amp;$A24&amp;":"&amp;$A24),B24)</f>
        <v>2</v>
      </c>
      <c r="D24" s="27">
        <f ca="1">C24/B$16</f>
        <v>8.1967213114754103E-3</v>
      </c>
      <c r="E24" s="5" t="str">
        <f t="shared" ca="1" si="5"/>
        <v>n.2</v>
      </c>
      <c r="F24" s="17">
        <f t="shared" ca="1" si="6"/>
        <v>2</v>
      </c>
      <c r="G24" t="str">
        <f t="shared" si="7"/>
        <v>Administration</v>
      </c>
    </row>
  </sheetData>
  <sortState ref="A3:G10">
    <sortCondition descending="1" ref="C3:C10"/>
  </sortState>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5"/>
  <sheetViews>
    <sheetView topLeftCell="A10" zoomScale="110" zoomScaleNormal="110" workbookViewId="0">
      <selection activeCell="T22" sqref="T22"/>
    </sheetView>
  </sheetViews>
  <sheetFormatPr defaultRowHeight="12.75" x14ac:dyDescent="0.2"/>
  <cols>
    <col min="2" max="2" width="84.85546875" customWidth="1"/>
    <col min="11" max="11" width="26.5703125" customWidth="1"/>
    <col min="12" max="12" width="28.42578125" customWidth="1"/>
  </cols>
  <sheetData>
    <row r="1" spans="1:21" ht="17.25" x14ac:dyDescent="0.2">
      <c r="A1" s="9" t="str">
        <f>"'Form responses "&amp;E1&amp;"'!"</f>
        <v>'Form responses 2017'!</v>
      </c>
      <c r="B1" s="7" t="s">
        <v>2</v>
      </c>
      <c r="C1" s="6"/>
      <c r="D1" s="6"/>
      <c r="E1">
        <v>2017</v>
      </c>
    </row>
    <row r="2" spans="1:21" x14ac:dyDescent="0.2">
      <c r="A2" s="6" t="s">
        <v>3</v>
      </c>
      <c r="B2" s="6" t="s">
        <v>4</v>
      </c>
      <c r="C2" s="6"/>
      <c r="D2" s="6">
        <v>5</v>
      </c>
      <c r="E2">
        <v>4</v>
      </c>
      <c r="F2">
        <v>3</v>
      </c>
      <c r="G2">
        <v>2</v>
      </c>
      <c r="H2">
        <v>1</v>
      </c>
      <c r="I2" t="s">
        <v>5</v>
      </c>
      <c r="M2" s="6" t="s">
        <v>6</v>
      </c>
      <c r="N2" s="6" t="s">
        <v>7</v>
      </c>
      <c r="O2" s="6" t="s">
        <v>8</v>
      </c>
      <c r="P2" s="6" t="s">
        <v>8</v>
      </c>
      <c r="Q2" s="6" t="s">
        <v>9</v>
      </c>
      <c r="R2" s="6" t="s">
        <v>10</v>
      </c>
      <c r="S2" t="s">
        <v>5</v>
      </c>
      <c r="T2" s="6" t="s">
        <v>11</v>
      </c>
    </row>
    <row r="3" spans="1:21" x14ac:dyDescent="0.2">
      <c r="A3" s="6" t="s">
        <v>12</v>
      </c>
      <c r="B3" t="str">
        <f t="shared" ref="B3:B24" ca="1" si="0">INDIRECT($A$1&amp;A3&amp;"1")</f>
        <v>1. How important have the following been to your work over the past year? [One-to-One Device initiatives]</v>
      </c>
      <c r="D3">
        <f t="shared" ref="D3:I12" ca="1" si="1">COUNTIF(INDIRECT($A$1&amp;$A3&amp;":"&amp;$A3),D$2)</f>
        <v>13</v>
      </c>
      <c r="E3">
        <f t="shared" ca="1" si="1"/>
        <v>19</v>
      </c>
      <c r="F3">
        <f t="shared" ca="1" si="1"/>
        <v>36</v>
      </c>
      <c r="G3">
        <f t="shared" ca="1" si="1"/>
        <v>44</v>
      </c>
      <c r="H3">
        <f t="shared" ca="1" si="1"/>
        <v>84</v>
      </c>
      <c r="I3">
        <f t="shared" ca="1" si="1"/>
        <v>30</v>
      </c>
      <c r="J3">
        <f t="shared" ref="J3:J24" ca="1" si="2">SUM(D3:I3)</f>
        <v>226</v>
      </c>
      <c r="L3" t="str">
        <f t="shared" ref="L3:L24" ca="1" si="3">MID(B3,FIND("[",B3)+1,LEN(B3)-FIND("[",B3)-1)</f>
        <v>One-to-One Device initiatives</v>
      </c>
      <c r="M3" s="2">
        <f t="shared" ref="M3:M24" ca="1" si="4">D3/$J3</f>
        <v>5.7522123893805309E-2</v>
      </c>
      <c r="N3" s="2">
        <f t="shared" ref="N3:N24" ca="1" si="5">E3/$J3</f>
        <v>8.4070796460176997E-2</v>
      </c>
      <c r="O3" s="2">
        <f t="shared" ref="O3:O24" ca="1" si="6">F3/$J3/2</f>
        <v>7.9646017699115043E-2</v>
      </c>
      <c r="P3" s="2">
        <f t="shared" ref="P3:P24" ca="1" si="7">-O3</f>
        <v>-7.9646017699115043E-2</v>
      </c>
      <c r="Q3" s="2">
        <f t="shared" ref="Q3:Q24" ca="1" si="8">-G3/$J3</f>
        <v>-0.19469026548672566</v>
      </c>
      <c r="R3" s="2">
        <f t="shared" ref="R3:R24" ca="1" si="9">-H3/$J3</f>
        <v>-0.37168141592920356</v>
      </c>
      <c r="S3" s="2">
        <f t="shared" ref="S3:S24" ca="1" si="10">I3/$J3</f>
        <v>0.13274336283185842</v>
      </c>
      <c r="T3" s="8">
        <f t="shared" ref="T3:T24" ca="1" si="11">M3+N3</f>
        <v>0.1415929203539823</v>
      </c>
      <c r="U3">
        <v>22</v>
      </c>
    </row>
    <row r="4" spans="1:21" x14ac:dyDescent="0.2">
      <c r="A4" s="6" t="s">
        <v>13</v>
      </c>
      <c r="B4" t="str">
        <f t="shared" ca="1" si="0"/>
        <v>1. How important have the following been to your work over the past year? [Digital and Open Badges]</v>
      </c>
      <c r="D4">
        <f t="shared" ca="1" si="1"/>
        <v>10</v>
      </c>
      <c r="E4">
        <f t="shared" ca="1" si="1"/>
        <v>35</v>
      </c>
      <c r="F4">
        <f t="shared" ca="1" si="1"/>
        <v>41</v>
      </c>
      <c r="G4">
        <f t="shared" ca="1" si="1"/>
        <v>52</v>
      </c>
      <c r="H4">
        <f t="shared" ca="1" si="1"/>
        <v>81</v>
      </c>
      <c r="I4">
        <f t="shared" ca="1" si="1"/>
        <v>7</v>
      </c>
      <c r="J4">
        <f t="shared" ca="1" si="2"/>
        <v>226</v>
      </c>
      <c r="L4" t="str">
        <f t="shared" ca="1" si="3"/>
        <v>Digital and Open Badges</v>
      </c>
      <c r="M4" s="2">
        <f t="shared" ca="1" si="4"/>
        <v>4.4247787610619468E-2</v>
      </c>
      <c r="N4" s="2">
        <f t="shared" ca="1" si="5"/>
        <v>0.15486725663716813</v>
      </c>
      <c r="O4" s="2">
        <f t="shared" ca="1" si="6"/>
        <v>9.0707964601769914E-2</v>
      </c>
      <c r="P4" s="2">
        <f t="shared" ca="1" si="7"/>
        <v>-9.0707964601769914E-2</v>
      </c>
      <c r="Q4" s="2">
        <f t="shared" ca="1" si="8"/>
        <v>-0.23008849557522124</v>
      </c>
      <c r="R4" s="2">
        <f t="shared" ca="1" si="9"/>
        <v>-0.3584070796460177</v>
      </c>
      <c r="S4" s="2">
        <f t="shared" ca="1" si="10"/>
        <v>3.0973451327433628E-2</v>
      </c>
      <c r="T4" s="8">
        <f t="shared" ca="1" si="11"/>
        <v>0.19911504424778759</v>
      </c>
      <c r="U4">
        <v>21</v>
      </c>
    </row>
    <row r="5" spans="1:21" x14ac:dyDescent="0.2">
      <c r="A5" s="6" t="s">
        <v>14</v>
      </c>
      <c r="B5" t="str">
        <f t="shared" ca="1" si="0"/>
        <v>1. How important have the following been to your work over the past year? [Augmented and Virtual Reality]</v>
      </c>
      <c r="D5">
        <f t="shared" ca="1" si="1"/>
        <v>21</v>
      </c>
      <c r="E5">
        <f t="shared" ca="1" si="1"/>
        <v>29</v>
      </c>
      <c r="F5">
        <f t="shared" ca="1" si="1"/>
        <v>41</v>
      </c>
      <c r="G5">
        <f t="shared" ca="1" si="1"/>
        <v>44</v>
      </c>
      <c r="H5">
        <f t="shared" ca="1" si="1"/>
        <v>88</v>
      </c>
      <c r="I5">
        <f t="shared" ca="1" si="1"/>
        <v>3</v>
      </c>
      <c r="J5">
        <f t="shared" ca="1" si="2"/>
        <v>226</v>
      </c>
      <c r="L5" t="str">
        <f t="shared" ca="1" si="3"/>
        <v>Augmented and Virtual Reality</v>
      </c>
      <c r="M5" s="2">
        <f t="shared" ca="1" si="4"/>
        <v>9.2920353982300891E-2</v>
      </c>
      <c r="N5" s="2">
        <f t="shared" ca="1" si="5"/>
        <v>0.12831858407079647</v>
      </c>
      <c r="O5" s="2">
        <f t="shared" ca="1" si="6"/>
        <v>9.0707964601769914E-2</v>
      </c>
      <c r="P5" s="2">
        <f t="shared" ca="1" si="7"/>
        <v>-9.0707964601769914E-2</v>
      </c>
      <c r="Q5" s="2">
        <f t="shared" ca="1" si="8"/>
        <v>-0.19469026548672566</v>
      </c>
      <c r="R5" s="2">
        <f t="shared" ca="1" si="9"/>
        <v>-0.38938053097345132</v>
      </c>
      <c r="S5" s="2">
        <f t="shared" ca="1" si="10"/>
        <v>1.3274336283185841E-2</v>
      </c>
      <c r="T5" s="8">
        <f t="shared" ca="1" si="11"/>
        <v>0.22123893805309736</v>
      </c>
      <c r="U5">
        <v>20</v>
      </c>
    </row>
    <row r="6" spans="1:21" x14ac:dyDescent="0.2">
      <c r="A6" s="6" t="s">
        <v>15</v>
      </c>
      <c r="B6" t="str">
        <f t="shared" ca="1" si="0"/>
        <v>1. How important have the following been to your work over the past year? [Game-based/playful learning]</v>
      </c>
      <c r="D6">
        <f t="shared" ca="1" si="1"/>
        <v>25</v>
      </c>
      <c r="E6">
        <f t="shared" ca="1" si="1"/>
        <v>28</v>
      </c>
      <c r="F6">
        <f t="shared" ca="1" si="1"/>
        <v>51</v>
      </c>
      <c r="G6">
        <f t="shared" ca="1" si="1"/>
        <v>59</v>
      </c>
      <c r="H6">
        <f t="shared" ca="1" si="1"/>
        <v>62</v>
      </c>
      <c r="I6">
        <f t="shared" ca="1" si="1"/>
        <v>1</v>
      </c>
      <c r="J6">
        <f t="shared" ca="1" si="2"/>
        <v>226</v>
      </c>
      <c r="L6" t="str">
        <f t="shared" ca="1" si="3"/>
        <v>Game-based/playful learning</v>
      </c>
      <c r="M6" s="2">
        <f t="shared" ca="1" si="4"/>
        <v>0.11061946902654868</v>
      </c>
      <c r="N6" s="2">
        <f t="shared" ca="1" si="5"/>
        <v>0.12389380530973451</v>
      </c>
      <c r="O6" s="2">
        <f t="shared" ca="1" si="6"/>
        <v>0.11283185840707964</v>
      </c>
      <c r="P6" s="2">
        <f t="shared" ca="1" si="7"/>
        <v>-0.11283185840707964</v>
      </c>
      <c r="Q6" s="2">
        <f t="shared" ca="1" si="8"/>
        <v>-0.26106194690265488</v>
      </c>
      <c r="R6" s="2">
        <f t="shared" ca="1" si="9"/>
        <v>-0.27433628318584069</v>
      </c>
      <c r="S6" s="2">
        <f t="shared" ca="1" si="10"/>
        <v>4.4247787610619468E-3</v>
      </c>
      <c r="T6" s="8">
        <f t="shared" ca="1" si="11"/>
        <v>0.23451327433628319</v>
      </c>
      <c r="U6">
        <v>19</v>
      </c>
    </row>
    <row r="7" spans="1:21" x14ac:dyDescent="0.2">
      <c r="A7" s="6" t="s">
        <v>16</v>
      </c>
      <c r="B7" t="str">
        <f t="shared" ca="1" si="0"/>
        <v>1. How important have the following been to your work over the past year? [MOOCs, SPOCs, TOOCs etc.]</v>
      </c>
      <c r="D7">
        <f t="shared" ca="1" si="1"/>
        <v>37</v>
      </c>
      <c r="E7">
        <f t="shared" ca="1" si="1"/>
        <v>32</v>
      </c>
      <c r="F7">
        <f t="shared" ca="1" si="1"/>
        <v>41</v>
      </c>
      <c r="G7">
        <f t="shared" ca="1" si="1"/>
        <v>55</v>
      </c>
      <c r="H7">
        <f t="shared" ca="1" si="1"/>
        <v>58</v>
      </c>
      <c r="I7">
        <f t="shared" ca="1" si="1"/>
        <v>3</v>
      </c>
      <c r="J7">
        <f t="shared" ca="1" si="2"/>
        <v>226</v>
      </c>
      <c r="L7" t="str">
        <f t="shared" ca="1" si="3"/>
        <v>MOOCs, SPOCs, TOOCs etc.</v>
      </c>
      <c r="M7" s="2">
        <f t="shared" ca="1" si="4"/>
        <v>0.16371681415929204</v>
      </c>
      <c r="N7" s="2">
        <f t="shared" ca="1" si="5"/>
        <v>0.1415929203539823</v>
      </c>
      <c r="O7" s="2">
        <f t="shared" ca="1" si="6"/>
        <v>9.0707964601769914E-2</v>
      </c>
      <c r="P7" s="2">
        <f t="shared" ca="1" si="7"/>
        <v>-9.0707964601769914E-2</v>
      </c>
      <c r="Q7" s="2">
        <f t="shared" ca="1" si="8"/>
        <v>-0.24336283185840707</v>
      </c>
      <c r="R7" s="2">
        <f t="shared" ca="1" si="9"/>
        <v>-0.25663716814159293</v>
      </c>
      <c r="S7" s="2">
        <f t="shared" ca="1" si="10"/>
        <v>1.3274336283185841E-2</v>
      </c>
      <c r="T7" s="8">
        <f t="shared" ca="1" si="11"/>
        <v>0.30530973451327437</v>
      </c>
      <c r="U7">
        <v>18</v>
      </c>
    </row>
    <row r="8" spans="1:21" x14ac:dyDescent="0.2">
      <c r="A8" s="6" t="s">
        <v>4</v>
      </c>
      <c r="B8" t="str">
        <f t="shared" ca="1" si="0"/>
        <v>1. How important have the following been to your work over the past year? [Assistive technologies]</v>
      </c>
      <c r="D8">
        <f t="shared" ca="1" si="1"/>
        <v>30</v>
      </c>
      <c r="E8">
        <f t="shared" ca="1" si="1"/>
        <v>44</v>
      </c>
      <c r="F8">
        <f t="shared" ca="1" si="1"/>
        <v>67</v>
      </c>
      <c r="G8">
        <f t="shared" ca="1" si="1"/>
        <v>50</v>
      </c>
      <c r="H8">
        <f t="shared" ca="1" si="1"/>
        <v>30</v>
      </c>
      <c r="I8">
        <f t="shared" ca="1" si="1"/>
        <v>5</v>
      </c>
      <c r="J8">
        <f t="shared" ca="1" si="2"/>
        <v>226</v>
      </c>
      <c r="L8" t="str">
        <f t="shared" ca="1" si="3"/>
        <v>Assistive technologies</v>
      </c>
      <c r="M8" s="2">
        <f t="shared" ca="1" si="4"/>
        <v>0.13274336283185842</v>
      </c>
      <c r="N8" s="2">
        <f t="shared" ca="1" si="5"/>
        <v>0.19469026548672566</v>
      </c>
      <c r="O8" s="2">
        <f t="shared" ca="1" si="6"/>
        <v>0.14823008849557523</v>
      </c>
      <c r="P8" s="2">
        <f t="shared" ca="1" si="7"/>
        <v>-0.14823008849557523</v>
      </c>
      <c r="Q8" s="2">
        <f t="shared" ca="1" si="8"/>
        <v>-0.22123893805309736</v>
      </c>
      <c r="R8" s="2">
        <f t="shared" ca="1" si="9"/>
        <v>-0.13274336283185842</v>
      </c>
      <c r="S8" s="2">
        <f t="shared" ca="1" si="10"/>
        <v>2.2123893805309734E-2</v>
      </c>
      <c r="T8" s="8">
        <f t="shared" ca="1" si="11"/>
        <v>0.32743362831858408</v>
      </c>
      <c r="U8">
        <v>17</v>
      </c>
    </row>
    <row r="9" spans="1:21" x14ac:dyDescent="0.2">
      <c r="A9" s="6" t="s">
        <v>17</v>
      </c>
      <c r="B9" t="str">
        <f t="shared" ca="1" si="0"/>
        <v>1. How important have the following been to your work over the past year? [Bring Your Own Device (BYOD)]</v>
      </c>
      <c r="D9">
        <f t="shared" ca="1" si="1"/>
        <v>42</v>
      </c>
      <c r="E9">
        <f t="shared" ca="1" si="1"/>
        <v>33</v>
      </c>
      <c r="F9">
        <f t="shared" ca="1" si="1"/>
        <v>52</v>
      </c>
      <c r="G9">
        <f t="shared" ca="1" si="1"/>
        <v>45</v>
      </c>
      <c r="H9">
        <f t="shared" ca="1" si="1"/>
        <v>52</v>
      </c>
      <c r="I9">
        <f t="shared" ca="1" si="1"/>
        <v>2</v>
      </c>
      <c r="J9">
        <f t="shared" ca="1" si="2"/>
        <v>226</v>
      </c>
      <c r="L9" t="str">
        <f t="shared" ca="1" si="3"/>
        <v>Bring Your Own Device (BYOD)</v>
      </c>
      <c r="M9" s="2">
        <f t="shared" ca="1" si="4"/>
        <v>0.18584070796460178</v>
      </c>
      <c r="N9" s="2">
        <f t="shared" ca="1" si="5"/>
        <v>0.14601769911504425</v>
      </c>
      <c r="O9" s="2">
        <f t="shared" ca="1" si="6"/>
        <v>0.11504424778761062</v>
      </c>
      <c r="P9" s="2">
        <f t="shared" ca="1" si="7"/>
        <v>-0.11504424778761062</v>
      </c>
      <c r="Q9" s="2">
        <f t="shared" ca="1" si="8"/>
        <v>-0.19911504424778761</v>
      </c>
      <c r="R9" s="2">
        <f t="shared" ca="1" si="9"/>
        <v>-0.23008849557522124</v>
      </c>
      <c r="S9" s="2">
        <f t="shared" ca="1" si="10"/>
        <v>8.8495575221238937E-3</v>
      </c>
      <c r="T9" s="8">
        <f t="shared" ca="1" si="11"/>
        <v>0.33185840707964603</v>
      </c>
      <c r="U9">
        <v>16</v>
      </c>
    </row>
    <row r="10" spans="1:21" x14ac:dyDescent="0.2">
      <c r="A10" s="6" t="s">
        <v>18</v>
      </c>
      <c r="B10" t="str">
        <f t="shared" ca="1" si="0"/>
        <v>1. How important have the following been to your work over the past year? [Digital repositories]</v>
      </c>
      <c r="D10">
        <f t="shared" ca="1" si="1"/>
        <v>30</v>
      </c>
      <c r="E10">
        <f t="shared" ca="1" si="1"/>
        <v>45</v>
      </c>
      <c r="F10">
        <f t="shared" ca="1" si="1"/>
        <v>61</v>
      </c>
      <c r="G10">
        <f t="shared" ca="1" si="1"/>
        <v>49</v>
      </c>
      <c r="H10">
        <f t="shared" ca="1" si="1"/>
        <v>38</v>
      </c>
      <c r="I10">
        <f t="shared" ca="1" si="1"/>
        <v>3</v>
      </c>
      <c r="J10">
        <f t="shared" ca="1" si="2"/>
        <v>226</v>
      </c>
      <c r="L10" t="str">
        <f t="shared" ca="1" si="3"/>
        <v>Digital repositories</v>
      </c>
      <c r="M10" s="2">
        <f t="shared" ca="1" si="4"/>
        <v>0.13274336283185842</v>
      </c>
      <c r="N10" s="2">
        <f t="shared" ca="1" si="5"/>
        <v>0.19911504424778761</v>
      </c>
      <c r="O10" s="2">
        <f t="shared" ca="1" si="6"/>
        <v>0.13495575221238937</v>
      </c>
      <c r="P10" s="2">
        <f t="shared" ca="1" si="7"/>
        <v>-0.13495575221238937</v>
      </c>
      <c r="Q10" s="2">
        <f t="shared" ca="1" si="8"/>
        <v>-0.2168141592920354</v>
      </c>
      <c r="R10" s="2">
        <f t="shared" ca="1" si="9"/>
        <v>-0.16814159292035399</v>
      </c>
      <c r="S10" s="2">
        <f t="shared" ca="1" si="10"/>
        <v>1.3274336283185841E-2</v>
      </c>
      <c r="T10" s="8">
        <f t="shared" ca="1" si="11"/>
        <v>0.33185840707964603</v>
      </c>
      <c r="U10">
        <v>15</v>
      </c>
    </row>
    <row r="11" spans="1:21" x14ac:dyDescent="0.2">
      <c r="A11" s="6" t="s">
        <v>19</v>
      </c>
      <c r="B11" t="str">
        <f t="shared" ca="1" si="0"/>
        <v>1. How important have the following been to your work over the past year? [Learning Space Design]</v>
      </c>
      <c r="D11">
        <f t="shared" ca="1" si="1"/>
        <v>49</v>
      </c>
      <c r="E11">
        <f t="shared" ca="1" si="1"/>
        <v>30</v>
      </c>
      <c r="F11">
        <f t="shared" ca="1" si="1"/>
        <v>54</v>
      </c>
      <c r="G11">
        <f t="shared" ca="1" si="1"/>
        <v>44</v>
      </c>
      <c r="H11">
        <f t="shared" ca="1" si="1"/>
        <v>43</v>
      </c>
      <c r="I11">
        <f t="shared" ca="1" si="1"/>
        <v>6</v>
      </c>
      <c r="J11">
        <f t="shared" ca="1" si="2"/>
        <v>226</v>
      </c>
      <c r="L11" t="str">
        <f t="shared" ca="1" si="3"/>
        <v>Learning Space Design</v>
      </c>
      <c r="M11" s="2">
        <f t="shared" ca="1" si="4"/>
        <v>0.2168141592920354</v>
      </c>
      <c r="N11" s="2">
        <f t="shared" ca="1" si="5"/>
        <v>0.13274336283185842</v>
      </c>
      <c r="O11" s="2">
        <f t="shared" ca="1" si="6"/>
        <v>0.11946902654867257</v>
      </c>
      <c r="P11" s="2">
        <f t="shared" ca="1" si="7"/>
        <v>-0.11946902654867257</v>
      </c>
      <c r="Q11" s="2">
        <f t="shared" ca="1" si="8"/>
        <v>-0.19469026548672566</v>
      </c>
      <c r="R11" s="2">
        <f t="shared" ca="1" si="9"/>
        <v>-0.19026548672566371</v>
      </c>
      <c r="S11" s="2">
        <f t="shared" ca="1" si="10"/>
        <v>2.6548672566371681E-2</v>
      </c>
      <c r="T11" s="8">
        <f t="shared" ca="1" si="11"/>
        <v>0.34955752212389379</v>
      </c>
      <c r="U11">
        <v>14</v>
      </c>
    </row>
    <row r="12" spans="1:21" x14ac:dyDescent="0.2">
      <c r="A12" s="6" t="s">
        <v>20</v>
      </c>
      <c r="B12" t="str">
        <f t="shared" ca="1" si="0"/>
        <v>1. How important have the following been to your work over the past year? [Blogs]</v>
      </c>
      <c r="D12">
        <f t="shared" ca="1" si="1"/>
        <v>32</v>
      </c>
      <c r="E12">
        <f t="shared" ca="1" si="1"/>
        <v>48</v>
      </c>
      <c r="F12">
        <f t="shared" ca="1" si="1"/>
        <v>64</v>
      </c>
      <c r="G12">
        <f t="shared" ca="1" si="1"/>
        <v>44</v>
      </c>
      <c r="H12">
        <f t="shared" ca="1" si="1"/>
        <v>37</v>
      </c>
      <c r="I12">
        <f t="shared" ca="1" si="1"/>
        <v>1</v>
      </c>
      <c r="J12">
        <f t="shared" ca="1" si="2"/>
        <v>226</v>
      </c>
      <c r="L12" t="str">
        <f t="shared" ca="1" si="3"/>
        <v>Blogs</v>
      </c>
      <c r="M12" s="2">
        <f t="shared" ca="1" si="4"/>
        <v>0.1415929203539823</v>
      </c>
      <c r="N12" s="2">
        <f t="shared" ca="1" si="5"/>
        <v>0.21238938053097345</v>
      </c>
      <c r="O12" s="2">
        <f t="shared" ca="1" si="6"/>
        <v>0.1415929203539823</v>
      </c>
      <c r="P12" s="2">
        <f t="shared" ca="1" si="7"/>
        <v>-0.1415929203539823</v>
      </c>
      <c r="Q12" s="2">
        <f t="shared" ca="1" si="8"/>
        <v>-0.19469026548672566</v>
      </c>
      <c r="R12" s="2">
        <f t="shared" ca="1" si="9"/>
        <v>-0.16371681415929204</v>
      </c>
      <c r="S12" s="2">
        <f t="shared" ca="1" si="10"/>
        <v>4.4247787610619468E-3</v>
      </c>
      <c r="T12" s="8">
        <f t="shared" ca="1" si="11"/>
        <v>0.35398230088495575</v>
      </c>
      <c r="U12">
        <v>13</v>
      </c>
    </row>
    <row r="13" spans="1:21" x14ac:dyDescent="0.2">
      <c r="A13" s="6" t="s">
        <v>21</v>
      </c>
      <c r="B13" t="str">
        <f t="shared" ca="1" si="0"/>
        <v>1. How important have the following been to your work over the past year? [Open Education (Practices, Policy &amp; Resources)]</v>
      </c>
      <c r="D13">
        <f t="shared" ref="D13:I24" ca="1" si="12">COUNTIF(INDIRECT($A$1&amp;$A13&amp;":"&amp;$A13),D$2)</f>
        <v>38</v>
      </c>
      <c r="E13">
        <f t="shared" ca="1" si="12"/>
        <v>43</v>
      </c>
      <c r="F13">
        <f t="shared" ca="1" si="12"/>
        <v>47</v>
      </c>
      <c r="G13">
        <f t="shared" ca="1" si="12"/>
        <v>50</v>
      </c>
      <c r="H13">
        <f t="shared" ca="1" si="12"/>
        <v>43</v>
      </c>
      <c r="I13">
        <f t="shared" ca="1" si="12"/>
        <v>5</v>
      </c>
      <c r="J13">
        <f t="shared" ca="1" si="2"/>
        <v>226</v>
      </c>
      <c r="L13" t="str">
        <f t="shared" ca="1" si="3"/>
        <v>Open Education (Practices, Policy &amp; Resources)</v>
      </c>
      <c r="M13" s="2">
        <f t="shared" ca="1" si="4"/>
        <v>0.16814159292035399</v>
      </c>
      <c r="N13" s="2">
        <f t="shared" ca="1" si="5"/>
        <v>0.19026548672566371</v>
      </c>
      <c r="O13" s="2">
        <f t="shared" ca="1" si="6"/>
        <v>0.10398230088495575</v>
      </c>
      <c r="P13" s="2">
        <f t="shared" ca="1" si="7"/>
        <v>-0.10398230088495575</v>
      </c>
      <c r="Q13" s="2">
        <f t="shared" ca="1" si="8"/>
        <v>-0.22123893805309736</v>
      </c>
      <c r="R13" s="2">
        <f t="shared" ca="1" si="9"/>
        <v>-0.19026548672566371</v>
      </c>
      <c r="S13" s="2">
        <f t="shared" ca="1" si="10"/>
        <v>2.2123893805309734E-2</v>
      </c>
      <c r="T13" s="8">
        <f t="shared" ca="1" si="11"/>
        <v>0.3584070796460177</v>
      </c>
      <c r="U13">
        <v>12</v>
      </c>
    </row>
    <row r="14" spans="1:21" x14ac:dyDescent="0.2">
      <c r="A14" s="6" t="s">
        <v>22</v>
      </c>
      <c r="B14" t="str">
        <f t="shared" ca="1" si="0"/>
        <v>1. How important have the following been to your work over the past year? [ePortfolios]</v>
      </c>
      <c r="D14">
        <f t="shared" ca="1" si="12"/>
        <v>38</v>
      </c>
      <c r="E14">
        <f t="shared" ca="1" si="12"/>
        <v>46</v>
      </c>
      <c r="F14">
        <f t="shared" ca="1" si="12"/>
        <v>43</v>
      </c>
      <c r="G14">
        <f t="shared" ca="1" si="12"/>
        <v>36</v>
      </c>
      <c r="H14">
        <f t="shared" ca="1" si="12"/>
        <v>55</v>
      </c>
      <c r="I14">
        <f t="shared" ca="1" si="12"/>
        <v>8</v>
      </c>
      <c r="J14">
        <f t="shared" ca="1" si="2"/>
        <v>226</v>
      </c>
      <c r="L14" t="str">
        <f t="shared" ca="1" si="3"/>
        <v>ePortfolios</v>
      </c>
      <c r="M14" s="2">
        <f t="shared" ca="1" si="4"/>
        <v>0.16814159292035399</v>
      </c>
      <c r="N14" s="2">
        <f t="shared" ca="1" si="5"/>
        <v>0.20353982300884957</v>
      </c>
      <c r="O14" s="2">
        <f t="shared" ca="1" si="6"/>
        <v>9.5132743362831854E-2</v>
      </c>
      <c r="P14" s="2">
        <f t="shared" ca="1" si="7"/>
        <v>-9.5132743362831854E-2</v>
      </c>
      <c r="Q14" s="2">
        <f t="shared" ca="1" si="8"/>
        <v>-0.15929203539823009</v>
      </c>
      <c r="R14" s="2">
        <f t="shared" ca="1" si="9"/>
        <v>-0.24336283185840707</v>
      </c>
      <c r="S14" s="2">
        <f t="shared" ca="1" si="10"/>
        <v>3.5398230088495575E-2</v>
      </c>
      <c r="T14" s="8">
        <f t="shared" ca="1" si="11"/>
        <v>0.37168141592920356</v>
      </c>
      <c r="U14">
        <v>11</v>
      </c>
    </row>
    <row r="15" spans="1:21" x14ac:dyDescent="0.2">
      <c r="A15" s="6" t="s">
        <v>23</v>
      </c>
      <c r="B15" t="str">
        <f t="shared" ca="1" si="0"/>
        <v>1. How important have the following been to your work over the past year? [Data and Analytics (incl. Learning Analytics)]</v>
      </c>
      <c r="D15">
        <f t="shared" ca="1" si="12"/>
        <v>40</v>
      </c>
      <c r="E15">
        <f t="shared" ca="1" si="12"/>
        <v>67</v>
      </c>
      <c r="F15">
        <f t="shared" ca="1" si="12"/>
        <v>52</v>
      </c>
      <c r="G15">
        <f t="shared" ca="1" si="12"/>
        <v>38</v>
      </c>
      <c r="H15">
        <f t="shared" ca="1" si="12"/>
        <v>26</v>
      </c>
      <c r="I15">
        <f t="shared" ca="1" si="12"/>
        <v>3</v>
      </c>
      <c r="J15">
        <f t="shared" ca="1" si="2"/>
        <v>226</v>
      </c>
      <c r="L15" t="str">
        <f t="shared" ca="1" si="3"/>
        <v>Data and Analytics (incl. Learning Analytics)</v>
      </c>
      <c r="M15" s="2">
        <f t="shared" ca="1" si="4"/>
        <v>0.17699115044247787</v>
      </c>
      <c r="N15" s="2">
        <f t="shared" ca="1" si="5"/>
        <v>0.29646017699115046</v>
      </c>
      <c r="O15" s="2">
        <f t="shared" ca="1" si="6"/>
        <v>0.11504424778761062</v>
      </c>
      <c r="P15" s="2">
        <f t="shared" ca="1" si="7"/>
        <v>-0.11504424778761062</v>
      </c>
      <c r="Q15" s="2">
        <f t="shared" ca="1" si="8"/>
        <v>-0.16814159292035399</v>
      </c>
      <c r="R15" s="2">
        <f t="shared" ca="1" si="9"/>
        <v>-0.11504424778761062</v>
      </c>
      <c r="S15" s="2">
        <f t="shared" ca="1" si="10"/>
        <v>1.3274336283185841E-2</v>
      </c>
      <c r="T15" s="8">
        <f t="shared" ca="1" si="11"/>
        <v>0.47345132743362833</v>
      </c>
      <c r="U15">
        <v>10</v>
      </c>
    </row>
    <row r="16" spans="1:21" x14ac:dyDescent="0.2">
      <c r="A16" s="6" t="s">
        <v>24</v>
      </c>
      <c r="B16" t="str">
        <f t="shared" ca="1" si="0"/>
        <v>1. How important have the following been to your work over the past year? [Social networking (e.g. Twitter, Facebook, Google+)]</v>
      </c>
      <c r="D16">
        <f t="shared" ca="1" si="12"/>
        <v>46</v>
      </c>
      <c r="E16">
        <f t="shared" ca="1" si="12"/>
        <v>60</v>
      </c>
      <c r="F16">
        <f t="shared" ca="1" si="12"/>
        <v>56</v>
      </c>
      <c r="G16">
        <f t="shared" ca="1" si="12"/>
        <v>44</v>
      </c>
      <c r="H16">
        <f t="shared" ca="1" si="12"/>
        <v>20</v>
      </c>
      <c r="I16">
        <f t="shared" ca="1" si="12"/>
        <v>0</v>
      </c>
      <c r="J16">
        <f t="shared" ca="1" si="2"/>
        <v>226</v>
      </c>
      <c r="L16" t="str">
        <f t="shared" ca="1" si="3"/>
        <v>Social networking (e.g. Twitter, Facebook, Google+)</v>
      </c>
      <c r="M16" s="2">
        <f t="shared" ca="1" si="4"/>
        <v>0.20353982300884957</v>
      </c>
      <c r="N16" s="2">
        <f t="shared" ca="1" si="5"/>
        <v>0.26548672566371684</v>
      </c>
      <c r="O16" s="2">
        <f t="shared" ca="1" si="6"/>
        <v>0.12389380530973451</v>
      </c>
      <c r="P16" s="2">
        <f t="shared" ca="1" si="7"/>
        <v>-0.12389380530973451</v>
      </c>
      <c r="Q16" s="2">
        <f t="shared" ca="1" si="8"/>
        <v>-0.19469026548672566</v>
      </c>
      <c r="R16" s="2">
        <f t="shared" ca="1" si="9"/>
        <v>-8.8495575221238937E-2</v>
      </c>
      <c r="S16" s="2">
        <f t="shared" ca="1" si="10"/>
        <v>0</v>
      </c>
      <c r="T16" s="8">
        <f t="shared" ca="1" si="11"/>
        <v>0.46902654867256643</v>
      </c>
      <c r="U16">
        <v>9</v>
      </c>
    </row>
    <row r="17" spans="1:21" x14ac:dyDescent="0.2">
      <c r="A17" s="6" t="s">
        <v>25</v>
      </c>
      <c r="B17" t="str">
        <f t="shared" ca="1" si="0"/>
        <v>1. How important have the following been to your work over the past year? [Plagiarism detection]</v>
      </c>
      <c r="D17">
        <f t="shared" ca="1" si="12"/>
        <v>54</v>
      </c>
      <c r="E17">
        <f t="shared" ca="1" si="12"/>
        <v>63</v>
      </c>
      <c r="F17">
        <f t="shared" ca="1" si="12"/>
        <v>41</v>
      </c>
      <c r="G17">
        <f t="shared" ca="1" si="12"/>
        <v>24</v>
      </c>
      <c r="H17">
        <f t="shared" ca="1" si="12"/>
        <v>42</v>
      </c>
      <c r="I17">
        <f t="shared" ca="1" si="12"/>
        <v>2</v>
      </c>
      <c r="J17">
        <f t="shared" ca="1" si="2"/>
        <v>226</v>
      </c>
      <c r="L17" t="str">
        <f t="shared" ca="1" si="3"/>
        <v>Plagiarism detection</v>
      </c>
      <c r="M17" s="2">
        <f t="shared" ca="1" si="4"/>
        <v>0.23893805309734514</v>
      </c>
      <c r="N17" s="2">
        <f t="shared" ca="1" si="5"/>
        <v>0.27876106194690264</v>
      </c>
      <c r="O17" s="2">
        <f t="shared" ca="1" si="6"/>
        <v>9.0707964601769914E-2</v>
      </c>
      <c r="P17" s="2">
        <f t="shared" ca="1" si="7"/>
        <v>-9.0707964601769914E-2</v>
      </c>
      <c r="Q17" s="2">
        <f t="shared" ca="1" si="8"/>
        <v>-0.10619469026548672</v>
      </c>
      <c r="R17" s="2">
        <f t="shared" ca="1" si="9"/>
        <v>-0.18584070796460178</v>
      </c>
      <c r="S17" s="2">
        <f t="shared" ca="1" si="10"/>
        <v>8.8495575221238937E-3</v>
      </c>
      <c r="T17" s="8">
        <f t="shared" ca="1" si="11"/>
        <v>0.51769911504424782</v>
      </c>
      <c r="U17">
        <v>8</v>
      </c>
    </row>
    <row r="18" spans="1:21" x14ac:dyDescent="0.2">
      <c r="A18" s="6" t="s">
        <v>26</v>
      </c>
      <c r="B18" t="str">
        <f t="shared" ca="1" si="0"/>
        <v>1. How important have the following been to your work over the past year? [Lecture capture tools]</v>
      </c>
      <c r="D18">
        <f t="shared" ca="1" si="12"/>
        <v>70</v>
      </c>
      <c r="E18">
        <f t="shared" ca="1" si="12"/>
        <v>56</v>
      </c>
      <c r="F18">
        <f t="shared" ca="1" si="12"/>
        <v>38</v>
      </c>
      <c r="G18">
        <f t="shared" ca="1" si="12"/>
        <v>21</v>
      </c>
      <c r="H18">
        <f t="shared" ca="1" si="12"/>
        <v>40</v>
      </c>
      <c r="I18">
        <f t="shared" ca="1" si="12"/>
        <v>1</v>
      </c>
      <c r="J18">
        <f t="shared" ca="1" si="2"/>
        <v>226</v>
      </c>
      <c r="L18" t="str">
        <f t="shared" ca="1" si="3"/>
        <v>Lecture capture tools</v>
      </c>
      <c r="M18" s="2">
        <f t="shared" ca="1" si="4"/>
        <v>0.30973451327433627</v>
      </c>
      <c r="N18" s="2">
        <f t="shared" ca="1" si="5"/>
        <v>0.24778761061946902</v>
      </c>
      <c r="O18" s="2">
        <f t="shared" ca="1" si="6"/>
        <v>8.4070796460176997E-2</v>
      </c>
      <c r="P18" s="2">
        <f t="shared" ca="1" si="7"/>
        <v>-8.4070796460176997E-2</v>
      </c>
      <c r="Q18" s="2">
        <f t="shared" ca="1" si="8"/>
        <v>-9.2920353982300891E-2</v>
      </c>
      <c r="R18" s="2">
        <f t="shared" ca="1" si="9"/>
        <v>-0.17699115044247787</v>
      </c>
      <c r="S18" s="2">
        <f t="shared" ca="1" si="10"/>
        <v>4.4247787610619468E-3</v>
      </c>
      <c r="T18" s="8">
        <f t="shared" ca="1" si="11"/>
        <v>0.55752212389380529</v>
      </c>
      <c r="U18">
        <v>7</v>
      </c>
    </row>
    <row r="19" spans="1:21" x14ac:dyDescent="0.2">
      <c r="A19" s="6" t="s">
        <v>27</v>
      </c>
      <c r="B19" t="str">
        <f t="shared" ca="1" si="0"/>
        <v>1. How important have the following been to your work over the past year? [Media production (e.g. podcasting, video interviews)]</v>
      </c>
      <c r="D19">
        <f t="shared" ca="1" si="12"/>
        <v>75</v>
      </c>
      <c r="E19">
        <f t="shared" ca="1" si="12"/>
        <v>54</v>
      </c>
      <c r="F19">
        <f t="shared" ca="1" si="12"/>
        <v>50</v>
      </c>
      <c r="G19">
        <f t="shared" ca="1" si="12"/>
        <v>16</v>
      </c>
      <c r="H19">
        <f t="shared" ca="1" si="12"/>
        <v>27</v>
      </c>
      <c r="I19">
        <f t="shared" ca="1" si="12"/>
        <v>4</v>
      </c>
      <c r="J19">
        <f t="shared" ca="1" si="2"/>
        <v>226</v>
      </c>
      <c r="L19" t="str">
        <f t="shared" ca="1" si="3"/>
        <v>Media production (e.g. podcasting, video interviews)</v>
      </c>
      <c r="M19" s="2">
        <f t="shared" ca="1" si="4"/>
        <v>0.33185840707964603</v>
      </c>
      <c r="N19" s="2">
        <f t="shared" ca="1" si="5"/>
        <v>0.23893805309734514</v>
      </c>
      <c r="O19" s="2">
        <f t="shared" ca="1" si="6"/>
        <v>0.11061946902654868</v>
      </c>
      <c r="P19" s="2">
        <f t="shared" ca="1" si="7"/>
        <v>-0.11061946902654868</v>
      </c>
      <c r="Q19" s="2">
        <f t="shared" ca="1" si="8"/>
        <v>-7.0796460176991149E-2</v>
      </c>
      <c r="R19" s="2">
        <f t="shared" ca="1" si="9"/>
        <v>-0.11946902654867257</v>
      </c>
      <c r="S19" s="2">
        <f t="shared" ca="1" si="10"/>
        <v>1.7699115044247787E-2</v>
      </c>
      <c r="T19" s="8">
        <f t="shared" ca="1" si="11"/>
        <v>0.57079646017699115</v>
      </c>
      <c r="U19">
        <v>6</v>
      </c>
    </row>
    <row r="20" spans="1:21" x14ac:dyDescent="0.2">
      <c r="A20" s="6" t="s">
        <v>28</v>
      </c>
      <c r="B20" t="str">
        <f t="shared" ca="1" si="0"/>
        <v>1. How important have the following been to your work over the past year? [Web conferencing/virtual classroom software]</v>
      </c>
      <c r="D20">
        <f t="shared" ca="1" si="12"/>
        <v>75</v>
      </c>
      <c r="E20">
        <f t="shared" ca="1" si="12"/>
        <v>61</v>
      </c>
      <c r="F20">
        <f t="shared" ca="1" si="12"/>
        <v>49</v>
      </c>
      <c r="G20">
        <f t="shared" ca="1" si="12"/>
        <v>22</v>
      </c>
      <c r="H20">
        <f t="shared" ca="1" si="12"/>
        <v>17</v>
      </c>
      <c r="I20">
        <f t="shared" ca="1" si="12"/>
        <v>2</v>
      </c>
      <c r="J20">
        <f t="shared" ca="1" si="2"/>
        <v>226</v>
      </c>
      <c r="L20" t="str">
        <f t="shared" ca="1" si="3"/>
        <v>Web conferencing/virtual classroom software</v>
      </c>
      <c r="M20" s="2">
        <f t="shared" ca="1" si="4"/>
        <v>0.33185840707964603</v>
      </c>
      <c r="N20" s="2">
        <f t="shared" ca="1" si="5"/>
        <v>0.26991150442477874</v>
      </c>
      <c r="O20" s="2">
        <f t="shared" ca="1" si="6"/>
        <v>0.1084070796460177</v>
      </c>
      <c r="P20" s="2">
        <f t="shared" ca="1" si="7"/>
        <v>-0.1084070796460177</v>
      </c>
      <c r="Q20" s="2">
        <f t="shared" ca="1" si="8"/>
        <v>-9.7345132743362831E-2</v>
      </c>
      <c r="R20" s="2">
        <f t="shared" ca="1" si="9"/>
        <v>-7.5221238938053103E-2</v>
      </c>
      <c r="S20" s="2">
        <f t="shared" ca="1" si="10"/>
        <v>8.8495575221238937E-3</v>
      </c>
      <c r="T20" s="8">
        <f t="shared" ca="1" si="11"/>
        <v>0.60176991150442483</v>
      </c>
      <c r="U20">
        <v>5</v>
      </c>
    </row>
    <row r="21" spans="1:21" x14ac:dyDescent="0.2">
      <c r="A21" s="6" t="s">
        <v>29</v>
      </c>
      <c r="B21" t="str">
        <f t="shared" ca="1" si="0"/>
        <v>1. How important have the following been to your work over the past year? [Collaborative tools (e.g. Google G Suite, Office365, Padlet etc.)]</v>
      </c>
      <c r="D21">
        <f t="shared" ca="1" si="12"/>
        <v>76</v>
      </c>
      <c r="E21">
        <f t="shared" ca="1" si="12"/>
        <v>68</v>
      </c>
      <c r="F21">
        <f t="shared" ca="1" si="12"/>
        <v>41</v>
      </c>
      <c r="G21">
        <f t="shared" ca="1" si="12"/>
        <v>17</v>
      </c>
      <c r="H21">
        <f t="shared" ca="1" si="12"/>
        <v>19</v>
      </c>
      <c r="I21">
        <f t="shared" ca="1" si="12"/>
        <v>5</v>
      </c>
      <c r="J21">
        <f t="shared" ca="1" si="2"/>
        <v>226</v>
      </c>
      <c r="L21" t="str">
        <f t="shared" ca="1" si="3"/>
        <v>Collaborative tools (e.g. Google G Suite, Office365, Padlet etc.)</v>
      </c>
      <c r="M21" s="2">
        <f t="shared" ca="1" si="4"/>
        <v>0.33628318584070799</v>
      </c>
      <c r="N21" s="2">
        <f t="shared" ca="1" si="5"/>
        <v>0.30088495575221241</v>
      </c>
      <c r="O21" s="2">
        <f t="shared" ca="1" si="6"/>
        <v>9.0707964601769914E-2</v>
      </c>
      <c r="P21" s="2">
        <f t="shared" ca="1" si="7"/>
        <v>-9.0707964601769914E-2</v>
      </c>
      <c r="Q21" s="2">
        <f t="shared" ca="1" si="8"/>
        <v>-7.5221238938053103E-2</v>
      </c>
      <c r="R21" s="2">
        <f t="shared" ca="1" si="9"/>
        <v>-8.4070796460176997E-2</v>
      </c>
      <c r="S21" s="2">
        <f t="shared" ca="1" si="10"/>
        <v>2.2123893805309734E-2</v>
      </c>
      <c r="T21" s="8">
        <f t="shared" ca="1" si="11"/>
        <v>0.63716814159292046</v>
      </c>
      <c r="U21">
        <v>4</v>
      </c>
    </row>
    <row r="22" spans="1:21" x14ac:dyDescent="0.2">
      <c r="A22" s="6" t="s">
        <v>30</v>
      </c>
      <c r="B22" t="str">
        <f t="shared" ca="1" si="0"/>
        <v>1. How important have the following been to your work over the past year? [Blended Learning]</v>
      </c>
      <c r="D22">
        <f t="shared" ca="1" si="12"/>
        <v>85</v>
      </c>
      <c r="E22">
        <f t="shared" ca="1" si="12"/>
        <v>63</v>
      </c>
      <c r="F22">
        <f t="shared" ca="1" si="12"/>
        <v>42</v>
      </c>
      <c r="G22">
        <f t="shared" ca="1" si="12"/>
        <v>17</v>
      </c>
      <c r="H22">
        <f t="shared" ca="1" si="12"/>
        <v>12</v>
      </c>
      <c r="I22">
        <f t="shared" ca="1" si="12"/>
        <v>7</v>
      </c>
      <c r="J22">
        <f t="shared" ca="1" si="2"/>
        <v>226</v>
      </c>
      <c r="L22" t="str">
        <f t="shared" ca="1" si="3"/>
        <v>Blended Learning</v>
      </c>
      <c r="M22" s="2">
        <f t="shared" ca="1" si="4"/>
        <v>0.37610619469026546</v>
      </c>
      <c r="N22" s="2">
        <f t="shared" ca="1" si="5"/>
        <v>0.27876106194690264</v>
      </c>
      <c r="O22" s="2">
        <f t="shared" ca="1" si="6"/>
        <v>9.2920353982300891E-2</v>
      </c>
      <c r="P22" s="2">
        <f t="shared" ca="1" si="7"/>
        <v>-9.2920353982300891E-2</v>
      </c>
      <c r="Q22" s="2">
        <f t="shared" ca="1" si="8"/>
        <v>-7.5221238938053103E-2</v>
      </c>
      <c r="R22" s="2">
        <f t="shared" ca="1" si="9"/>
        <v>-5.3097345132743362E-2</v>
      </c>
      <c r="S22" s="2">
        <f t="shared" ca="1" si="10"/>
        <v>3.0973451327433628E-2</v>
      </c>
      <c r="T22" s="8">
        <f t="shared" ca="1" si="11"/>
        <v>0.65486725663716805</v>
      </c>
      <c r="U22">
        <v>3</v>
      </c>
    </row>
    <row r="23" spans="1:21" x14ac:dyDescent="0.2">
      <c r="A23" s="6" t="s">
        <v>31</v>
      </c>
      <c r="B23" t="str">
        <f t="shared" ca="1" si="0"/>
        <v>1. How important have the following been to your work over the past year? [Electronic assessment, submission &amp; feedback tools]</v>
      </c>
      <c r="D23">
        <f t="shared" ca="1" si="12"/>
        <v>116</v>
      </c>
      <c r="E23">
        <f t="shared" ca="1" si="12"/>
        <v>55</v>
      </c>
      <c r="F23">
        <f t="shared" ca="1" si="12"/>
        <v>22</v>
      </c>
      <c r="G23">
        <f t="shared" ca="1" si="12"/>
        <v>13</v>
      </c>
      <c r="H23">
        <f t="shared" ca="1" si="12"/>
        <v>14</v>
      </c>
      <c r="I23">
        <f t="shared" ca="1" si="12"/>
        <v>6</v>
      </c>
      <c r="J23">
        <f t="shared" ca="1" si="2"/>
        <v>226</v>
      </c>
      <c r="L23" t="str">
        <f t="shared" ca="1" si="3"/>
        <v>Electronic assessment, submission &amp; feedback tools</v>
      </c>
      <c r="M23" s="2">
        <f t="shared" ca="1" si="4"/>
        <v>0.51327433628318586</v>
      </c>
      <c r="N23" s="2">
        <f t="shared" ca="1" si="5"/>
        <v>0.24336283185840707</v>
      </c>
      <c r="O23" s="2">
        <f t="shared" ca="1" si="6"/>
        <v>4.8672566371681415E-2</v>
      </c>
      <c r="P23" s="2">
        <f t="shared" ca="1" si="7"/>
        <v>-4.8672566371681415E-2</v>
      </c>
      <c r="Q23" s="2">
        <f t="shared" ca="1" si="8"/>
        <v>-5.7522123893805309E-2</v>
      </c>
      <c r="R23" s="2">
        <f t="shared" ca="1" si="9"/>
        <v>-6.1946902654867256E-2</v>
      </c>
      <c r="S23" s="2">
        <f t="shared" ca="1" si="10"/>
        <v>2.6548672566371681E-2</v>
      </c>
      <c r="T23" s="8">
        <f t="shared" ca="1" si="11"/>
        <v>0.75663716814159288</v>
      </c>
      <c r="U23">
        <v>2</v>
      </c>
    </row>
    <row r="24" spans="1:21" x14ac:dyDescent="0.2">
      <c r="A24" s="6" t="s">
        <v>32</v>
      </c>
      <c r="B24" t="str">
        <f t="shared" ca="1" si="0"/>
        <v>1. How important have the following been to your work over the past year? [Content Management Systems and VLEs]</v>
      </c>
      <c r="D24">
        <f t="shared" ca="1" si="12"/>
        <v>135</v>
      </c>
      <c r="E24">
        <f t="shared" ca="1" si="12"/>
        <v>45</v>
      </c>
      <c r="F24">
        <f t="shared" ca="1" si="12"/>
        <v>22</v>
      </c>
      <c r="G24">
        <f t="shared" ca="1" si="12"/>
        <v>9</v>
      </c>
      <c r="H24">
        <f t="shared" ca="1" si="12"/>
        <v>9</v>
      </c>
      <c r="I24">
        <f t="shared" ca="1" si="12"/>
        <v>6</v>
      </c>
      <c r="J24">
        <f t="shared" ca="1" si="2"/>
        <v>226</v>
      </c>
      <c r="L24" t="str">
        <f t="shared" ca="1" si="3"/>
        <v>Content Management Systems and VLEs</v>
      </c>
      <c r="M24" s="2">
        <f t="shared" ca="1" si="4"/>
        <v>0.59734513274336287</v>
      </c>
      <c r="N24" s="2">
        <f t="shared" ca="1" si="5"/>
        <v>0.19911504424778761</v>
      </c>
      <c r="O24" s="2">
        <f t="shared" ca="1" si="6"/>
        <v>4.8672566371681415E-2</v>
      </c>
      <c r="P24" s="2">
        <f t="shared" ca="1" si="7"/>
        <v>-4.8672566371681415E-2</v>
      </c>
      <c r="Q24" s="2">
        <f t="shared" ca="1" si="8"/>
        <v>-3.9823008849557522E-2</v>
      </c>
      <c r="R24" s="2">
        <f t="shared" ca="1" si="9"/>
        <v>-3.9823008849557522E-2</v>
      </c>
      <c r="S24" s="2">
        <f t="shared" ca="1" si="10"/>
        <v>2.6548672566371681E-2</v>
      </c>
      <c r="T24" s="8">
        <f t="shared" ca="1" si="11"/>
        <v>0.79646017699115046</v>
      </c>
      <c r="U24">
        <v>1</v>
      </c>
    </row>
    <row r="25" spans="1:21" x14ac:dyDescent="0.2">
      <c r="M25" s="8"/>
    </row>
  </sheetData>
  <sortState ref="A3:T24">
    <sortCondition ref="T3:T24"/>
  </sortState>
  <conditionalFormatting sqref="M3:M24">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verticalDpi="0"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topLeftCell="A25" workbookViewId="0"/>
  </sheetViews>
  <sheetFormatPr defaultRowHeight="12.75" x14ac:dyDescent="0.2"/>
  <cols>
    <col min="1" max="1" width="18.7109375" customWidth="1"/>
    <col min="2" max="2" width="34.5703125" customWidth="1"/>
  </cols>
  <sheetData>
    <row r="1" spans="1:7" ht="17.25" x14ac:dyDescent="0.2">
      <c r="A1" s="9" t="str">
        <f>"'Form responses "&amp;E1&amp;"'!"</f>
        <v>'Form responses 2017'!</v>
      </c>
      <c r="B1" s="7" t="s">
        <v>833</v>
      </c>
      <c r="E1">
        <v>2017</v>
      </c>
    </row>
    <row r="2" spans="1:7" x14ac:dyDescent="0.2">
      <c r="A2" s="6" t="s">
        <v>3</v>
      </c>
      <c r="B2" s="16">
        <f ca="1">COUNTA(INDIRECT($A$1&amp;$A3&amp;":"&amp;$A3))-1</f>
        <v>219</v>
      </c>
      <c r="C2" s="6" t="s">
        <v>149</v>
      </c>
      <c r="D2" s="6" t="str">
        <f>E1&amp;" (%)"</f>
        <v>2017 (%)</v>
      </c>
      <c r="E2" s="6" t="str">
        <f>E1&amp;" (n.)"</f>
        <v>2017 (n.)</v>
      </c>
      <c r="F2" s="17" t="s">
        <v>151</v>
      </c>
    </row>
    <row r="3" spans="1:7" x14ac:dyDescent="0.2">
      <c r="A3" s="6" t="s">
        <v>733</v>
      </c>
      <c r="B3" s="28" t="s">
        <v>829</v>
      </c>
      <c r="C3" s="4">
        <f ca="1">COUNTIF(INDIRECT($A$1&amp;$A3&amp;":"&amp;$A3),"*"&amp;B3&amp;"*")</f>
        <v>141</v>
      </c>
      <c r="D3" s="27">
        <f t="shared" ref="D3:D10" ca="1" si="0">C3/B$2</f>
        <v>0.64383561643835618</v>
      </c>
      <c r="E3" s="5" t="str">
        <f t="shared" ref="E3:E10" ca="1" si="1">"n."&amp;C3</f>
        <v>n.141</v>
      </c>
      <c r="F3" s="17">
        <f t="shared" ref="F3:F10" ca="1" si="2">COUNTIF(INDIRECT($A$1&amp;$A3&amp;":"&amp;$A3),B3&amp;"*")</f>
        <v>16</v>
      </c>
      <c r="G3" t="str">
        <f t="shared" ref="G3:G10" si="3">SUBSTITUTE(B3,"/", " / ")</f>
        <v>Staff development / training</v>
      </c>
    </row>
    <row r="4" spans="1:7" x14ac:dyDescent="0.2">
      <c r="A4" s="6" t="s">
        <v>733</v>
      </c>
      <c r="B4" s="3" t="s">
        <v>830</v>
      </c>
      <c r="C4" s="4">
        <f ca="1">COUNTIF(INDIRECT($A$1&amp;$A4&amp;":"&amp;$A4),"*"&amp;B4&amp;"*")</f>
        <v>128</v>
      </c>
      <c r="D4" s="27">
        <f t="shared" ca="1" si="0"/>
        <v>0.58447488584474883</v>
      </c>
      <c r="E4" s="5" t="str">
        <f t="shared" ca="1" si="1"/>
        <v>n.128</v>
      </c>
      <c r="F4" s="17">
        <f t="shared" ca="1" si="2"/>
        <v>4</v>
      </c>
      <c r="G4" t="str">
        <f t="shared" si="3"/>
        <v>Technical support / development</v>
      </c>
    </row>
    <row r="5" spans="1:7" x14ac:dyDescent="0.2">
      <c r="A5" s="6" t="s">
        <v>733</v>
      </c>
      <c r="B5" s="3" t="s">
        <v>206</v>
      </c>
      <c r="C5" s="4">
        <v>91</v>
      </c>
      <c r="D5" s="27">
        <f t="shared" ca="1" si="0"/>
        <v>0.41552511415525112</v>
      </c>
      <c r="E5" s="5" t="str">
        <f t="shared" si="1"/>
        <v>n.91</v>
      </c>
      <c r="F5" s="17">
        <f t="shared" ca="1" si="2"/>
        <v>39</v>
      </c>
      <c r="G5" t="str">
        <f t="shared" si="3"/>
        <v>Support</v>
      </c>
    </row>
    <row r="6" spans="1:7" x14ac:dyDescent="0.2">
      <c r="A6" s="6" t="s">
        <v>733</v>
      </c>
      <c r="B6" s="3" t="s">
        <v>236</v>
      </c>
      <c r="C6" s="4">
        <f ca="1">COUNTIF(INDIRECT($A$1&amp;$A6&amp;":"&amp;$A6),"*"&amp;B6&amp;"*")</f>
        <v>90</v>
      </c>
      <c r="D6" s="27">
        <f t="shared" ca="1" si="0"/>
        <v>0.41095890410958902</v>
      </c>
      <c r="E6" s="5" t="str">
        <f t="shared" ca="1" si="1"/>
        <v>n.90</v>
      </c>
      <c r="F6" s="17">
        <f t="shared" ca="1" si="2"/>
        <v>43</v>
      </c>
      <c r="G6" t="str">
        <f t="shared" si="3"/>
        <v>Research</v>
      </c>
    </row>
    <row r="7" spans="1:7" x14ac:dyDescent="0.2">
      <c r="A7" s="6" t="s">
        <v>733</v>
      </c>
      <c r="B7" s="3" t="s">
        <v>741</v>
      </c>
      <c r="C7" s="4">
        <f ca="1">COUNTIF(INDIRECT($A$1&amp;$A7&amp;":"&amp;$A7),"*"&amp;B7&amp;"*")</f>
        <v>89</v>
      </c>
      <c r="D7" s="27">
        <f t="shared" ca="1" si="0"/>
        <v>0.40639269406392692</v>
      </c>
      <c r="E7" s="5" t="str">
        <f t="shared" ca="1" si="1"/>
        <v>n.89</v>
      </c>
      <c r="F7" s="17">
        <f t="shared" ca="1" si="2"/>
        <v>88</v>
      </c>
      <c r="G7" t="str">
        <f t="shared" si="3"/>
        <v>Teaching</v>
      </c>
    </row>
    <row r="8" spans="1:7" x14ac:dyDescent="0.2">
      <c r="A8" s="6" t="s">
        <v>733</v>
      </c>
      <c r="B8" s="3" t="s">
        <v>828</v>
      </c>
      <c r="C8" s="4">
        <f ca="1">COUNTIF(INDIRECT($A$1&amp;$A8&amp;":"&amp;$A8),"*"&amp;B8&amp;"*")</f>
        <v>76</v>
      </c>
      <c r="D8" s="27">
        <f t="shared" ca="1" si="0"/>
        <v>0.34703196347031962</v>
      </c>
      <c r="E8" s="5" t="str">
        <f t="shared" ca="1" si="1"/>
        <v>n.76</v>
      </c>
      <c r="F8" s="17">
        <f t="shared" ca="1" si="2"/>
        <v>23</v>
      </c>
      <c r="G8" t="str">
        <f t="shared" si="3"/>
        <v>Management / leadership</v>
      </c>
    </row>
    <row r="9" spans="1:7" x14ac:dyDescent="0.2">
      <c r="A9" s="6" t="s">
        <v>733</v>
      </c>
      <c r="B9" s="3" t="s">
        <v>831</v>
      </c>
      <c r="C9" s="4">
        <f ca="1">COUNTIF(INDIRECT($A$1&amp;$A9&amp;":"&amp;$A9),"*"&amp;B9&amp;"*")</f>
        <v>68</v>
      </c>
      <c r="D9" s="27">
        <f t="shared" ca="1" si="0"/>
        <v>0.31050228310502281</v>
      </c>
      <c r="E9" s="5" t="str">
        <f t="shared" ca="1" si="1"/>
        <v>n.68</v>
      </c>
      <c r="F9" s="17">
        <f t="shared" ca="1" si="2"/>
        <v>5</v>
      </c>
      <c r="G9" t="str">
        <f t="shared" si="3"/>
        <v>Administration</v>
      </c>
    </row>
    <row r="10" spans="1:7" x14ac:dyDescent="0.2">
      <c r="A10" s="6" t="s">
        <v>733</v>
      </c>
      <c r="B10" s="3" t="s">
        <v>706</v>
      </c>
      <c r="C10" s="4">
        <f ca="1">COUNTA(INDIRECT($A$1&amp;$A10&amp;":"&amp;$A10))-SUM(F3:F9)-1</f>
        <v>1</v>
      </c>
      <c r="D10" s="27">
        <f t="shared" ca="1" si="0"/>
        <v>4.5662100456621002E-3</v>
      </c>
      <c r="E10" s="5" t="str">
        <f t="shared" ca="1" si="1"/>
        <v>n.1</v>
      </c>
      <c r="F10" s="17">
        <f t="shared" ca="1" si="2"/>
        <v>0</v>
      </c>
      <c r="G10" t="str">
        <f t="shared" si="3"/>
        <v>Other</v>
      </c>
    </row>
    <row r="11" spans="1:7" x14ac:dyDescent="0.2">
      <c r="B11" s="3"/>
      <c r="C11" s="4"/>
      <c r="D11" s="27"/>
      <c r="E11" s="5"/>
    </row>
    <row r="12" spans="1:7" x14ac:dyDescent="0.2">
      <c r="B12" s="3"/>
      <c r="C12" s="4"/>
      <c r="D12" s="27"/>
      <c r="E12" s="5"/>
    </row>
    <row r="13" spans="1:7" x14ac:dyDescent="0.2">
      <c r="B13" s="3"/>
      <c r="C13" s="4"/>
      <c r="D13" s="27"/>
      <c r="E13" s="5"/>
    </row>
    <row r="14" spans="1:7" x14ac:dyDescent="0.2">
      <c r="B14" s="3"/>
      <c r="C14" s="4"/>
      <c r="D14" s="27"/>
      <c r="E14" s="5"/>
    </row>
    <row r="15" spans="1:7" ht="17.25" x14ac:dyDescent="0.2">
      <c r="A15" s="9" t="str">
        <f>"'Form responses "&amp;E15&amp;"'!"</f>
        <v>'Form responses 2016'!</v>
      </c>
      <c r="B15" s="7" t="s">
        <v>833</v>
      </c>
      <c r="D15" s="31"/>
      <c r="E15">
        <v>2016</v>
      </c>
    </row>
    <row r="16" spans="1:7" x14ac:dyDescent="0.2">
      <c r="A16" s="6" t="s">
        <v>3</v>
      </c>
      <c r="B16" s="16">
        <f ca="1">COUNTA(INDIRECT($A$15&amp;$A17&amp;":"&amp;$A17))-1</f>
        <v>238</v>
      </c>
      <c r="C16" s="6" t="s">
        <v>149</v>
      </c>
      <c r="D16" s="6" t="str">
        <f>E15&amp;" (%)"</f>
        <v>2016 (%)</v>
      </c>
      <c r="E16" s="6" t="str">
        <f>E15&amp;" (n.)"</f>
        <v>2016 (n.)</v>
      </c>
      <c r="F16" s="17" t="s">
        <v>151</v>
      </c>
    </row>
    <row r="17" spans="1:7" x14ac:dyDescent="0.2">
      <c r="A17" s="6" t="s">
        <v>834</v>
      </c>
      <c r="B17" s="28" t="s">
        <v>829</v>
      </c>
      <c r="C17" s="4">
        <f ca="1">COUNTIF(INDIRECT($A$15&amp;$A17&amp;":"&amp;$A17),"*"&amp;B17&amp;"*")</f>
        <v>148</v>
      </c>
      <c r="D17" s="27">
        <f ca="1">C17/B$16</f>
        <v>0.62184873949579833</v>
      </c>
      <c r="E17" s="5" t="str">
        <f ca="1">"n."&amp;C17</f>
        <v>n.148</v>
      </c>
      <c r="F17" s="17">
        <f ca="1">COUNTIF(INDIRECT($A$15&amp;$A17&amp;":"&amp;$A17),B17&amp;"*")</f>
        <v>23</v>
      </c>
      <c r="G17" t="str">
        <f>SUBSTITUTE(B17,"/", " / ")</f>
        <v>Staff development / training</v>
      </c>
    </row>
    <row r="18" spans="1:7" x14ac:dyDescent="0.2">
      <c r="A18" s="6" t="s">
        <v>834</v>
      </c>
      <c r="B18" s="3" t="s">
        <v>830</v>
      </c>
      <c r="C18" s="4">
        <f t="shared" ref="C18:C23" ca="1" si="4">COUNTIF(INDIRECT($A$15&amp;$A18&amp;":"&amp;$A18),"*"&amp;B18&amp;"*")</f>
        <v>130</v>
      </c>
      <c r="D18" s="27">
        <f t="shared" ref="D18:D24" ca="1" si="5">C18/B$16</f>
        <v>0.54621848739495793</v>
      </c>
      <c r="E18" s="5" t="str">
        <f t="shared" ref="E18:E24" ca="1" si="6">"n."&amp;C18</f>
        <v>n.130</v>
      </c>
      <c r="F18" s="17">
        <f t="shared" ref="F18:F24" ca="1" si="7">COUNTIF(INDIRECT($A$15&amp;$A18&amp;":"&amp;$A18),B18&amp;"*")</f>
        <v>6</v>
      </c>
      <c r="G18" t="str">
        <f t="shared" ref="G18:G24" si="8">SUBSTITUTE(B18,"/", " / ")</f>
        <v>Technical support / development</v>
      </c>
    </row>
    <row r="19" spans="1:7" x14ac:dyDescent="0.2">
      <c r="A19" s="6" t="s">
        <v>834</v>
      </c>
      <c r="B19" s="3" t="s">
        <v>206</v>
      </c>
      <c r="C19" s="4">
        <f t="shared" ca="1" si="4"/>
        <v>173</v>
      </c>
      <c r="D19" s="27">
        <f t="shared" ca="1" si="5"/>
        <v>0.72689075630252098</v>
      </c>
      <c r="E19" s="5" t="str">
        <f t="shared" ca="1" si="6"/>
        <v>n.173</v>
      </c>
      <c r="F19" s="17">
        <f t="shared" ca="1" si="7"/>
        <v>33</v>
      </c>
      <c r="G19" t="str">
        <f t="shared" si="8"/>
        <v>Support</v>
      </c>
    </row>
    <row r="20" spans="1:7" x14ac:dyDescent="0.2">
      <c r="A20" s="6" t="s">
        <v>834</v>
      </c>
      <c r="B20" s="3" t="s">
        <v>236</v>
      </c>
      <c r="C20" s="4">
        <f t="shared" ca="1" si="4"/>
        <v>93</v>
      </c>
      <c r="D20" s="27">
        <f t="shared" ca="1" si="5"/>
        <v>0.3907563025210084</v>
      </c>
      <c r="E20" s="5" t="str">
        <f t="shared" ca="1" si="6"/>
        <v>n.93</v>
      </c>
      <c r="F20" s="17">
        <f t="shared" ca="1" si="7"/>
        <v>46</v>
      </c>
      <c r="G20" t="str">
        <f t="shared" si="8"/>
        <v>Research</v>
      </c>
    </row>
    <row r="21" spans="1:7" x14ac:dyDescent="0.2">
      <c r="A21" s="6" t="s">
        <v>834</v>
      </c>
      <c r="B21" s="3" t="s">
        <v>741</v>
      </c>
      <c r="C21" s="4">
        <f t="shared" ca="1" si="4"/>
        <v>97</v>
      </c>
      <c r="D21" s="27">
        <f t="shared" ca="1" si="5"/>
        <v>0.40756302521008403</v>
      </c>
      <c r="E21" s="5" t="str">
        <f t="shared" ca="1" si="6"/>
        <v>n.97</v>
      </c>
      <c r="F21" s="17">
        <f t="shared" ca="1" si="7"/>
        <v>97</v>
      </c>
      <c r="G21" t="str">
        <f t="shared" si="8"/>
        <v>Teaching</v>
      </c>
    </row>
    <row r="22" spans="1:7" x14ac:dyDescent="0.2">
      <c r="A22" s="6" t="s">
        <v>834</v>
      </c>
      <c r="B22" s="3" t="s">
        <v>828</v>
      </c>
      <c r="C22" s="4">
        <f t="shared" ca="1" si="4"/>
        <v>76</v>
      </c>
      <c r="D22" s="27">
        <f t="shared" ca="1" si="5"/>
        <v>0.31932773109243695</v>
      </c>
      <c r="E22" s="5" t="str">
        <f t="shared" ca="1" si="6"/>
        <v>n.76</v>
      </c>
      <c r="F22" s="17">
        <f t="shared" ca="1" si="7"/>
        <v>27</v>
      </c>
      <c r="G22" t="str">
        <f t="shared" si="8"/>
        <v>Management / leadership</v>
      </c>
    </row>
    <row r="23" spans="1:7" x14ac:dyDescent="0.2">
      <c r="A23" s="6" t="s">
        <v>834</v>
      </c>
      <c r="B23" s="3" t="s">
        <v>831</v>
      </c>
      <c r="C23" s="4">
        <f t="shared" ca="1" si="4"/>
        <v>79</v>
      </c>
      <c r="D23" s="27">
        <f t="shared" ca="1" si="5"/>
        <v>0.33193277310924368</v>
      </c>
      <c r="E23" s="5" t="str">
        <f t="shared" ca="1" si="6"/>
        <v>n.79</v>
      </c>
      <c r="F23" s="17">
        <f t="shared" ca="1" si="7"/>
        <v>5</v>
      </c>
      <c r="G23" t="str">
        <f t="shared" si="8"/>
        <v>Administration</v>
      </c>
    </row>
    <row r="24" spans="1:7" x14ac:dyDescent="0.2">
      <c r="A24" s="6" t="s">
        <v>834</v>
      </c>
      <c r="B24" s="3" t="s">
        <v>706</v>
      </c>
      <c r="C24" s="4">
        <f ca="1">COUNTA(INDIRECT($A$15&amp;$A24&amp;":"&amp;$A24))-SUM(F17:F23)-1</f>
        <v>1</v>
      </c>
      <c r="D24" s="27">
        <f t="shared" ca="1" si="5"/>
        <v>4.2016806722689074E-3</v>
      </c>
      <c r="E24" s="5" t="str">
        <f t="shared" ca="1" si="6"/>
        <v>n.1</v>
      </c>
      <c r="F24" s="17">
        <f t="shared" ca="1" si="7"/>
        <v>0</v>
      </c>
      <c r="G24" t="str">
        <f t="shared" si="8"/>
        <v>Other</v>
      </c>
    </row>
  </sheetData>
  <sortState ref="A3:G10">
    <sortCondition descending="1" ref="C3:C10"/>
  </sortState>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topLeftCell="A13" workbookViewId="0"/>
  </sheetViews>
  <sheetFormatPr defaultRowHeight="12.75" x14ac:dyDescent="0.2"/>
  <cols>
    <col min="1" max="1" width="21.7109375" customWidth="1"/>
  </cols>
  <sheetData>
    <row r="1" spans="1:7" ht="17.25" x14ac:dyDescent="0.2">
      <c r="A1" s="9" t="str">
        <f>"'Form responses "&amp;E1&amp;"'!"</f>
        <v>'Form responses 2017'!</v>
      </c>
      <c r="B1" s="7" t="s">
        <v>835</v>
      </c>
      <c r="E1">
        <v>2017</v>
      </c>
    </row>
    <row r="2" spans="1:7" x14ac:dyDescent="0.2">
      <c r="A2" s="6" t="s">
        <v>3</v>
      </c>
      <c r="B2" s="16">
        <f ca="1">COUNTA(INDIRECT($A$1&amp;$A4&amp;":"&amp;$A4))-1</f>
        <v>226</v>
      </c>
      <c r="C2" s="6" t="s">
        <v>149</v>
      </c>
      <c r="D2" s="6" t="str">
        <f>E1&amp;" (%)"</f>
        <v>2017 (%)</v>
      </c>
      <c r="E2" s="6" t="str">
        <f>E1&amp;" (n.)"</f>
        <v>2017 (n.)</v>
      </c>
      <c r="F2" s="17" t="s">
        <v>151</v>
      </c>
    </row>
    <row r="3" spans="1:7" x14ac:dyDescent="0.2">
      <c r="A3" s="6" t="s">
        <v>836</v>
      </c>
      <c r="B3" s="3" t="s">
        <v>837</v>
      </c>
      <c r="C3" s="4">
        <f t="shared" ref="C3:C9" ca="1" si="0">COUNTIF(INDIRECT($A$1&amp;$A3&amp;":"&amp;$A3),"*"&amp;B3&amp;"*")</f>
        <v>204</v>
      </c>
      <c r="D3" s="27">
        <f t="shared" ref="D3:D10" ca="1" si="1">C3/B$2</f>
        <v>0.90265486725663713</v>
      </c>
      <c r="E3" s="5" t="str">
        <f t="shared" ref="E3:E10" ca="1" si="2">"n."&amp;C3</f>
        <v>n.204</v>
      </c>
      <c r="F3" s="17">
        <f t="shared" ref="F3:F10" ca="1" si="3">COUNTIF(INDIRECT($A$1&amp;$A3&amp;":"&amp;$A3),B3&amp;"*")</f>
        <v>189</v>
      </c>
      <c r="G3" t="str">
        <f t="shared" ref="G3:G10" ca="1" si="4">SUBSTITUTE(B3,"/", " / ")&amp; " (n. "&amp;C3&amp;")"</f>
        <v>Higher Education (n. 204)</v>
      </c>
    </row>
    <row r="4" spans="1:7" x14ac:dyDescent="0.2">
      <c r="A4" s="6" t="s">
        <v>836</v>
      </c>
      <c r="B4" s="3" t="s">
        <v>838</v>
      </c>
      <c r="C4" s="4">
        <f t="shared" ca="1" si="0"/>
        <v>23</v>
      </c>
      <c r="D4" s="27">
        <f t="shared" ca="1" si="1"/>
        <v>0.10176991150442478</v>
      </c>
      <c r="E4" s="5" t="str">
        <f t="shared" ca="1" si="2"/>
        <v>n.23</v>
      </c>
      <c r="F4" s="17">
        <f t="shared" ca="1" si="3"/>
        <v>22</v>
      </c>
      <c r="G4" t="str">
        <f t="shared" ca="1" si="4"/>
        <v>Further Education (n. 23)</v>
      </c>
    </row>
    <row r="5" spans="1:7" x14ac:dyDescent="0.2">
      <c r="A5" s="6" t="s">
        <v>836</v>
      </c>
      <c r="B5" s="3" t="s">
        <v>839</v>
      </c>
      <c r="C5" s="4">
        <f t="shared" ca="1" si="0"/>
        <v>16</v>
      </c>
      <c r="D5" s="27">
        <f t="shared" ca="1" si="1"/>
        <v>7.0796460176991149E-2</v>
      </c>
      <c r="E5" s="5" t="str">
        <f t="shared" ca="1" si="2"/>
        <v>n.16</v>
      </c>
      <c r="F5" s="17">
        <f t="shared" ca="1" si="3"/>
        <v>3</v>
      </c>
      <c r="G5" t="str">
        <f t="shared" ca="1" si="4"/>
        <v>Work-based learning (n. 16)</v>
      </c>
    </row>
    <row r="6" spans="1:7" x14ac:dyDescent="0.2">
      <c r="A6" s="6" t="s">
        <v>836</v>
      </c>
      <c r="B6" s="3" t="s">
        <v>840</v>
      </c>
      <c r="C6" s="4">
        <f t="shared" ca="1" si="0"/>
        <v>12</v>
      </c>
      <c r="D6" s="27">
        <f t="shared" ca="1" si="1"/>
        <v>5.3097345132743362E-2</v>
      </c>
      <c r="E6" s="5" t="str">
        <f t="shared" ca="1" si="2"/>
        <v>n.12</v>
      </c>
      <c r="F6" s="17">
        <f t="shared" ca="1" si="3"/>
        <v>0</v>
      </c>
      <c r="G6" t="str">
        <f t="shared" ca="1" si="4"/>
        <v>Adult and community learning (n. 12)</v>
      </c>
    </row>
    <row r="7" spans="1:7" x14ac:dyDescent="0.2">
      <c r="A7" s="6" t="s">
        <v>836</v>
      </c>
      <c r="B7" s="3" t="s">
        <v>404</v>
      </c>
      <c r="C7" s="4">
        <f t="shared" ca="1" si="0"/>
        <v>10</v>
      </c>
      <c r="D7" s="27">
        <f t="shared" ca="1" si="1"/>
        <v>4.4247787610619468E-2</v>
      </c>
      <c r="E7" s="5" t="str">
        <f t="shared" ca="1" si="2"/>
        <v>n.10</v>
      </c>
      <c r="F7" s="17">
        <f t="shared" ca="1" si="3"/>
        <v>4</v>
      </c>
      <c r="G7" t="str">
        <f t="shared" ca="1" si="4"/>
        <v>Industry (n. 10)</v>
      </c>
    </row>
    <row r="8" spans="1:7" x14ac:dyDescent="0.2">
      <c r="A8" s="6" t="s">
        <v>836</v>
      </c>
      <c r="B8" s="3" t="s">
        <v>678</v>
      </c>
      <c r="C8" s="4">
        <f t="shared" ca="1" si="0"/>
        <v>5</v>
      </c>
      <c r="D8" s="27">
        <f t="shared" ca="1" si="1"/>
        <v>2.2123893805309734E-2</v>
      </c>
      <c r="E8" s="5" t="str">
        <f t="shared" ca="1" si="2"/>
        <v>n.5</v>
      </c>
      <c r="F8" s="17">
        <f t="shared" ca="1" si="3"/>
        <v>5</v>
      </c>
      <c r="G8" t="str">
        <f t="shared" ca="1" si="4"/>
        <v>Schools (n. 5)</v>
      </c>
    </row>
    <row r="9" spans="1:7" x14ac:dyDescent="0.2">
      <c r="A9" s="6" t="s">
        <v>836</v>
      </c>
      <c r="B9" s="3" t="s">
        <v>841</v>
      </c>
      <c r="C9" s="4">
        <f t="shared" ca="1" si="0"/>
        <v>5</v>
      </c>
      <c r="D9" s="27">
        <f t="shared" ca="1" si="1"/>
        <v>2.2123893805309734E-2</v>
      </c>
      <c r="E9" s="5" t="str">
        <f t="shared" ca="1" si="2"/>
        <v>n.5</v>
      </c>
      <c r="F9" s="17">
        <f t="shared" ca="1" si="3"/>
        <v>0</v>
      </c>
      <c r="G9" t="str">
        <f t="shared" ca="1" si="4"/>
        <v>Third sector (n. 5)</v>
      </c>
    </row>
    <row r="10" spans="1:7" x14ac:dyDescent="0.2">
      <c r="A10" s="6" t="s">
        <v>836</v>
      </c>
      <c r="B10" s="3" t="s">
        <v>706</v>
      </c>
      <c r="C10" s="4">
        <f ca="1">COUNTA(INDIRECT($A$1&amp;$A10&amp;":"&amp;$A10))-SUM(F3:F9)-1</f>
        <v>3</v>
      </c>
      <c r="D10" s="27">
        <f t="shared" ca="1" si="1"/>
        <v>1.3274336283185841E-2</v>
      </c>
      <c r="E10" s="5" t="str">
        <f t="shared" ca="1" si="2"/>
        <v>n.3</v>
      </c>
      <c r="F10" s="17">
        <f t="shared" ca="1" si="3"/>
        <v>0</v>
      </c>
      <c r="G10" t="str">
        <f t="shared" ca="1" si="4"/>
        <v>Other (n. 3)</v>
      </c>
    </row>
    <row r="11" spans="1:7" x14ac:dyDescent="0.2">
      <c r="B11" s="3"/>
      <c r="C11" s="4"/>
      <c r="D11" s="27"/>
      <c r="E11" s="5"/>
    </row>
    <row r="12" spans="1:7" x14ac:dyDescent="0.2">
      <c r="B12" s="3"/>
      <c r="C12" s="4"/>
      <c r="D12" s="27"/>
      <c r="E12" s="5"/>
    </row>
    <row r="13" spans="1:7" x14ac:dyDescent="0.2">
      <c r="B13" s="3"/>
      <c r="C13" s="4"/>
      <c r="D13" s="27"/>
      <c r="E13" s="5"/>
    </row>
    <row r="14" spans="1:7" x14ac:dyDescent="0.2">
      <c r="B14" s="3"/>
      <c r="C14" s="4"/>
      <c r="D14" s="27"/>
      <c r="E14" s="5"/>
    </row>
    <row r="15" spans="1:7" ht="17.25" x14ac:dyDescent="0.2">
      <c r="A15" s="9" t="str">
        <f>"'Form responses "&amp;E15&amp;"'!"</f>
        <v>'Form responses 2016'!</v>
      </c>
      <c r="B15" s="7" t="s">
        <v>835</v>
      </c>
      <c r="D15" s="31"/>
      <c r="E15">
        <v>2016</v>
      </c>
    </row>
    <row r="16" spans="1:7" x14ac:dyDescent="0.2">
      <c r="A16" s="6" t="s">
        <v>3</v>
      </c>
      <c r="B16" s="16">
        <f ca="1">COUNTA(INDIRECT($A$15&amp;$A18&amp;":"&amp;$A18))-1</f>
        <v>244</v>
      </c>
      <c r="C16" s="6" t="s">
        <v>149</v>
      </c>
      <c r="D16" s="6" t="str">
        <f>E15&amp;" (%)"</f>
        <v>2016 (%)</v>
      </c>
      <c r="E16" s="6" t="str">
        <f>E15&amp;" (n.)"</f>
        <v>2016 (n.)</v>
      </c>
      <c r="F16" s="17" t="s">
        <v>151</v>
      </c>
    </row>
    <row r="17" spans="1:7" x14ac:dyDescent="0.2">
      <c r="A17" s="6" t="s">
        <v>842</v>
      </c>
      <c r="B17" s="3" t="s">
        <v>837</v>
      </c>
      <c r="C17" s="4">
        <f ca="1">COUNTIF(INDIRECT($A$15&amp;$A17&amp;":"&amp;$A17),"*"&amp;B17&amp;"*")</f>
        <v>214</v>
      </c>
      <c r="D17" s="27">
        <f t="shared" ref="D17:D23" ca="1" si="5">C17/B$16</f>
        <v>0.87704918032786883</v>
      </c>
      <c r="E17" s="5" t="str">
        <f ca="1">"n."&amp;C17</f>
        <v>n.214</v>
      </c>
      <c r="F17" s="17">
        <f ca="1">COUNTIF(INDIRECT($A$15&amp;$A17&amp;":"&amp;$A17),B17&amp;"*")</f>
        <v>199</v>
      </c>
      <c r="G17" t="str">
        <f>SUBSTITUTE(B17,"/", " / ")</f>
        <v>Higher Education</v>
      </c>
    </row>
    <row r="18" spans="1:7" x14ac:dyDescent="0.2">
      <c r="A18" s="6" t="s">
        <v>842</v>
      </c>
      <c r="B18" s="3" t="s">
        <v>838</v>
      </c>
      <c r="C18" s="4">
        <f t="shared" ref="C18:C23" ca="1" si="6">COUNTIF(INDIRECT($A$15&amp;$A18&amp;":"&amp;$A18),"*"&amp;B18&amp;"*")</f>
        <v>29</v>
      </c>
      <c r="D18" s="27">
        <f t="shared" ca="1" si="5"/>
        <v>0.11885245901639344</v>
      </c>
      <c r="E18" s="5" t="str">
        <f t="shared" ref="E18:E24" ca="1" si="7">"n."&amp;C18</f>
        <v>n.29</v>
      </c>
      <c r="F18" s="17">
        <f ca="1">COUNTIF(INDIRECT($A$15&amp;$A18&amp;":"&amp;$A18),B18&amp;"*")</f>
        <v>27</v>
      </c>
      <c r="G18" t="str">
        <f t="shared" ref="G18:G24" si="8">SUBSTITUTE(B18,"/", " / ")</f>
        <v>Further Education</v>
      </c>
    </row>
    <row r="19" spans="1:7" x14ac:dyDescent="0.2">
      <c r="A19" s="6" t="s">
        <v>842</v>
      </c>
      <c r="B19" s="3" t="s">
        <v>839</v>
      </c>
      <c r="C19" s="4">
        <f t="shared" ca="1" si="6"/>
        <v>15</v>
      </c>
      <c r="D19" s="27">
        <f t="shared" ca="1" si="5"/>
        <v>6.1475409836065573E-2</v>
      </c>
      <c r="E19" s="5" t="str">
        <f t="shared" ca="1" si="7"/>
        <v>n.15</v>
      </c>
      <c r="F19" s="17">
        <f t="shared" ref="F19:F24" ca="1" si="9">COUNTIF(INDIRECT($A$15&amp;$A19&amp;":"&amp;$A19),B19&amp;"*")</f>
        <v>4</v>
      </c>
      <c r="G19" t="str">
        <f t="shared" si="8"/>
        <v>Work-based learning</v>
      </c>
    </row>
    <row r="20" spans="1:7" x14ac:dyDescent="0.2">
      <c r="A20" s="6" t="s">
        <v>842</v>
      </c>
      <c r="B20" s="3" t="s">
        <v>840</v>
      </c>
      <c r="C20" s="4">
        <f t="shared" ca="1" si="6"/>
        <v>10</v>
      </c>
      <c r="D20" s="27">
        <f t="shared" ca="1" si="5"/>
        <v>4.0983606557377046E-2</v>
      </c>
      <c r="E20" s="5" t="str">
        <f t="shared" ca="1" si="7"/>
        <v>n.10</v>
      </c>
      <c r="F20" s="17">
        <f t="shared" ca="1" si="9"/>
        <v>1</v>
      </c>
      <c r="G20" t="str">
        <f t="shared" si="8"/>
        <v>Adult and community learning</v>
      </c>
    </row>
    <row r="21" spans="1:7" x14ac:dyDescent="0.2">
      <c r="A21" s="6" t="s">
        <v>842</v>
      </c>
      <c r="B21" s="3" t="s">
        <v>404</v>
      </c>
      <c r="C21" s="4">
        <f t="shared" ca="1" si="6"/>
        <v>10</v>
      </c>
      <c r="D21" s="27">
        <f t="shared" ca="1" si="5"/>
        <v>4.0983606557377046E-2</v>
      </c>
      <c r="E21" s="5" t="str">
        <f t="shared" ca="1" si="7"/>
        <v>n.10</v>
      </c>
      <c r="F21" s="17">
        <f t="shared" ca="1" si="9"/>
        <v>2</v>
      </c>
      <c r="G21" t="str">
        <f t="shared" si="8"/>
        <v>Industry</v>
      </c>
    </row>
    <row r="22" spans="1:7" x14ac:dyDescent="0.2">
      <c r="A22" s="6" t="s">
        <v>842</v>
      </c>
      <c r="B22" s="3" t="s">
        <v>678</v>
      </c>
      <c r="C22" s="4">
        <f t="shared" ca="1" si="6"/>
        <v>7</v>
      </c>
      <c r="D22" s="27">
        <f t="shared" ca="1" si="5"/>
        <v>2.8688524590163935E-2</v>
      </c>
      <c r="E22" s="5" t="str">
        <f t="shared" ca="1" si="7"/>
        <v>n.7</v>
      </c>
      <c r="F22" s="17">
        <f t="shared" ca="1" si="9"/>
        <v>6</v>
      </c>
      <c r="G22" t="str">
        <f t="shared" si="8"/>
        <v>Schools</v>
      </c>
    </row>
    <row r="23" spans="1:7" x14ac:dyDescent="0.2">
      <c r="A23" s="6" t="s">
        <v>842</v>
      </c>
      <c r="B23" s="3" t="s">
        <v>841</v>
      </c>
      <c r="C23" s="4">
        <f t="shared" ca="1" si="6"/>
        <v>2</v>
      </c>
      <c r="D23" s="27">
        <f t="shared" ca="1" si="5"/>
        <v>8.1967213114754103E-3</v>
      </c>
      <c r="E23" s="5" t="str">
        <f t="shared" ca="1" si="7"/>
        <v>n.2</v>
      </c>
      <c r="F23" s="17">
        <f t="shared" ca="1" si="9"/>
        <v>0</v>
      </c>
      <c r="G23" t="str">
        <f t="shared" si="8"/>
        <v>Third sector</v>
      </c>
    </row>
    <row r="24" spans="1:7" x14ac:dyDescent="0.2">
      <c r="A24" s="6" t="s">
        <v>842</v>
      </c>
      <c r="B24" s="3" t="s">
        <v>706</v>
      </c>
      <c r="C24" s="26">
        <f ca="1">B16-SUM(F17:F23)</f>
        <v>5</v>
      </c>
      <c r="D24" s="27">
        <f ca="1">C24/B$16</f>
        <v>2.0491803278688523E-2</v>
      </c>
      <c r="E24" s="5" t="str">
        <f t="shared" ca="1" si="7"/>
        <v>n.5</v>
      </c>
      <c r="F24" s="17">
        <f t="shared" ca="1" si="9"/>
        <v>0</v>
      </c>
      <c r="G24" t="str">
        <f t="shared" si="8"/>
        <v>Other</v>
      </c>
    </row>
  </sheetData>
  <sortState ref="A3:G10">
    <sortCondition descending="1" ref="C3:C10"/>
  </sortState>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topLeftCell="A10" workbookViewId="0">
      <selection activeCell="D33" sqref="D33"/>
    </sheetView>
  </sheetViews>
  <sheetFormatPr defaultRowHeight="12.75" x14ac:dyDescent="0.2"/>
  <cols>
    <col min="1" max="1" width="21.140625" customWidth="1"/>
    <col min="2" max="2" width="25" customWidth="1"/>
  </cols>
  <sheetData>
    <row r="1" spans="1:8" ht="17.25" x14ac:dyDescent="0.2">
      <c r="A1" s="9" t="str">
        <f>"'Form responses "&amp;E1&amp;"'!"</f>
        <v>'Form responses 2017'!</v>
      </c>
      <c r="B1" s="7" t="s">
        <v>843</v>
      </c>
      <c r="E1">
        <v>2017</v>
      </c>
    </row>
    <row r="2" spans="1:8" x14ac:dyDescent="0.2">
      <c r="A2" s="6" t="s">
        <v>3</v>
      </c>
      <c r="B2" s="16">
        <f ca="1">COUNTA(INDIRECT($A$1&amp;$A4&amp;":"&amp;$A4))-1</f>
        <v>225</v>
      </c>
      <c r="C2" s="6" t="s">
        <v>149</v>
      </c>
      <c r="D2" s="6" t="str">
        <f>E1&amp;" (%)"</f>
        <v>2017 (%)</v>
      </c>
      <c r="E2" s="6" t="str">
        <f>E1&amp;" (n.)"</f>
        <v>2017 (n.)</v>
      </c>
      <c r="F2" s="17" t="s">
        <v>151</v>
      </c>
    </row>
    <row r="3" spans="1:8" x14ac:dyDescent="0.2">
      <c r="A3" s="6" t="s">
        <v>832</v>
      </c>
      <c r="B3" s="3" t="s">
        <v>844</v>
      </c>
      <c r="C3" s="4">
        <f ca="1">COUNTIF(INDIRECT($A$1&amp;$A3&amp;":"&amp;$A3),"*"&amp;B3&amp;"*")</f>
        <v>201</v>
      </c>
      <c r="D3" s="27">
        <f t="shared" ref="D3:D9" ca="1" si="0">C3/B$2</f>
        <v>0.89333333333333331</v>
      </c>
      <c r="E3" s="5" t="str">
        <f t="shared" ref="E3:E9" ca="1" si="1">"n."&amp;C3</f>
        <v>n.201</v>
      </c>
      <c r="F3" s="17">
        <f t="shared" ref="F3:F9" ca="1" si="2">COUNTIF(INDIRECT($A$1&amp;$A3&amp;":"&amp;$A3),B3&amp;"*")</f>
        <v>195</v>
      </c>
      <c r="G3" t="str">
        <f t="shared" ref="G3:G9" ca="1" si="3">SUBSTITUTE(B3,"/", " / ")&amp; " (n. "&amp;C3&amp;")"</f>
        <v>University or Higher Education provider (n. 201)</v>
      </c>
      <c r="H3" t="str">
        <f ca="1">C3 &amp; " ("&amp;TEXT(D3,"0.0%")&amp;")"</f>
        <v>201 (89.3%)</v>
      </c>
    </row>
    <row r="4" spans="1:8" x14ac:dyDescent="0.2">
      <c r="A4" s="6" t="s">
        <v>832</v>
      </c>
      <c r="B4" s="3" t="s">
        <v>845</v>
      </c>
      <c r="C4" s="4">
        <f ca="1">COUNTIF(INDIRECT($A$1&amp;$A4&amp;":"&amp;$A4),"*"&amp;B4&amp;"*")</f>
        <v>13</v>
      </c>
      <c r="D4" s="27">
        <f t="shared" ca="1" si="0"/>
        <v>5.7777777777777775E-2</v>
      </c>
      <c r="E4" s="5" t="str">
        <f t="shared" ca="1" si="1"/>
        <v>n.13</v>
      </c>
      <c r="F4" s="17">
        <f t="shared" ca="1" si="2"/>
        <v>12</v>
      </c>
      <c r="G4" t="str">
        <f t="shared" ca="1" si="3"/>
        <v>College or Further Education provider (n. 13)</v>
      </c>
      <c r="H4" t="str">
        <f t="shared" ref="H4:H9" ca="1" si="4">C4 &amp; " ("&amp;TEXT(D4,"0.0%")&amp;")"</f>
        <v>13 (5.8%)</v>
      </c>
    </row>
    <row r="5" spans="1:8" x14ac:dyDescent="0.2">
      <c r="A5" s="6" t="s">
        <v>832</v>
      </c>
      <c r="B5" s="3" t="s">
        <v>846</v>
      </c>
      <c r="C5" s="4">
        <f ca="1">COUNTIF(INDIRECT($A$1&amp;$A5&amp;":"&amp;$A5),"*"&amp;B5&amp;"*")</f>
        <v>12</v>
      </c>
      <c r="D5" s="27">
        <f t="shared" ca="1" si="0"/>
        <v>5.3333333333333337E-2</v>
      </c>
      <c r="E5" s="5" t="str">
        <f t="shared" ca="1" si="1"/>
        <v>n.12</v>
      </c>
      <c r="F5" s="17">
        <f t="shared" ca="1" si="2"/>
        <v>8</v>
      </c>
      <c r="G5" t="str">
        <f t="shared" ca="1" si="3"/>
        <v>Commercial organisation (n. 12)</v>
      </c>
      <c r="H5" t="str">
        <f t="shared" ca="1" si="4"/>
        <v>12 (5.3%)</v>
      </c>
    </row>
    <row r="6" spans="1:8" x14ac:dyDescent="0.2">
      <c r="A6" s="6" t="s">
        <v>832</v>
      </c>
      <c r="B6" s="3" t="s">
        <v>847</v>
      </c>
      <c r="C6" s="4">
        <f ca="1">COUNTIF(INDIRECT($A$1&amp;$A6&amp;":"&amp;$A6),"*"&amp;B6&amp;"*")</f>
        <v>6</v>
      </c>
      <c r="D6" s="27">
        <f t="shared" ca="1" si="0"/>
        <v>2.6666666666666668E-2</v>
      </c>
      <c r="E6" s="5" t="str">
        <f t="shared" ca="1" si="1"/>
        <v>n.6</v>
      </c>
      <c r="F6" s="17">
        <f t="shared" ca="1" si="2"/>
        <v>3</v>
      </c>
      <c r="G6" t="str">
        <f t="shared" ca="1" si="3"/>
        <v>Other learning provider (n. 6)</v>
      </c>
      <c r="H6" t="str">
        <f t="shared" ca="1" si="4"/>
        <v>6 (2.7%)</v>
      </c>
    </row>
    <row r="7" spans="1:8" x14ac:dyDescent="0.2">
      <c r="A7" s="6" t="s">
        <v>832</v>
      </c>
      <c r="B7" s="3" t="s">
        <v>706</v>
      </c>
      <c r="C7" s="4">
        <f ca="1">COUNTA(INDIRECT($A$1&amp;$A7&amp;":"&amp;$A7))-(F3+F4+F5+F6+F8+F9)</f>
        <v>5</v>
      </c>
      <c r="D7" s="27">
        <f t="shared" ca="1" si="0"/>
        <v>2.2222222222222223E-2</v>
      </c>
      <c r="E7" s="5" t="str">
        <f t="shared" ca="1" si="1"/>
        <v>n.5</v>
      </c>
      <c r="F7" s="17">
        <f t="shared" ca="1" si="2"/>
        <v>3</v>
      </c>
      <c r="G7" t="str">
        <f t="shared" ca="1" si="3"/>
        <v>Other (n. 5)</v>
      </c>
      <c r="H7" t="str">
        <f t="shared" ca="1" si="4"/>
        <v>5 (2.2%)</v>
      </c>
    </row>
    <row r="8" spans="1:8" x14ac:dyDescent="0.2">
      <c r="A8" s="6" t="s">
        <v>832</v>
      </c>
      <c r="B8" s="3" t="s">
        <v>848</v>
      </c>
      <c r="C8" s="4">
        <f ca="1">COUNTIF(INDIRECT($A$1&amp;$A8&amp;":"&amp;$A8),"*"&amp;B8&amp;"*")</f>
        <v>4</v>
      </c>
      <c r="D8" s="27">
        <f t="shared" ca="1" si="0"/>
        <v>1.7777777777777778E-2</v>
      </c>
      <c r="E8" s="5" t="str">
        <f t="shared" ca="1" si="1"/>
        <v>n.4</v>
      </c>
      <c r="F8" s="17">
        <f t="shared" ca="1" si="2"/>
        <v>0</v>
      </c>
      <c r="G8" t="str">
        <f t="shared" ca="1" si="3"/>
        <v>Third sector organisation (n. 4)</v>
      </c>
      <c r="H8" t="str">
        <f t="shared" ca="1" si="4"/>
        <v>4 (1.8%)</v>
      </c>
    </row>
    <row r="9" spans="1:8" x14ac:dyDescent="0.2">
      <c r="A9" s="6" t="s">
        <v>832</v>
      </c>
      <c r="B9" s="3" t="s">
        <v>768</v>
      </c>
      <c r="C9" s="4">
        <f ca="1">COUNTIF(INDIRECT($A$1&amp;$A9&amp;":"&amp;$A9),"*"&amp;B9&amp;"*")</f>
        <v>3</v>
      </c>
      <c r="D9" s="27">
        <f t="shared" ca="1" si="0"/>
        <v>1.3333333333333334E-2</v>
      </c>
      <c r="E9" s="5" t="str">
        <f t="shared" ca="1" si="1"/>
        <v>n.3</v>
      </c>
      <c r="F9" s="17">
        <f t="shared" ca="1" si="2"/>
        <v>3</v>
      </c>
      <c r="G9" t="str">
        <f t="shared" ca="1" si="3"/>
        <v>School (n. 3)</v>
      </c>
      <c r="H9" t="str">
        <f t="shared" ca="1" si="4"/>
        <v>3 (1.3%)</v>
      </c>
    </row>
    <row r="10" spans="1:8" x14ac:dyDescent="0.2">
      <c r="B10" s="3"/>
      <c r="C10" s="4"/>
      <c r="D10" s="5"/>
      <c r="E10" s="5"/>
    </row>
    <row r="11" spans="1:8" x14ac:dyDescent="0.2">
      <c r="B11" s="3"/>
      <c r="C11" s="4"/>
      <c r="D11" s="5"/>
      <c r="E11" s="5"/>
    </row>
    <row r="12" spans="1:8" x14ac:dyDescent="0.2">
      <c r="B12" s="3"/>
      <c r="C12" s="4"/>
      <c r="D12" s="5"/>
      <c r="E12" s="5"/>
    </row>
    <row r="13" spans="1:8" x14ac:dyDescent="0.2">
      <c r="B13" s="3"/>
      <c r="C13" s="4"/>
      <c r="D13" s="5"/>
      <c r="E13" s="5"/>
    </row>
    <row r="14" spans="1:8" x14ac:dyDescent="0.2">
      <c r="B14" s="3"/>
      <c r="C14" s="4"/>
      <c r="D14" s="5"/>
      <c r="E14" s="5"/>
    </row>
    <row r="15" spans="1:8" ht="17.25" x14ac:dyDescent="0.2">
      <c r="A15" s="9" t="str">
        <f>"'Form responses "&amp;E15&amp;"'!"</f>
        <v>'Form responses 2016'!</v>
      </c>
      <c r="B15" s="7" t="s">
        <v>843</v>
      </c>
      <c r="E15">
        <v>2016</v>
      </c>
    </row>
    <row r="16" spans="1:8" x14ac:dyDescent="0.2">
      <c r="A16" s="6" t="s">
        <v>3</v>
      </c>
      <c r="B16" s="16">
        <f ca="1">COUNTA(INDIRECT($A$15&amp;$A18&amp;":"&amp;$A18))-1</f>
        <v>242</v>
      </c>
      <c r="C16" s="6" t="s">
        <v>149</v>
      </c>
      <c r="D16" s="6" t="str">
        <f>E15&amp;" (%)"</f>
        <v>2016 (%)</v>
      </c>
      <c r="E16" s="6" t="str">
        <f>E15&amp;" (n.)"</f>
        <v>2016 (n.)</v>
      </c>
      <c r="F16" s="17" t="s">
        <v>151</v>
      </c>
    </row>
    <row r="17" spans="1:7" x14ac:dyDescent="0.2">
      <c r="A17" s="6" t="s">
        <v>849</v>
      </c>
      <c r="B17" s="3" t="s">
        <v>844</v>
      </c>
      <c r="C17" s="4">
        <f ca="1">COUNTIF(INDIRECT($A$15&amp;$A17&amp;":"&amp;$A17),"*"&amp;B17&amp;"*")</f>
        <v>205</v>
      </c>
      <c r="D17" s="27">
        <f ca="1">C17/B$16</f>
        <v>0.84710743801652888</v>
      </c>
      <c r="E17" s="5" t="str">
        <f ca="1">"n."&amp;C17</f>
        <v>n.205</v>
      </c>
      <c r="F17" s="17">
        <f ca="1">COUNTIF(INDIRECT($A$15&amp;$A17&amp;":"&amp;$A17),B17&amp;"*")</f>
        <v>201</v>
      </c>
      <c r="G17" t="str">
        <f>SUBSTITUTE(B17,"/", " / ")</f>
        <v>University or Higher Education provider</v>
      </c>
    </row>
    <row r="18" spans="1:7" x14ac:dyDescent="0.2">
      <c r="A18" s="6" t="s">
        <v>849</v>
      </c>
      <c r="B18" s="3" t="s">
        <v>845</v>
      </c>
      <c r="C18" s="4">
        <f t="shared" ref="C18:C20" ca="1" si="5">COUNTIF(INDIRECT($A$15&amp;$A18&amp;":"&amp;$A18),"*"&amp;B18&amp;"*")</f>
        <v>20</v>
      </c>
      <c r="D18" s="27">
        <f t="shared" ref="D18:D23" ca="1" si="6">C18/B$16</f>
        <v>8.2644628099173556E-2</v>
      </c>
      <c r="E18" s="5" t="str">
        <f t="shared" ref="E18:E23" ca="1" si="7">"n."&amp;C18</f>
        <v>n.20</v>
      </c>
      <c r="F18" s="17">
        <f t="shared" ref="F18:F23" ca="1" si="8">COUNTIF(INDIRECT($A$15&amp;$A18&amp;":"&amp;$A18),B18&amp;"*")</f>
        <v>20</v>
      </c>
      <c r="G18" t="str">
        <f t="shared" ref="G18:G23" si="9">SUBSTITUTE(B18,"/", " / ")</f>
        <v>College or Further Education provider</v>
      </c>
    </row>
    <row r="19" spans="1:7" x14ac:dyDescent="0.2">
      <c r="A19" s="6" t="s">
        <v>849</v>
      </c>
      <c r="B19" s="3" t="s">
        <v>846</v>
      </c>
      <c r="C19" s="4">
        <f t="shared" ca="1" si="5"/>
        <v>8</v>
      </c>
      <c r="D19" s="27">
        <f t="shared" ca="1" si="6"/>
        <v>3.3057851239669422E-2</v>
      </c>
      <c r="E19" s="5" t="str">
        <f t="shared" ca="1" si="7"/>
        <v>n.8</v>
      </c>
      <c r="F19" s="17">
        <f t="shared" ca="1" si="8"/>
        <v>4</v>
      </c>
      <c r="G19" t="str">
        <f t="shared" si="9"/>
        <v>Commercial organisation</v>
      </c>
    </row>
    <row r="20" spans="1:7" x14ac:dyDescent="0.2">
      <c r="A20" s="6" t="s">
        <v>849</v>
      </c>
      <c r="B20" s="3" t="s">
        <v>847</v>
      </c>
      <c r="C20" s="4">
        <f t="shared" ca="1" si="5"/>
        <v>6</v>
      </c>
      <c r="D20" s="27">
        <f t="shared" ca="1" si="6"/>
        <v>2.4793388429752067E-2</v>
      </c>
      <c r="E20" s="5" t="str">
        <f t="shared" ca="1" si="7"/>
        <v>n.6</v>
      </c>
      <c r="F20" s="17">
        <f t="shared" ca="1" si="8"/>
        <v>4</v>
      </c>
      <c r="G20" t="str">
        <f t="shared" si="9"/>
        <v>Other learning provider</v>
      </c>
    </row>
    <row r="21" spans="1:7" x14ac:dyDescent="0.2">
      <c r="A21" s="6" t="s">
        <v>849</v>
      </c>
      <c r="B21" s="3" t="s">
        <v>706</v>
      </c>
      <c r="C21" s="4">
        <f ca="1">COUNTA(INDIRECT($A$15&amp;$A21&amp;":"&amp;$A21))-(F17+F18+F19+F20+F22+F23)</f>
        <v>11</v>
      </c>
      <c r="D21" s="27">
        <f t="shared" ca="1" si="6"/>
        <v>4.5454545454545456E-2</v>
      </c>
      <c r="E21" s="5" t="str">
        <f t="shared" ca="1" si="7"/>
        <v>n.11</v>
      </c>
      <c r="F21" s="17">
        <f t="shared" ca="1" si="8"/>
        <v>4</v>
      </c>
      <c r="G21" t="str">
        <f t="shared" si="9"/>
        <v>Other</v>
      </c>
    </row>
    <row r="22" spans="1:7" x14ac:dyDescent="0.2">
      <c r="A22" s="6" t="s">
        <v>849</v>
      </c>
      <c r="B22" s="3" t="s">
        <v>848</v>
      </c>
      <c r="C22" s="4">
        <f ca="1">COUNTIF(INDIRECT($A$15&amp;$A22&amp;":"&amp;$A22),"*"&amp;B22&amp;"*")</f>
        <v>2</v>
      </c>
      <c r="D22" s="27">
        <f t="shared" ca="1" si="6"/>
        <v>8.2644628099173556E-3</v>
      </c>
      <c r="E22" s="5" t="str">
        <f t="shared" ca="1" si="7"/>
        <v>n.2</v>
      </c>
      <c r="F22" s="17">
        <f t="shared" ca="1" si="8"/>
        <v>0</v>
      </c>
      <c r="G22" t="str">
        <f t="shared" si="9"/>
        <v>Third sector organisation</v>
      </c>
    </row>
    <row r="23" spans="1:7" x14ac:dyDescent="0.2">
      <c r="A23" s="6" t="s">
        <v>849</v>
      </c>
      <c r="B23" s="3" t="s">
        <v>768</v>
      </c>
      <c r="C23" s="4">
        <f ca="1">COUNTIF(INDIRECT($A$15&amp;$A23&amp;":"&amp;$A23),"*"&amp;B23&amp;"*")</f>
        <v>4</v>
      </c>
      <c r="D23" s="27">
        <f t="shared" ca="1" si="6"/>
        <v>1.6528925619834711E-2</v>
      </c>
      <c r="E23" s="5" t="str">
        <f t="shared" ca="1" si="7"/>
        <v>n.4</v>
      </c>
      <c r="F23" s="17">
        <f t="shared" ca="1" si="8"/>
        <v>3</v>
      </c>
      <c r="G23" t="str">
        <f t="shared" si="9"/>
        <v>School</v>
      </c>
    </row>
    <row r="24" spans="1:7" x14ac:dyDescent="0.2">
      <c r="E24" s="5"/>
    </row>
  </sheetData>
  <sortState ref="A3:G9">
    <sortCondition descending="1" ref="C3:C9"/>
  </sortState>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227"/>
  <sheetViews>
    <sheetView topLeftCell="AE1" zoomScale="80" zoomScaleNormal="80" workbookViewId="0">
      <pane ySplit="1" topLeftCell="A38" activePane="bottomLeft" state="frozen"/>
      <selection pane="bottomLeft" activeCell="CB64" sqref="CB64"/>
    </sheetView>
  </sheetViews>
  <sheetFormatPr defaultColWidth="14.42578125" defaultRowHeight="15.75" customHeight="1" x14ac:dyDescent="0.2"/>
  <cols>
    <col min="1" max="1" width="21.5703125" style="35" customWidth="1"/>
    <col min="2" max="59" width="73.42578125" style="32" customWidth="1"/>
    <col min="60" max="60" width="53.7109375" style="32" customWidth="1"/>
    <col min="61" max="68" width="73.42578125" style="32" customWidth="1"/>
    <col min="69" max="69" width="66.28515625" style="32" customWidth="1"/>
    <col min="70" max="72" width="73.42578125" style="32" customWidth="1"/>
    <col min="73" max="73" width="67.5703125" style="32" customWidth="1"/>
    <col min="74" max="74" width="68" style="32" customWidth="1"/>
    <col min="75" max="75" width="23.28515625" style="32" customWidth="1"/>
    <col min="76" max="76" width="35.7109375" style="32" customWidth="1"/>
    <col min="77" max="78" width="21.5703125" style="32" customWidth="1"/>
    <col min="79" max="79" width="37.28515625" style="32" customWidth="1"/>
    <col min="80" max="80" width="53.140625" style="32" customWidth="1"/>
    <col min="81" max="81" width="26.140625" style="32" customWidth="1"/>
    <col min="82" max="82" width="44" style="32" customWidth="1"/>
    <col min="83" max="83" width="40.7109375" style="32" customWidth="1"/>
    <col min="84" max="84" width="36.85546875" style="32" customWidth="1"/>
    <col min="85" max="85" width="56" style="32" customWidth="1"/>
    <col min="86" max="86" width="37.85546875" style="32" customWidth="1"/>
    <col min="87" max="92" width="21.5703125" style="32" customWidth="1"/>
    <col min="93" max="16384" width="14.42578125" style="32"/>
  </cols>
  <sheetData>
    <row r="1" spans="1:86" s="47" customFormat="1" ht="12.75" x14ac:dyDescent="0.2">
      <c r="A1" s="68" t="s">
        <v>850</v>
      </c>
      <c r="B1" s="47" t="s">
        <v>851</v>
      </c>
      <c r="C1" s="47" t="s">
        <v>852</v>
      </c>
      <c r="D1" s="47" t="s">
        <v>853</v>
      </c>
      <c r="E1" s="47" t="s">
        <v>854</v>
      </c>
      <c r="F1" s="47" t="s">
        <v>855</v>
      </c>
      <c r="G1" s="47" t="s">
        <v>856</v>
      </c>
      <c r="H1" s="47" t="s">
        <v>857</v>
      </c>
      <c r="I1" s="47" t="s">
        <v>858</v>
      </c>
      <c r="J1" s="47" t="s">
        <v>859</v>
      </c>
      <c r="K1" s="47" t="s">
        <v>860</v>
      </c>
      <c r="L1" s="47" t="s">
        <v>861</v>
      </c>
      <c r="M1" s="47" t="s">
        <v>862</v>
      </c>
      <c r="N1" s="47" t="s">
        <v>863</v>
      </c>
      <c r="O1" s="47" t="s">
        <v>864</v>
      </c>
      <c r="P1" s="47" t="s">
        <v>865</v>
      </c>
      <c r="Q1" s="47" t="s">
        <v>866</v>
      </c>
      <c r="R1" s="47" t="s">
        <v>867</v>
      </c>
      <c r="S1" s="47" t="s">
        <v>868</v>
      </c>
      <c r="T1" s="47" t="s">
        <v>869</v>
      </c>
      <c r="U1" s="47" t="s">
        <v>870</v>
      </c>
      <c r="V1" s="47" t="s">
        <v>871</v>
      </c>
      <c r="W1" s="47" t="s">
        <v>872</v>
      </c>
      <c r="X1" s="47" t="s">
        <v>873</v>
      </c>
      <c r="Y1" s="47" t="s">
        <v>874</v>
      </c>
      <c r="Z1" s="47" t="s">
        <v>875</v>
      </c>
      <c r="AA1" s="47" t="s">
        <v>876</v>
      </c>
      <c r="AB1" s="47" t="s">
        <v>877</v>
      </c>
      <c r="AC1" s="47" t="s">
        <v>878</v>
      </c>
      <c r="AD1" s="47" t="s">
        <v>879</v>
      </c>
      <c r="AE1" s="47" t="s">
        <v>880</v>
      </c>
      <c r="AF1" s="47" t="s">
        <v>881</v>
      </c>
      <c r="AG1" s="47" t="s">
        <v>882</v>
      </c>
      <c r="AH1" s="47" t="s">
        <v>883</v>
      </c>
      <c r="AI1" s="47" t="s">
        <v>884</v>
      </c>
      <c r="AJ1" s="47" t="s">
        <v>885</v>
      </c>
      <c r="AK1" s="47" t="s">
        <v>886</v>
      </c>
      <c r="AL1" s="47" t="s">
        <v>887</v>
      </c>
      <c r="AM1" s="47" t="s">
        <v>888</v>
      </c>
      <c r="AN1" s="47" t="s">
        <v>889</v>
      </c>
      <c r="AO1" s="47" t="s">
        <v>890</v>
      </c>
      <c r="AP1" s="47" t="s">
        <v>891</v>
      </c>
      <c r="AQ1" s="47" t="s">
        <v>892</v>
      </c>
      <c r="AR1" s="47" t="s">
        <v>893</v>
      </c>
      <c r="AS1" s="47" t="s">
        <v>894</v>
      </c>
      <c r="AT1" s="47" t="s">
        <v>895</v>
      </c>
      <c r="AU1" s="47" t="s">
        <v>896</v>
      </c>
      <c r="AV1" s="47" t="s">
        <v>897</v>
      </c>
      <c r="AW1" s="47" t="s">
        <v>898</v>
      </c>
      <c r="AX1" s="47" t="s">
        <v>899</v>
      </c>
      <c r="AY1" s="47" t="s">
        <v>900</v>
      </c>
      <c r="AZ1" s="47" t="s">
        <v>901</v>
      </c>
      <c r="BA1" s="47" t="s">
        <v>902</v>
      </c>
      <c r="BB1" s="47" t="s">
        <v>903</v>
      </c>
      <c r="BC1" s="47" t="s">
        <v>904</v>
      </c>
      <c r="BD1" s="47" t="s">
        <v>905</v>
      </c>
      <c r="BE1" s="47" t="s">
        <v>906</v>
      </c>
      <c r="BF1" s="47" t="s">
        <v>907</v>
      </c>
      <c r="BG1" s="47" t="s">
        <v>908</v>
      </c>
      <c r="BH1" s="47" t="s">
        <v>909</v>
      </c>
      <c r="BI1" s="47" t="s">
        <v>910</v>
      </c>
      <c r="BJ1" s="47" t="s">
        <v>911</v>
      </c>
      <c r="BK1" s="47" t="s">
        <v>912</v>
      </c>
      <c r="BL1" s="47" t="s">
        <v>913</v>
      </c>
      <c r="BM1" s="47" t="s">
        <v>914</v>
      </c>
      <c r="BN1" s="47" t="s">
        <v>915</v>
      </c>
      <c r="BO1" s="47" t="s">
        <v>916</v>
      </c>
      <c r="BP1" s="47" t="s">
        <v>917</v>
      </c>
      <c r="BQ1" s="47" t="s">
        <v>918</v>
      </c>
      <c r="BR1" s="47" t="s">
        <v>919</v>
      </c>
      <c r="BS1" s="47" t="s">
        <v>920</v>
      </c>
      <c r="BT1" s="47" t="s">
        <v>921</v>
      </c>
      <c r="BU1" s="47" t="s">
        <v>922</v>
      </c>
      <c r="BV1" s="47" t="s">
        <v>923</v>
      </c>
      <c r="BW1" s="47" t="s">
        <v>178</v>
      </c>
      <c r="BX1" s="47" t="s">
        <v>924</v>
      </c>
      <c r="BY1" s="47" t="s">
        <v>702</v>
      </c>
      <c r="BZ1" s="47" t="s">
        <v>708</v>
      </c>
      <c r="CA1" s="47" t="s">
        <v>717</v>
      </c>
      <c r="CB1" s="47" t="s">
        <v>726</v>
      </c>
      <c r="CC1" s="47" t="s">
        <v>925</v>
      </c>
      <c r="CD1" s="47" t="s">
        <v>827</v>
      </c>
      <c r="CE1" s="47" t="s">
        <v>833</v>
      </c>
      <c r="CF1" s="47" t="s">
        <v>835</v>
      </c>
      <c r="CG1" s="47" t="s">
        <v>843</v>
      </c>
      <c r="CH1" s="47" t="s">
        <v>926</v>
      </c>
    </row>
    <row r="2" spans="1:86" ht="12.75" x14ac:dyDescent="0.2">
      <c r="A2" s="36">
        <v>43081.739724039347</v>
      </c>
      <c r="B2" s="33">
        <v>3</v>
      </c>
      <c r="C2" s="33">
        <v>1</v>
      </c>
      <c r="D2" s="33">
        <v>1</v>
      </c>
      <c r="E2" s="33">
        <v>1</v>
      </c>
      <c r="F2" s="33">
        <v>1</v>
      </c>
      <c r="G2" s="33">
        <v>1</v>
      </c>
      <c r="H2" s="33">
        <v>1</v>
      </c>
      <c r="I2" s="33" t="s">
        <v>5</v>
      </c>
      <c r="J2" s="33">
        <v>1</v>
      </c>
      <c r="K2" s="33">
        <v>1</v>
      </c>
      <c r="L2" s="33">
        <v>4</v>
      </c>
      <c r="M2" s="33">
        <v>5</v>
      </c>
      <c r="N2" s="33">
        <v>1</v>
      </c>
      <c r="O2" s="33">
        <v>3</v>
      </c>
      <c r="P2" s="33">
        <v>4</v>
      </c>
      <c r="Q2" s="33">
        <v>4</v>
      </c>
      <c r="R2" s="33">
        <v>5</v>
      </c>
      <c r="S2" s="33">
        <v>1</v>
      </c>
      <c r="T2" s="33" t="s">
        <v>5</v>
      </c>
      <c r="U2" s="33">
        <v>1</v>
      </c>
      <c r="V2" s="33">
        <v>1</v>
      </c>
      <c r="W2" s="33">
        <v>4</v>
      </c>
      <c r="X2" s="33">
        <v>1</v>
      </c>
      <c r="Y2" s="33">
        <v>1</v>
      </c>
      <c r="Z2" s="33">
        <v>5</v>
      </c>
      <c r="AA2" s="33">
        <v>5</v>
      </c>
      <c r="AB2" s="33">
        <v>2</v>
      </c>
      <c r="AC2" s="33">
        <v>5</v>
      </c>
      <c r="AD2" s="33">
        <v>2</v>
      </c>
      <c r="AE2" s="33">
        <v>4</v>
      </c>
      <c r="AF2" s="33">
        <v>4</v>
      </c>
      <c r="AG2" s="33">
        <v>5</v>
      </c>
      <c r="AH2" s="33">
        <v>3</v>
      </c>
      <c r="AI2" s="33">
        <v>5</v>
      </c>
      <c r="AJ2" s="33">
        <v>4</v>
      </c>
      <c r="AK2" s="33" t="s">
        <v>5</v>
      </c>
      <c r="AL2" s="33" t="s">
        <v>5</v>
      </c>
      <c r="AM2" s="33">
        <v>1</v>
      </c>
      <c r="AN2" s="33">
        <v>4</v>
      </c>
      <c r="AO2" s="33">
        <v>2</v>
      </c>
      <c r="AP2" s="33" t="s">
        <v>5</v>
      </c>
      <c r="AQ2" s="33">
        <v>1</v>
      </c>
      <c r="AR2" s="33">
        <v>5</v>
      </c>
      <c r="AS2" s="33">
        <v>1</v>
      </c>
      <c r="AT2" s="33" t="s">
        <v>5</v>
      </c>
      <c r="AU2" s="33">
        <v>4</v>
      </c>
      <c r="AV2" s="33">
        <v>5</v>
      </c>
      <c r="AW2" s="33" t="s">
        <v>5</v>
      </c>
      <c r="AX2" s="33">
        <v>5</v>
      </c>
      <c r="AY2" s="33">
        <v>5</v>
      </c>
      <c r="AZ2" s="33">
        <v>4</v>
      </c>
      <c r="BA2" s="33">
        <v>5</v>
      </c>
      <c r="BB2" s="33">
        <v>1</v>
      </c>
      <c r="BC2" s="33">
        <v>5</v>
      </c>
      <c r="BD2" s="33" t="s">
        <v>5</v>
      </c>
      <c r="BE2" s="33">
        <v>1</v>
      </c>
      <c r="BF2" s="33">
        <v>5</v>
      </c>
      <c r="BG2" s="33" t="s">
        <v>927</v>
      </c>
      <c r="BH2" s="33" t="s">
        <v>928</v>
      </c>
      <c r="BI2" s="33">
        <v>4</v>
      </c>
      <c r="BJ2" s="33">
        <v>4</v>
      </c>
      <c r="BK2" s="33">
        <v>2</v>
      </c>
      <c r="BL2" s="33" t="s">
        <v>5</v>
      </c>
      <c r="BM2" s="33" t="s">
        <v>5</v>
      </c>
      <c r="BN2" s="33" t="s">
        <v>5</v>
      </c>
      <c r="BO2" s="33" t="s">
        <v>5</v>
      </c>
      <c r="BP2" s="33">
        <v>5</v>
      </c>
      <c r="BQ2" s="33">
        <v>4</v>
      </c>
      <c r="BR2" s="33">
        <v>3</v>
      </c>
      <c r="BS2" s="33">
        <v>4</v>
      </c>
      <c r="BT2" s="33">
        <v>1</v>
      </c>
      <c r="BU2" s="33">
        <v>5</v>
      </c>
      <c r="BV2" s="33">
        <v>5</v>
      </c>
      <c r="BW2" s="33" t="s">
        <v>929</v>
      </c>
      <c r="BY2" s="33" t="s">
        <v>705</v>
      </c>
      <c r="BZ2" s="33" t="s">
        <v>711</v>
      </c>
      <c r="CA2" s="33" t="s">
        <v>719</v>
      </c>
      <c r="CB2" s="33" t="s">
        <v>727</v>
      </c>
      <c r="CD2" s="33" t="s">
        <v>828</v>
      </c>
      <c r="CF2" s="33" t="s">
        <v>839</v>
      </c>
      <c r="CG2" s="33" t="s">
        <v>846</v>
      </c>
    </row>
    <row r="3" spans="1:86" ht="12.75" x14ac:dyDescent="0.2">
      <c r="A3" s="36">
        <v>43081.794947037037</v>
      </c>
      <c r="B3" s="33">
        <v>2</v>
      </c>
      <c r="C3" s="33">
        <v>3</v>
      </c>
      <c r="D3" s="33">
        <v>1</v>
      </c>
      <c r="E3" s="33">
        <v>2</v>
      </c>
      <c r="F3" s="33">
        <v>2</v>
      </c>
      <c r="G3" s="33">
        <v>4</v>
      </c>
      <c r="H3" s="33">
        <v>5</v>
      </c>
      <c r="I3" s="33">
        <v>4</v>
      </c>
      <c r="J3" s="33">
        <v>2</v>
      </c>
      <c r="K3" s="33">
        <v>2</v>
      </c>
      <c r="L3" s="33">
        <v>3</v>
      </c>
      <c r="M3" s="33">
        <v>5</v>
      </c>
      <c r="N3" s="33">
        <v>4</v>
      </c>
      <c r="O3" s="33">
        <v>4</v>
      </c>
      <c r="P3" s="33">
        <v>3</v>
      </c>
      <c r="Q3" s="33">
        <v>3</v>
      </c>
      <c r="R3" s="33">
        <v>2</v>
      </c>
      <c r="S3" s="33">
        <v>2</v>
      </c>
      <c r="T3" s="33">
        <v>2</v>
      </c>
      <c r="U3" s="33">
        <v>3</v>
      </c>
      <c r="V3" s="33">
        <v>3</v>
      </c>
      <c r="W3" s="33">
        <v>4</v>
      </c>
      <c r="X3" s="33">
        <v>5</v>
      </c>
      <c r="Y3" s="33">
        <v>3</v>
      </c>
      <c r="Z3" s="33">
        <v>5</v>
      </c>
      <c r="AA3" s="33">
        <v>5</v>
      </c>
      <c r="AB3" s="33">
        <v>4</v>
      </c>
      <c r="AC3" s="33">
        <v>3</v>
      </c>
      <c r="AD3" s="33">
        <v>3</v>
      </c>
      <c r="AE3" s="33">
        <v>4</v>
      </c>
      <c r="AF3" s="33">
        <v>3</v>
      </c>
      <c r="AG3" s="33">
        <v>4</v>
      </c>
      <c r="AH3" s="33">
        <v>5</v>
      </c>
      <c r="AI3" s="33">
        <v>4</v>
      </c>
      <c r="AJ3" s="33">
        <v>4</v>
      </c>
      <c r="AK3" s="33">
        <v>2</v>
      </c>
      <c r="AL3" s="33">
        <v>2</v>
      </c>
      <c r="AM3" s="33">
        <v>1</v>
      </c>
      <c r="AN3" s="33">
        <v>2</v>
      </c>
      <c r="AO3" s="33">
        <v>2</v>
      </c>
      <c r="AP3" s="33">
        <v>4</v>
      </c>
      <c r="AQ3" s="33">
        <v>5</v>
      </c>
      <c r="AR3" s="33">
        <v>5</v>
      </c>
      <c r="AS3" s="33">
        <v>1</v>
      </c>
      <c r="AT3" s="33">
        <v>4</v>
      </c>
      <c r="AU3" s="33">
        <v>4</v>
      </c>
      <c r="AV3" s="33">
        <v>5</v>
      </c>
      <c r="AW3" s="33">
        <v>4</v>
      </c>
      <c r="AX3" s="33">
        <v>4</v>
      </c>
      <c r="AY3" s="33">
        <v>3</v>
      </c>
      <c r="AZ3" s="33">
        <v>3</v>
      </c>
      <c r="BA3" s="33">
        <v>2</v>
      </c>
      <c r="BB3" s="33">
        <v>1</v>
      </c>
      <c r="BC3" s="33">
        <v>2</v>
      </c>
      <c r="BD3" s="33">
        <v>3</v>
      </c>
      <c r="BE3" s="33">
        <v>2</v>
      </c>
      <c r="BF3" s="33">
        <v>4</v>
      </c>
      <c r="BH3" s="33" t="s">
        <v>928</v>
      </c>
      <c r="BI3" s="33">
        <v>4</v>
      </c>
      <c r="BJ3" s="33">
        <v>5</v>
      </c>
      <c r="BK3" s="33">
        <v>5</v>
      </c>
      <c r="BL3" s="33">
        <v>4</v>
      </c>
      <c r="BM3" s="33">
        <v>4</v>
      </c>
      <c r="BN3" s="33">
        <v>5</v>
      </c>
      <c r="BO3" s="33">
        <v>3</v>
      </c>
      <c r="BP3" s="33">
        <v>4</v>
      </c>
      <c r="BQ3" s="33">
        <v>3</v>
      </c>
      <c r="BR3" s="33">
        <v>3</v>
      </c>
      <c r="BS3" s="33">
        <v>1</v>
      </c>
      <c r="BT3" s="33">
        <v>2</v>
      </c>
      <c r="BU3" s="33">
        <v>3</v>
      </c>
      <c r="BV3" s="33">
        <v>3</v>
      </c>
      <c r="BW3" s="33" t="s">
        <v>183</v>
      </c>
      <c r="BX3" s="33" t="s">
        <v>930</v>
      </c>
      <c r="BY3" s="33" t="s">
        <v>705</v>
      </c>
      <c r="BZ3" s="33" t="s">
        <v>713</v>
      </c>
      <c r="CA3" s="33" t="s">
        <v>719</v>
      </c>
      <c r="CB3" s="33" t="s">
        <v>727</v>
      </c>
      <c r="CC3" s="33" t="s">
        <v>931</v>
      </c>
      <c r="CD3" s="33" t="s">
        <v>829</v>
      </c>
      <c r="CE3" s="33" t="s">
        <v>932</v>
      </c>
      <c r="CF3" s="33" t="s">
        <v>404</v>
      </c>
      <c r="CG3" s="33" t="s">
        <v>846</v>
      </c>
      <c r="CH3" s="33"/>
    </row>
    <row r="4" spans="1:86" ht="12.75" x14ac:dyDescent="0.2">
      <c r="A4" s="36">
        <v>43081.81999444445</v>
      </c>
      <c r="B4" s="33">
        <v>2</v>
      </c>
      <c r="C4" s="33">
        <v>4</v>
      </c>
      <c r="D4" s="33">
        <v>3</v>
      </c>
      <c r="E4" s="33">
        <v>2</v>
      </c>
      <c r="F4" s="33">
        <v>2</v>
      </c>
      <c r="G4" s="33">
        <v>4</v>
      </c>
      <c r="H4" s="33">
        <v>1</v>
      </c>
      <c r="I4" s="33">
        <v>3</v>
      </c>
      <c r="J4" s="33">
        <v>1</v>
      </c>
      <c r="K4" s="33">
        <v>2</v>
      </c>
      <c r="L4" s="33">
        <v>3</v>
      </c>
      <c r="M4" s="33">
        <v>5</v>
      </c>
      <c r="N4" s="33">
        <v>1</v>
      </c>
      <c r="O4" s="33">
        <v>2</v>
      </c>
      <c r="P4" s="33">
        <v>5</v>
      </c>
      <c r="Q4" s="33">
        <v>3</v>
      </c>
      <c r="R4" s="33">
        <v>2</v>
      </c>
      <c r="S4" s="33">
        <v>1</v>
      </c>
      <c r="T4" s="33">
        <v>1</v>
      </c>
      <c r="U4" s="33">
        <v>1</v>
      </c>
      <c r="V4" s="33">
        <v>1</v>
      </c>
      <c r="W4" s="33">
        <v>5</v>
      </c>
      <c r="X4" s="33">
        <v>4</v>
      </c>
      <c r="Y4" s="33">
        <v>2</v>
      </c>
      <c r="Z4" s="33">
        <v>4</v>
      </c>
      <c r="AA4" s="33">
        <v>4</v>
      </c>
      <c r="AB4" s="33">
        <v>4</v>
      </c>
      <c r="AC4" s="33">
        <v>3</v>
      </c>
      <c r="AD4" s="33">
        <v>3</v>
      </c>
      <c r="AE4" s="33">
        <v>4</v>
      </c>
      <c r="AF4" s="33">
        <v>3</v>
      </c>
      <c r="AG4" s="33">
        <v>5</v>
      </c>
      <c r="AH4" s="33">
        <v>2</v>
      </c>
      <c r="AI4" s="33">
        <v>3</v>
      </c>
      <c r="AJ4" s="33">
        <v>2</v>
      </c>
      <c r="AK4" s="33">
        <v>2</v>
      </c>
      <c r="AL4" s="33">
        <v>4</v>
      </c>
      <c r="AM4" s="33">
        <v>4</v>
      </c>
      <c r="AN4" s="33">
        <v>4</v>
      </c>
      <c r="AO4" s="33">
        <v>2</v>
      </c>
      <c r="AP4" s="33">
        <v>5</v>
      </c>
      <c r="AQ4" s="33">
        <v>1</v>
      </c>
      <c r="AR4" s="33">
        <v>2</v>
      </c>
      <c r="AS4" s="33">
        <v>1</v>
      </c>
      <c r="AT4" s="33">
        <v>3</v>
      </c>
      <c r="AU4" s="33">
        <v>3</v>
      </c>
      <c r="AV4" s="33">
        <v>4</v>
      </c>
      <c r="AW4" s="33">
        <v>1</v>
      </c>
      <c r="AX4" s="33">
        <v>2</v>
      </c>
      <c r="AY4" s="33">
        <v>5</v>
      </c>
      <c r="AZ4" s="33">
        <v>3</v>
      </c>
      <c r="BA4" s="33">
        <v>2</v>
      </c>
      <c r="BB4" s="33">
        <v>1</v>
      </c>
      <c r="BC4" s="33">
        <v>1</v>
      </c>
      <c r="BD4" s="33">
        <v>1</v>
      </c>
      <c r="BE4" s="33">
        <v>1</v>
      </c>
      <c r="BF4" s="33">
        <v>5</v>
      </c>
      <c r="BI4" s="33">
        <v>2</v>
      </c>
      <c r="BJ4" s="33">
        <v>5</v>
      </c>
      <c r="BQ4" s="33">
        <v>5</v>
      </c>
      <c r="BR4" s="33">
        <v>1</v>
      </c>
      <c r="BS4" s="33" t="s">
        <v>5</v>
      </c>
      <c r="BT4" s="33">
        <v>3</v>
      </c>
      <c r="BU4" s="33">
        <v>2</v>
      </c>
      <c r="BV4" s="33">
        <v>4</v>
      </c>
      <c r="BW4" s="33" t="s">
        <v>182</v>
      </c>
      <c r="BY4" s="33" t="s">
        <v>705</v>
      </c>
      <c r="BZ4" s="33" t="s">
        <v>714</v>
      </c>
      <c r="CA4" s="33" t="s">
        <v>719</v>
      </c>
      <c r="CB4" s="33" t="s">
        <v>727</v>
      </c>
      <c r="CC4" s="33" t="s">
        <v>933</v>
      </c>
      <c r="CD4" s="33" t="s">
        <v>741</v>
      </c>
      <c r="CE4" s="33" t="s">
        <v>934</v>
      </c>
      <c r="CF4" s="33" t="s">
        <v>935</v>
      </c>
      <c r="CG4" s="33" t="s">
        <v>844</v>
      </c>
    </row>
    <row r="5" spans="1:86" ht="12.75" x14ac:dyDescent="0.2">
      <c r="A5" s="36">
        <v>43082.380148275464</v>
      </c>
      <c r="B5" s="33">
        <v>4</v>
      </c>
      <c r="C5" s="33">
        <v>5</v>
      </c>
      <c r="D5" s="33">
        <v>1</v>
      </c>
      <c r="E5" s="33">
        <v>1</v>
      </c>
      <c r="F5" s="33">
        <v>1</v>
      </c>
      <c r="G5" s="33">
        <v>5</v>
      </c>
      <c r="H5" s="33">
        <v>1</v>
      </c>
      <c r="I5" s="33">
        <v>1</v>
      </c>
      <c r="J5" s="33">
        <v>1</v>
      </c>
      <c r="K5" s="33">
        <v>1</v>
      </c>
      <c r="L5" s="33">
        <v>5</v>
      </c>
      <c r="M5" s="33">
        <v>4</v>
      </c>
      <c r="N5" s="33">
        <v>5</v>
      </c>
      <c r="O5" s="33">
        <v>4</v>
      </c>
      <c r="P5" s="33">
        <v>1</v>
      </c>
      <c r="Q5" s="33">
        <v>1</v>
      </c>
      <c r="R5" s="33">
        <v>3</v>
      </c>
      <c r="S5" s="33">
        <v>1</v>
      </c>
      <c r="T5" s="33">
        <v>4</v>
      </c>
      <c r="U5" s="33">
        <v>1</v>
      </c>
      <c r="V5" s="33">
        <v>1</v>
      </c>
      <c r="W5" s="33">
        <v>3</v>
      </c>
      <c r="X5" s="33">
        <v>4</v>
      </c>
      <c r="Y5" s="33">
        <v>5</v>
      </c>
      <c r="Z5" s="33">
        <v>1</v>
      </c>
      <c r="AA5" s="33">
        <v>5</v>
      </c>
      <c r="AB5" s="33">
        <v>3</v>
      </c>
      <c r="AC5" s="33">
        <v>4</v>
      </c>
      <c r="AD5" s="33">
        <v>5</v>
      </c>
      <c r="AE5" s="33">
        <v>2</v>
      </c>
      <c r="AF5" s="33">
        <v>4</v>
      </c>
      <c r="AG5" s="33">
        <v>3</v>
      </c>
      <c r="AH5" s="33">
        <v>2</v>
      </c>
      <c r="AI5" s="33">
        <v>4</v>
      </c>
      <c r="AJ5" s="33">
        <v>4</v>
      </c>
      <c r="AK5" s="33">
        <v>5</v>
      </c>
      <c r="AL5" s="33">
        <v>5</v>
      </c>
      <c r="AM5" s="33">
        <v>4</v>
      </c>
      <c r="AN5" s="33" t="s">
        <v>5</v>
      </c>
      <c r="AO5" s="33" t="s">
        <v>5</v>
      </c>
      <c r="AP5" s="33">
        <v>5</v>
      </c>
      <c r="AQ5" s="33">
        <v>1</v>
      </c>
      <c r="AR5" s="33" t="s">
        <v>5</v>
      </c>
      <c r="AS5" s="33">
        <v>1</v>
      </c>
      <c r="AT5" s="33">
        <v>1</v>
      </c>
      <c r="AU5" s="33">
        <v>5</v>
      </c>
      <c r="AV5" s="33">
        <v>5</v>
      </c>
      <c r="AW5" s="33">
        <v>4</v>
      </c>
      <c r="AX5" s="33">
        <v>4</v>
      </c>
      <c r="AY5" s="33">
        <v>1</v>
      </c>
      <c r="AZ5" s="33">
        <v>1</v>
      </c>
      <c r="BA5" s="33">
        <v>2</v>
      </c>
      <c r="BB5" s="33">
        <v>5</v>
      </c>
      <c r="BC5" s="33">
        <v>5</v>
      </c>
      <c r="BD5" s="33">
        <v>1</v>
      </c>
      <c r="BE5" s="33">
        <v>1</v>
      </c>
      <c r="BF5" s="33">
        <v>4</v>
      </c>
      <c r="BH5" s="33" t="s">
        <v>936</v>
      </c>
      <c r="BI5" s="33">
        <v>4</v>
      </c>
      <c r="BJ5" s="33">
        <v>3</v>
      </c>
      <c r="BK5" s="33">
        <v>4</v>
      </c>
      <c r="BL5" s="33">
        <v>5</v>
      </c>
      <c r="BM5" s="33">
        <v>1</v>
      </c>
      <c r="BN5" s="33">
        <v>5</v>
      </c>
      <c r="BO5" s="33">
        <v>3</v>
      </c>
      <c r="BP5" s="33">
        <v>4</v>
      </c>
      <c r="BQ5" s="33" t="s">
        <v>5</v>
      </c>
      <c r="BR5" s="33">
        <v>1</v>
      </c>
      <c r="BS5" s="33" t="s">
        <v>5</v>
      </c>
      <c r="BT5" s="33">
        <v>3</v>
      </c>
      <c r="BU5" s="33">
        <v>5</v>
      </c>
      <c r="BV5" s="33">
        <v>5</v>
      </c>
      <c r="BW5" s="33" t="s">
        <v>185</v>
      </c>
      <c r="BY5" s="33" t="s">
        <v>705</v>
      </c>
      <c r="BZ5" s="33" t="s">
        <v>711</v>
      </c>
      <c r="CA5" s="33" t="s">
        <v>719</v>
      </c>
      <c r="CB5" s="33" t="s">
        <v>727</v>
      </c>
      <c r="CC5" s="33" t="s">
        <v>937</v>
      </c>
      <c r="CD5" s="33" t="s">
        <v>206</v>
      </c>
      <c r="CE5" s="33" t="s">
        <v>938</v>
      </c>
      <c r="CF5" s="33" t="s">
        <v>939</v>
      </c>
      <c r="CG5" s="33" t="s">
        <v>845</v>
      </c>
    </row>
    <row r="6" spans="1:86" ht="12.75" x14ac:dyDescent="0.2">
      <c r="A6" s="36">
        <v>43082.45434762731</v>
      </c>
      <c r="B6" s="33">
        <v>3</v>
      </c>
      <c r="C6" s="33">
        <v>4</v>
      </c>
      <c r="D6" s="33">
        <v>2</v>
      </c>
      <c r="E6" s="33">
        <v>1</v>
      </c>
      <c r="F6" s="33">
        <v>2</v>
      </c>
      <c r="G6" s="33">
        <v>5</v>
      </c>
      <c r="H6" s="33">
        <v>3</v>
      </c>
      <c r="I6" s="33">
        <v>5</v>
      </c>
      <c r="J6" s="33">
        <v>4</v>
      </c>
      <c r="K6" s="33">
        <v>4</v>
      </c>
      <c r="L6" s="33">
        <v>2</v>
      </c>
      <c r="M6" s="33">
        <v>4</v>
      </c>
      <c r="N6" s="33">
        <v>2</v>
      </c>
      <c r="O6" s="33">
        <v>4</v>
      </c>
      <c r="P6" s="33">
        <v>4</v>
      </c>
      <c r="Q6" s="33">
        <v>4</v>
      </c>
      <c r="R6" s="33">
        <v>3</v>
      </c>
      <c r="S6" s="33">
        <v>2</v>
      </c>
      <c r="T6" s="33">
        <v>5</v>
      </c>
      <c r="U6" s="33">
        <v>4</v>
      </c>
      <c r="V6" s="33">
        <v>2</v>
      </c>
      <c r="W6" s="33">
        <v>3</v>
      </c>
      <c r="X6" s="33">
        <v>2</v>
      </c>
      <c r="Y6" s="33">
        <v>2</v>
      </c>
      <c r="Z6" s="33">
        <v>3</v>
      </c>
      <c r="AA6" s="33">
        <v>4</v>
      </c>
      <c r="AB6" s="33">
        <v>4</v>
      </c>
      <c r="AC6" s="33">
        <v>5</v>
      </c>
      <c r="AD6" s="33">
        <v>1</v>
      </c>
      <c r="AE6" s="33">
        <v>4</v>
      </c>
      <c r="AF6" s="33">
        <v>2</v>
      </c>
      <c r="AG6" s="33">
        <v>3</v>
      </c>
      <c r="AH6" s="33">
        <v>2</v>
      </c>
      <c r="AI6" s="33">
        <v>3</v>
      </c>
      <c r="AJ6" s="33">
        <v>3</v>
      </c>
      <c r="AK6" s="33">
        <v>4</v>
      </c>
      <c r="AL6" s="33">
        <v>4</v>
      </c>
      <c r="AM6" s="33">
        <v>1</v>
      </c>
      <c r="AN6" s="33">
        <v>1</v>
      </c>
      <c r="AO6" s="33">
        <v>2</v>
      </c>
      <c r="AP6" s="33">
        <v>5</v>
      </c>
      <c r="AQ6" s="33">
        <v>1</v>
      </c>
      <c r="AR6" s="33">
        <v>4</v>
      </c>
      <c r="AS6" s="33">
        <v>3</v>
      </c>
      <c r="AT6" s="33">
        <v>1</v>
      </c>
      <c r="AU6" s="33">
        <v>1</v>
      </c>
      <c r="AV6" s="33">
        <v>4</v>
      </c>
      <c r="AW6" s="33">
        <v>1</v>
      </c>
      <c r="AX6" s="33">
        <v>5</v>
      </c>
      <c r="AY6" s="33">
        <v>2</v>
      </c>
      <c r="AZ6" s="33">
        <v>4</v>
      </c>
      <c r="BA6" s="33">
        <v>1</v>
      </c>
      <c r="BB6" s="33">
        <v>2</v>
      </c>
      <c r="BC6" s="33">
        <v>5</v>
      </c>
      <c r="BD6" s="33">
        <v>1</v>
      </c>
      <c r="BE6" s="33">
        <v>1</v>
      </c>
      <c r="BF6" s="33">
        <v>1</v>
      </c>
      <c r="BG6" s="33" t="s">
        <v>940</v>
      </c>
      <c r="BH6" s="33" t="s">
        <v>941</v>
      </c>
      <c r="BI6" s="33">
        <v>1</v>
      </c>
      <c r="BJ6" s="33">
        <v>5</v>
      </c>
      <c r="BK6" s="33">
        <v>3</v>
      </c>
      <c r="BL6" s="33">
        <v>1</v>
      </c>
      <c r="BM6" s="33">
        <v>1</v>
      </c>
      <c r="BN6" s="33">
        <v>3</v>
      </c>
      <c r="BO6" s="33">
        <v>4</v>
      </c>
      <c r="BP6" s="33">
        <v>2</v>
      </c>
      <c r="BQ6" s="33">
        <v>4</v>
      </c>
      <c r="BR6" s="33">
        <v>2</v>
      </c>
      <c r="BS6" s="33">
        <v>4</v>
      </c>
      <c r="BT6" s="33">
        <v>4</v>
      </c>
      <c r="BU6" s="33">
        <v>5</v>
      </c>
      <c r="BV6" s="33">
        <v>5</v>
      </c>
      <c r="BW6" s="33" t="s">
        <v>929</v>
      </c>
      <c r="BX6" s="33" t="s">
        <v>942</v>
      </c>
      <c r="BY6" s="33" t="s">
        <v>705</v>
      </c>
      <c r="BZ6" s="33" t="s">
        <v>712</v>
      </c>
      <c r="CA6" s="33" t="s">
        <v>719</v>
      </c>
      <c r="CB6" s="33" t="s">
        <v>727</v>
      </c>
      <c r="CC6" s="33" t="s">
        <v>943</v>
      </c>
      <c r="CD6" s="33" t="s">
        <v>828</v>
      </c>
      <c r="CE6" s="33" t="s">
        <v>944</v>
      </c>
      <c r="CF6" s="33" t="s">
        <v>404</v>
      </c>
      <c r="CG6" s="33" t="s">
        <v>846</v>
      </c>
    </row>
    <row r="7" spans="1:86" ht="12.75" x14ac:dyDescent="0.2">
      <c r="A7" s="36">
        <v>43082.49281575231</v>
      </c>
      <c r="B7" s="33">
        <v>2</v>
      </c>
      <c r="C7" s="33">
        <v>3</v>
      </c>
      <c r="D7" s="33">
        <v>2</v>
      </c>
      <c r="E7" s="33">
        <v>2</v>
      </c>
      <c r="F7" s="33">
        <v>3</v>
      </c>
      <c r="G7" s="33">
        <v>5</v>
      </c>
      <c r="H7" s="33">
        <v>2</v>
      </c>
      <c r="I7" s="33">
        <v>1</v>
      </c>
      <c r="J7" s="33">
        <v>1</v>
      </c>
      <c r="K7" s="33">
        <v>2</v>
      </c>
      <c r="L7" s="33">
        <v>2</v>
      </c>
      <c r="M7" s="33">
        <v>5</v>
      </c>
      <c r="N7" s="33">
        <v>1</v>
      </c>
      <c r="O7" s="33">
        <v>3</v>
      </c>
      <c r="P7" s="33">
        <v>5</v>
      </c>
      <c r="Q7" s="33">
        <v>4</v>
      </c>
      <c r="R7" s="33">
        <v>3</v>
      </c>
      <c r="S7" s="33">
        <v>2</v>
      </c>
      <c r="T7" s="33">
        <v>2</v>
      </c>
      <c r="U7" s="33">
        <v>2</v>
      </c>
      <c r="V7" s="33">
        <v>1</v>
      </c>
      <c r="W7" s="33">
        <v>3</v>
      </c>
      <c r="X7" s="33">
        <v>5</v>
      </c>
      <c r="Y7" s="33">
        <v>3</v>
      </c>
      <c r="Z7" s="33">
        <v>4</v>
      </c>
      <c r="AA7" s="33">
        <v>4</v>
      </c>
      <c r="AB7" s="33">
        <v>5</v>
      </c>
      <c r="AC7" s="33">
        <v>4</v>
      </c>
      <c r="AD7" s="33">
        <v>4</v>
      </c>
      <c r="AE7" s="33">
        <v>4</v>
      </c>
      <c r="AF7" s="33">
        <v>2</v>
      </c>
      <c r="AG7" s="33">
        <v>5</v>
      </c>
      <c r="AH7" s="33">
        <v>4</v>
      </c>
      <c r="AI7" s="33">
        <v>3</v>
      </c>
      <c r="AJ7" s="33">
        <v>3</v>
      </c>
      <c r="AK7" s="33">
        <v>3</v>
      </c>
      <c r="AL7" s="33">
        <v>3</v>
      </c>
      <c r="AM7" s="33">
        <v>3</v>
      </c>
      <c r="AN7" s="33">
        <v>3</v>
      </c>
      <c r="AO7" s="33">
        <v>4</v>
      </c>
      <c r="AP7" s="33">
        <v>5</v>
      </c>
      <c r="AQ7" s="33">
        <v>3</v>
      </c>
      <c r="AR7" s="33">
        <v>2</v>
      </c>
      <c r="AS7" s="33">
        <v>1</v>
      </c>
      <c r="AT7" s="33">
        <v>4</v>
      </c>
      <c r="AU7" s="33">
        <v>2</v>
      </c>
      <c r="AV7" s="33">
        <v>5</v>
      </c>
      <c r="AW7" s="33">
        <v>1</v>
      </c>
      <c r="AX7" s="33">
        <v>2</v>
      </c>
      <c r="AY7" s="33">
        <v>5</v>
      </c>
      <c r="AZ7" s="33">
        <v>5</v>
      </c>
      <c r="BA7" s="33">
        <v>4</v>
      </c>
      <c r="BB7" s="33">
        <v>2</v>
      </c>
      <c r="BC7" s="33">
        <v>2</v>
      </c>
      <c r="BD7" s="33">
        <v>2</v>
      </c>
      <c r="BE7" s="33">
        <v>1</v>
      </c>
      <c r="BF7" s="33">
        <v>3</v>
      </c>
      <c r="BH7" s="33" t="s">
        <v>945</v>
      </c>
      <c r="BI7" s="33">
        <v>2</v>
      </c>
      <c r="BJ7" s="33">
        <v>5</v>
      </c>
      <c r="BK7" s="33">
        <v>5</v>
      </c>
      <c r="BL7" s="33">
        <v>5</v>
      </c>
      <c r="BM7" s="33">
        <v>5</v>
      </c>
      <c r="BN7" s="33">
        <v>5</v>
      </c>
      <c r="BO7" s="33">
        <v>3</v>
      </c>
      <c r="BP7" s="33">
        <v>4</v>
      </c>
      <c r="BQ7" s="33">
        <v>3</v>
      </c>
      <c r="BR7" s="33">
        <v>4</v>
      </c>
      <c r="BS7" s="33">
        <v>4</v>
      </c>
      <c r="BT7" s="33">
        <v>5</v>
      </c>
      <c r="BU7" s="33">
        <v>2</v>
      </c>
      <c r="BV7" s="33">
        <v>2</v>
      </c>
      <c r="BW7" s="33" t="s">
        <v>184</v>
      </c>
      <c r="BY7" s="33" t="s">
        <v>705</v>
      </c>
      <c r="BZ7" s="33" t="s">
        <v>712</v>
      </c>
      <c r="CA7" s="33" t="s">
        <v>719</v>
      </c>
      <c r="CB7" s="33" t="s">
        <v>727</v>
      </c>
      <c r="CC7" s="33" t="s">
        <v>946</v>
      </c>
      <c r="CD7" s="33" t="s">
        <v>828</v>
      </c>
      <c r="CE7" s="33" t="s">
        <v>206</v>
      </c>
      <c r="CF7" s="33" t="s">
        <v>837</v>
      </c>
      <c r="CG7" s="33" t="s">
        <v>844</v>
      </c>
    </row>
    <row r="8" spans="1:86" ht="12.75" x14ac:dyDescent="0.2">
      <c r="A8" s="36">
        <v>43082.492892939816</v>
      </c>
      <c r="B8" s="33">
        <v>5</v>
      </c>
      <c r="C8" s="33">
        <v>4</v>
      </c>
      <c r="D8" s="33">
        <v>3</v>
      </c>
      <c r="E8" s="33">
        <v>3</v>
      </c>
      <c r="F8" s="33">
        <v>3</v>
      </c>
      <c r="G8" s="33">
        <v>4</v>
      </c>
      <c r="H8" s="33">
        <v>5</v>
      </c>
      <c r="I8" s="33">
        <v>3</v>
      </c>
      <c r="J8" s="33">
        <v>3</v>
      </c>
      <c r="K8" s="33">
        <v>4</v>
      </c>
      <c r="L8" s="33">
        <v>4</v>
      </c>
      <c r="M8" s="33">
        <v>3</v>
      </c>
      <c r="N8" s="33">
        <v>3</v>
      </c>
      <c r="O8" s="33">
        <v>3</v>
      </c>
      <c r="P8" s="33">
        <v>5</v>
      </c>
      <c r="Q8" s="33">
        <v>3</v>
      </c>
      <c r="R8" s="33">
        <v>3</v>
      </c>
      <c r="S8" s="33">
        <v>3</v>
      </c>
      <c r="T8" s="33">
        <v>3</v>
      </c>
      <c r="U8" s="33">
        <v>5</v>
      </c>
      <c r="V8" s="33">
        <v>3</v>
      </c>
      <c r="W8" s="33">
        <v>3</v>
      </c>
      <c r="X8" s="33">
        <v>5</v>
      </c>
      <c r="Y8" s="33">
        <v>4</v>
      </c>
      <c r="Z8" s="33">
        <v>5</v>
      </c>
      <c r="AA8" s="33">
        <v>4</v>
      </c>
      <c r="AB8" s="33">
        <v>5</v>
      </c>
      <c r="AC8" s="33">
        <v>4</v>
      </c>
      <c r="AD8" s="33">
        <v>5</v>
      </c>
      <c r="AE8" s="33">
        <v>5</v>
      </c>
      <c r="AF8" s="33">
        <v>5</v>
      </c>
      <c r="AG8" s="33">
        <v>5</v>
      </c>
      <c r="AH8" s="33">
        <v>5</v>
      </c>
      <c r="AI8" s="33">
        <v>5</v>
      </c>
      <c r="AJ8" s="33">
        <v>3</v>
      </c>
      <c r="AK8" s="33">
        <v>4</v>
      </c>
      <c r="AL8" s="33">
        <v>4</v>
      </c>
      <c r="AM8" s="33">
        <v>4</v>
      </c>
      <c r="AN8" s="33">
        <v>4</v>
      </c>
      <c r="AO8" s="33">
        <v>3</v>
      </c>
      <c r="AP8" s="33">
        <v>4</v>
      </c>
      <c r="AQ8" s="33">
        <v>5</v>
      </c>
      <c r="AR8" s="33">
        <v>4</v>
      </c>
      <c r="AS8" s="33">
        <v>3</v>
      </c>
      <c r="AT8" s="33">
        <v>4</v>
      </c>
      <c r="AU8" s="33">
        <v>4</v>
      </c>
      <c r="AV8" s="33">
        <v>4</v>
      </c>
      <c r="AW8" s="33">
        <v>5</v>
      </c>
      <c r="AX8" s="33">
        <v>4</v>
      </c>
      <c r="AY8" s="33">
        <v>4</v>
      </c>
      <c r="AZ8" s="33">
        <v>4</v>
      </c>
      <c r="BA8" s="33">
        <v>3</v>
      </c>
      <c r="BB8" s="33">
        <v>3</v>
      </c>
      <c r="BC8" s="33">
        <v>4</v>
      </c>
      <c r="BD8" s="33">
        <v>5</v>
      </c>
      <c r="BE8" s="33">
        <v>4</v>
      </c>
      <c r="BF8" s="33">
        <v>4</v>
      </c>
      <c r="BI8" s="33" t="s">
        <v>5</v>
      </c>
      <c r="BJ8" s="33" t="s">
        <v>5</v>
      </c>
      <c r="BK8" s="33" t="s">
        <v>5</v>
      </c>
      <c r="BL8" s="33" t="s">
        <v>5</v>
      </c>
      <c r="BM8" s="33" t="s">
        <v>5</v>
      </c>
      <c r="BN8" s="33" t="s">
        <v>5</v>
      </c>
      <c r="BO8" s="33" t="s">
        <v>5</v>
      </c>
      <c r="BP8" s="33" t="s">
        <v>5</v>
      </c>
      <c r="BQ8" s="33" t="s">
        <v>5</v>
      </c>
      <c r="BR8" s="33" t="s">
        <v>5</v>
      </c>
      <c r="BS8" s="33" t="s">
        <v>5</v>
      </c>
      <c r="BT8" s="33" t="s">
        <v>5</v>
      </c>
      <c r="BU8" s="33" t="s">
        <v>5</v>
      </c>
      <c r="BV8" s="33" t="s">
        <v>5</v>
      </c>
      <c r="BW8" s="33" t="s">
        <v>184</v>
      </c>
      <c r="BX8" s="33" t="s">
        <v>947</v>
      </c>
      <c r="BY8" s="33" t="s">
        <v>705</v>
      </c>
      <c r="BZ8" s="33" t="s">
        <v>712</v>
      </c>
      <c r="CA8" s="33" t="s">
        <v>720</v>
      </c>
      <c r="CB8" s="33" t="s">
        <v>727</v>
      </c>
      <c r="CC8" s="33" t="s">
        <v>948</v>
      </c>
      <c r="CD8" s="33" t="s">
        <v>741</v>
      </c>
      <c r="CE8" s="33" t="s">
        <v>949</v>
      </c>
      <c r="CF8" s="33" t="s">
        <v>837</v>
      </c>
      <c r="CG8" s="33" t="s">
        <v>844</v>
      </c>
    </row>
    <row r="9" spans="1:86" ht="12.75" x14ac:dyDescent="0.2">
      <c r="A9" s="36">
        <v>43082.493010081016</v>
      </c>
      <c r="B9" s="33">
        <v>3</v>
      </c>
      <c r="C9" s="33">
        <v>5</v>
      </c>
      <c r="D9" s="33">
        <v>3</v>
      </c>
      <c r="E9" s="33">
        <v>1</v>
      </c>
      <c r="F9" s="33">
        <v>2</v>
      </c>
      <c r="G9" s="33">
        <v>5</v>
      </c>
      <c r="H9" s="33">
        <v>5</v>
      </c>
      <c r="I9" s="33">
        <v>1</v>
      </c>
      <c r="J9" s="33">
        <v>1</v>
      </c>
      <c r="K9" s="33">
        <v>1</v>
      </c>
      <c r="L9" s="33">
        <v>1</v>
      </c>
      <c r="M9" s="33">
        <v>5</v>
      </c>
      <c r="N9" s="33">
        <v>1</v>
      </c>
      <c r="O9" s="33">
        <v>2</v>
      </c>
      <c r="P9" s="33">
        <v>3</v>
      </c>
      <c r="Q9" s="33">
        <v>5</v>
      </c>
      <c r="R9" s="33">
        <v>1</v>
      </c>
      <c r="S9" s="33">
        <v>1</v>
      </c>
      <c r="T9" s="33">
        <v>1</v>
      </c>
      <c r="U9" s="33">
        <v>5</v>
      </c>
      <c r="V9" s="33">
        <v>3</v>
      </c>
      <c r="W9" s="33">
        <v>4</v>
      </c>
      <c r="X9" s="33">
        <v>5</v>
      </c>
      <c r="Y9" s="33">
        <v>1</v>
      </c>
      <c r="Z9" s="33">
        <v>5</v>
      </c>
      <c r="AA9" s="33">
        <v>5</v>
      </c>
      <c r="AB9" s="33">
        <v>5</v>
      </c>
      <c r="AC9" s="33">
        <v>1</v>
      </c>
      <c r="AD9" s="33">
        <v>5</v>
      </c>
      <c r="AE9" s="33">
        <v>5</v>
      </c>
      <c r="AF9" s="33">
        <v>5</v>
      </c>
      <c r="AG9" s="33">
        <v>5</v>
      </c>
      <c r="AH9" s="33">
        <v>5</v>
      </c>
      <c r="AI9" s="33">
        <v>5</v>
      </c>
      <c r="AJ9" s="33">
        <v>5</v>
      </c>
      <c r="AK9" s="33">
        <v>3</v>
      </c>
      <c r="AL9" s="33">
        <v>5</v>
      </c>
      <c r="AM9" s="33">
        <v>3</v>
      </c>
      <c r="AN9" s="33">
        <v>1</v>
      </c>
      <c r="AO9" s="33">
        <v>1</v>
      </c>
      <c r="AP9" s="33">
        <v>5</v>
      </c>
      <c r="AQ9" s="33">
        <v>5</v>
      </c>
      <c r="AR9" s="33">
        <v>2</v>
      </c>
      <c r="AS9" s="33">
        <v>1</v>
      </c>
      <c r="AT9" s="33">
        <v>3</v>
      </c>
      <c r="AU9" s="33">
        <v>1</v>
      </c>
      <c r="AV9" s="33">
        <v>5</v>
      </c>
      <c r="AW9" s="33">
        <v>5</v>
      </c>
      <c r="AX9" s="33">
        <v>4</v>
      </c>
      <c r="AY9" s="33">
        <v>3</v>
      </c>
      <c r="AZ9" s="33">
        <v>5</v>
      </c>
      <c r="BA9" s="33">
        <v>1</v>
      </c>
      <c r="BB9" s="33">
        <v>1</v>
      </c>
      <c r="BC9" s="33">
        <v>1</v>
      </c>
      <c r="BD9" s="33">
        <v>5</v>
      </c>
      <c r="BE9" s="33">
        <v>3</v>
      </c>
      <c r="BF9" s="33">
        <v>3</v>
      </c>
      <c r="BH9" s="33" t="s">
        <v>928</v>
      </c>
      <c r="BI9" s="33">
        <v>1</v>
      </c>
      <c r="BJ9" s="33">
        <v>5</v>
      </c>
      <c r="BK9" s="33">
        <v>3</v>
      </c>
      <c r="BL9" s="33">
        <v>5</v>
      </c>
      <c r="BM9" s="33">
        <v>5</v>
      </c>
      <c r="BN9" s="33">
        <v>5</v>
      </c>
      <c r="BO9" s="33">
        <v>5</v>
      </c>
      <c r="BP9" s="33">
        <v>5</v>
      </c>
      <c r="BQ9" s="33">
        <v>5</v>
      </c>
      <c r="BR9" s="33">
        <v>1</v>
      </c>
      <c r="BS9" s="33">
        <v>5</v>
      </c>
      <c r="BT9" s="33">
        <v>5</v>
      </c>
      <c r="BU9" s="33">
        <v>5</v>
      </c>
      <c r="BV9" s="33">
        <v>5</v>
      </c>
      <c r="BW9" s="33" t="s">
        <v>184</v>
      </c>
      <c r="BX9" s="33" t="s">
        <v>950</v>
      </c>
      <c r="BY9" s="33" t="s">
        <v>705</v>
      </c>
      <c r="BZ9" s="33" t="s">
        <v>712</v>
      </c>
      <c r="CA9" s="33" t="s">
        <v>719</v>
      </c>
      <c r="CB9" s="33" t="s">
        <v>727</v>
      </c>
      <c r="CC9" s="33" t="s">
        <v>951</v>
      </c>
      <c r="CD9" s="33" t="s">
        <v>828</v>
      </c>
      <c r="CE9" s="33" t="s">
        <v>952</v>
      </c>
      <c r="CF9" s="33" t="s">
        <v>837</v>
      </c>
      <c r="CG9" s="33" t="s">
        <v>844</v>
      </c>
    </row>
    <row r="10" spans="1:86" ht="12.75" x14ac:dyDescent="0.2">
      <c r="A10" s="36">
        <v>43082.495059351852</v>
      </c>
      <c r="B10" s="33">
        <v>2</v>
      </c>
      <c r="C10" s="33">
        <v>5</v>
      </c>
      <c r="D10" s="33">
        <v>2</v>
      </c>
      <c r="E10" s="33">
        <v>5</v>
      </c>
      <c r="F10" s="33">
        <v>1</v>
      </c>
      <c r="G10" s="33">
        <v>5</v>
      </c>
      <c r="H10" s="33">
        <v>5</v>
      </c>
      <c r="I10" s="33">
        <v>4</v>
      </c>
      <c r="J10" s="33">
        <v>2</v>
      </c>
      <c r="K10" s="33">
        <v>1</v>
      </c>
      <c r="L10" s="33">
        <v>1</v>
      </c>
      <c r="M10" s="33">
        <v>5</v>
      </c>
      <c r="N10" s="33">
        <v>5</v>
      </c>
      <c r="O10" s="33">
        <v>1</v>
      </c>
      <c r="P10" s="33">
        <v>4</v>
      </c>
      <c r="Q10" s="33">
        <v>1</v>
      </c>
      <c r="R10" s="33">
        <v>1</v>
      </c>
      <c r="S10" s="33">
        <v>1</v>
      </c>
      <c r="T10" s="33">
        <v>5</v>
      </c>
      <c r="U10" s="33">
        <v>3</v>
      </c>
      <c r="V10" s="33">
        <v>1</v>
      </c>
      <c r="W10" s="33">
        <v>3</v>
      </c>
      <c r="X10" s="33">
        <v>4</v>
      </c>
      <c r="Y10" s="33">
        <v>2</v>
      </c>
      <c r="Z10" s="33">
        <v>2</v>
      </c>
      <c r="AA10" s="33">
        <v>2</v>
      </c>
      <c r="AB10" s="33">
        <v>5</v>
      </c>
      <c r="AC10" s="33">
        <v>2</v>
      </c>
      <c r="AD10" s="33">
        <v>3</v>
      </c>
      <c r="AE10" s="33">
        <v>3</v>
      </c>
      <c r="AF10" s="33">
        <v>1</v>
      </c>
      <c r="AG10" s="33">
        <v>5</v>
      </c>
      <c r="AH10" s="33">
        <v>5</v>
      </c>
      <c r="AI10" s="33">
        <v>2</v>
      </c>
      <c r="AJ10" s="33">
        <v>3</v>
      </c>
      <c r="AK10" s="33">
        <v>2</v>
      </c>
      <c r="AL10" s="33">
        <v>5</v>
      </c>
      <c r="AM10" s="33">
        <v>2</v>
      </c>
      <c r="AN10" s="33">
        <v>4</v>
      </c>
      <c r="AO10" s="33">
        <v>1</v>
      </c>
      <c r="AP10" s="33">
        <v>4</v>
      </c>
      <c r="AQ10" s="33">
        <v>5</v>
      </c>
      <c r="AR10" s="33">
        <v>4</v>
      </c>
      <c r="AS10" s="33">
        <v>3</v>
      </c>
      <c r="AT10" s="33">
        <v>1</v>
      </c>
      <c r="AU10" s="33">
        <v>1</v>
      </c>
      <c r="AV10" s="33">
        <v>5</v>
      </c>
      <c r="AW10" s="33">
        <v>5</v>
      </c>
      <c r="AX10" s="33">
        <v>1</v>
      </c>
      <c r="AY10" s="33">
        <v>3</v>
      </c>
      <c r="AZ10" s="33">
        <v>1</v>
      </c>
      <c r="BA10" s="33">
        <v>1</v>
      </c>
      <c r="BB10" s="33">
        <v>1</v>
      </c>
      <c r="BC10" s="33">
        <v>5</v>
      </c>
      <c r="BD10" s="33">
        <v>5</v>
      </c>
      <c r="BE10" s="33">
        <v>1</v>
      </c>
      <c r="BF10" s="33">
        <v>4</v>
      </c>
      <c r="BI10" s="33" t="s">
        <v>5</v>
      </c>
      <c r="BJ10" s="33" t="s">
        <v>5</v>
      </c>
      <c r="BK10" s="33" t="s">
        <v>5</v>
      </c>
      <c r="BL10" s="33" t="s">
        <v>5</v>
      </c>
      <c r="BM10" s="33" t="s">
        <v>5</v>
      </c>
      <c r="BN10" s="33" t="s">
        <v>5</v>
      </c>
      <c r="BO10" s="33" t="s">
        <v>5</v>
      </c>
      <c r="BP10" s="33" t="s">
        <v>5</v>
      </c>
      <c r="BQ10" s="33">
        <v>1</v>
      </c>
      <c r="BR10" s="33">
        <v>1</v>
      </c>
      <c r="BS10" s="33">
        <v>4</v>
      </c>
      <c r="BT10" s="33">
        <v>1</v>
      </c>
      <c r="BU10" s="33">
        <v>1</v>
      </c>
      <c r="BV10" s="33">
        <v>1</v>
      </c>
      <c r="BW10" s="33" t="s">
        <v>182</v>
      </c>
      <c r="BY10" s="33" t="s">
        <v>705</v>
      </c>
      <c r="BZ10" s="33" t="s">
        <v>713</v>
      </c>
      <c r="CA10" s="33" t="s">
        <v>720</v>
      </c>
      <c r="CB10" s="33" t="s">
        <v>727</v>
      </c>
      <c r="CD10" s="33" t="s">
        <v>828</v>
      </c>
      <c r="CE10" s="33" t="s">
        <v>953</v>
      </c>
      <c r="CF10" s="33" t="s">
        <v>935</v>
      </c>
      <c r="CG10" s="33" t="s">
        <v>844</v>
      </c>
    </row>
    <row r="11" spans="1:86" ht="12.75" x14ac:dyDescent="0.2">
      <c r="A11" s="36">
        <v>43082.496374467592</v>
      </c>
      <c r="B11" s="33">
        <v>5</v>
      </c>
      <c r="C11" s="33">
        <v>5</v>
      </c>
      <c r="D11" s="33">
        <v>1</v>
      </c>
      <c r="E11" s="33" t="s">
        <v>5</v>
      </c>
      <c r="F11" s="33">
        <v>1</v>
      </c>
      <c r="G11" s="33" t="s">
        <v>5</v>
      </c>
      <c r="H11" s="33">
        <v>5</v>
      </c>
      <c r="I11" s="33">
        <v>5</v>
      </c>
      <c r="J11" s="33" t="s">
        <v>5</v>
      </c>
      <c r="K11" s="33">
        <v>4</v>
      </c>
      <c r="L11" s="33">
        <v>3</v>
      </c>
      <c r="M11" s="33">
        <v>3</v>
      </c>
      <c r="N11" s="33">
        <v>2</v>
      </c>
      <c r="O11" s="33">
        <v>5</v>
      </c>
      <c r="P11" s="33">
        <v>2</v>
      </c>
      <c r="Q11" s="33">
        <v>3</v>
      </c>
      <c r="R11" s="33">
        <v>3</v>
      </c>
      <c r="S11" s="33">
        <v>3</v>
      </c>
      <c r="T11" s="33">
        <v>1</v>
      </c>
      <c r="U11" s="33">
        <v>1</v>
      </c>
      <c r="V11" s="33" t="s">
        <v>5</v>
      </c>
      <c r="W11" s="33">
        <v>5</v>
      </c>
      <c r="X11" s="33">
        <v>3</v>
      </c>
      <c r="Y11" s="33">
        <v>1</v>
      </c>
      <c r="Z11" s="33">
        <v>1</v>
      </c>
      <c r="AA11" s="33" t="s">
        <v>5</v>
      </c>
      <c r="AB11" s="33">
        <v>3</v>
      </c>
      <c r="AC11" s="33">
        <v>2</v>
      </c>
      <c r="AD11" s="33">
        <v>5</v>
      </c>
      <c r="AE11" s="33">
        <v>3</v>
      </c>
      <c r="AF11" s="33">
        <v>5</v>
      </c>
      <c r="AG11" s="33">
        <v>5</v>
      </c>
      <c r="AH11" s="33">
        <v>3</v>
      </c>
      <c r="AI11" s="33">
        <v>5</v>
      </c>
      <c r="AJ11" s="33">
        <v>1</v>
      </c>
      <c r="AK11" s="33">
        <v>4</v>
      </c>
      <c r="AL11" s="33">
        <v>5</v>
      </c>
      <c r="AM11" s="33">
        <v>1</v>
      </c>
      <c r="AN11" s="33">
        <v>5</v>
      </c>
      <c r="AO11" s="33">
        <v>4</v>
      </c>
      <c r="AP11" s="33">
        <v>5</v>
      </c>
      <c r="AQ11" s="33">
        <v>5</v>
      </c>
      <c r="AR11" s="33">
        <v>5</v>
      </c>
      <c r="AS11" s="33">
        <v>5</v>
      </c>
      <c r="AT11" s="33">
        <v>5</v>
      </c>
      <c r="AU11" s="33">
        <v>4</v>
      </c>
      <c r="AV11" s="33">
        <v>4</v>
      </c>
      <c r="AW11" s="33">
        <v>1</v>
      </c>
      <c r="AX11" s="33">
        <v>5</v>
      </c>
      <c r="AY11" s="33">
        <v>1</v>
      </c>
      <c r="AZ11" s="33">
        <v>4</v>
      </c>
      <c r="BA11" s="33">
        <v>4</v>
      </c>
      <c r="BB11" s="33">
        <v>4</v>
      </c>
      <c r="BC11" s="33">
        <v>3</v>
      </c>
      <c r="BD11" s="33">
        <v>1</v>
      </c>
      <c r="BE11" s="33" t="s">
        <v>5</v>
      </c>
      <c r="BF11" s="33">
        <v>5</v>
      </c>
      <c r="BH11" s="33" t="s">
        <v>954</v>
      </c>
      <c r="BI11" s="33" t="s">
        <v>5</v>
      </c>
      <c r="BJ11" s="33" t="s">
        <v>5</v>
      </c>
      <c r="BQ11" s="33">
        <v>5</v>
      </c>
      <c r="BR11" s="33">
        <v>1</v>
      </c>
      <c r="BS11" s="33">
        <v>5</v>
      </c>
      <c r="BT11" s="33">
        <v>5</v>
      </c>
      <c r="BU11" s="33">
        <v>4</v>
      </c>
      <c r="BV11" s="33">
        <v>5</v>
      </c>
      <c r="BW11" s="33" t="s">
        <v>955</v>
      </c>
      <c r="BY11" s="33" t="s">
        <v>705</v>
      </c>
      <c r="BZ11" s="33" t="s">
        <v>710</v>
      </c>
      <c r="CA11" s="33" t="s">
        <v>719</v>
      </c>
      <c r="CB11" s="33" t="s">
        <v>727</v>
      </c>
      <c r="CC11" s="33" t="s">
        <v>956</v>
      </c>
      <c r="CD11" s="33" t="s">
        <v>206</v>
      </c>
      <c r="CE11" s="33" t="s">
        <v>957</v>
      </c>
      <c r="CF11" s="33" t="s">
        <v>958</v>
      </c>
      <c r="CG11" s="33" t="s">
        <v>959</v>
      </c>
    </row>
    <row r="12" spans="1:86" ht="12.75" x14ac:dyDescent="0.2">
      <c r="A12" s="36">
        <v>43082.497052719904</v>
      </c>
      <c r="B12" s="33">
        <v>2</v>
      </c>
      <c r="C12" s="33">
        <v>4</v>
      </c>
      <c r="D12" s="33">
        <v>1</v>
      </c>
      <c r="E12" s="33">
        <v>1</v>
      </c>
      <c r="F12" s="33">
        <v>1</v>
      </c>
      <c r="G12" s="33">
        <v>5</v>
      </c>
      <c r="H12" s="33">
        <v>1</v>
      </c>
      <c r="I12" s="33">
        <v>5</v>
      </c>
      <c r="J12" s="33">
        <v>5</v>
      </c>
      <c r="K12" s="33">
        <v>2</v>
      </c>
      <c r="L12" s="33">
        <v>2</v>
      </c>
      <c r="M12" s="33">
        <v>4</v>
      </c>
      <c r="N12" s="33">
        <v>5</v>
      </c>
      <c r="O12" s="33">
        <v>1</v>
      </c>
      <c r="P12" s="33">
        <v>3</v>
      </c>
      <c r="Q12" s="33">
        <v>3</v>
      </c>
      <c r="R12" s="33">
        <v>1</v>
      </c>
      <c r="S12" s="33">
        <v>2</v>
      </c>
      <c r="T12" s="33">
        <v>3</v>
      </c>
      <c r="U12" s="33">
        <v>2</v>
      </c>
      <c r="V12" s="33">
        <v>5</v>
      </c>
      <c r="W12" s="33" t="s">
        <v>5</v>
      </c>
      <c r="X12" s="33">
        <v>4</v>
      </c>
      <c r="Y12" s="33">
        <v>5</v>
      </c>
      <c r="Z12" s="33">
        <v>4</v>
      </c>
      <c r="AA12" s="33">
        <v>4</v>
      </c>
      <c r="AB12" s="33">
        <v>5</v>
      </c>
      <c r="AC12" s="33">
        <v>3</v>
      </c>
      <c r="AD12" s="33">
        <v>5</v>
      </c>
      <c r="AE12" s="33">
        <v>5</v>
      </c>
      <c r="AF12" s="33">
        <v>5</v>
      </c>
      <c r="AG12" s="33">
        <v>5</v>
      </c>
      <c r="AH12" s="33">
        <v>5</v>
      </c>
      <c r="AI12" s="33">
        <v>3</v>
      </c>
      <c r="AJ12" s="33">
        <v>3</v>
      </c>
      <c r="AK12" s="33">
        <v>1</v>
      </c>
      <c r="AL12" s="33">
        <v>3</v>
      </c>
      <c r="AM12" s="33">
        <v>1</v>
      </c>
      <c r="AN12" s="33">
        <v>1</v>
      </c>
      <c r="AO12" s="33">
        <v>2</v>
      </c>
      <c r="AP12" s="33">
        <v>5</v>
      </c>
      <c r="AQ12" s="33">
        <v>2</v>
      </c>
      <c r="AR12" s="33">
        <v>5</v>
      </c>
      <c r="AS12" s="33">
        <v>5</v>
      </c>
      <c r="AT12" s="33">
        <v>2</v>
      </c>
      <c r="AU12" s="33">
        <v>3</v>
      </c>
      <c r="AV12" s="33">
        <v>4</v>
      </c>
      <c r="AW12" s="33">
        <v>5</v>
      </c>
      <c r="AX12" s="33">
        <v>1</v>
      </c>
      <c r="AY12" s="33">
        <v>3</v>
      </c>
      <c r="AZ12" s="33">
        <v>3</v>
      </c>
      <c r="BA12" s="33">
        <v>1</v>
      </c>
      <c r="BB12" s="33">
        <v>1</v>
      </c>
      <c r="BC12" s="33">
        <v>4</v>
      </c>
      <c r="BD12" s="33">
        <v>2</v>
      </c>
      <c r="BE12" s="33">
        <v>5</v>
      </c>
      <c r="BF12" s="33">
        <v>5</v>
      </c>
      <c r="BH12" s="33" t="s">
        <v>954</v>
      </c>
      <c r="BI12" s="33">
        <v>1</v>
      </c>
      <c r="BJ12" s="33">
        <v>3</v>
      </c>
      <c r="BK12" s="33">
        <v>5</v>
      </c>
      <c r="BL12" s="33">
        <v>4</v>
      </c>
      <c r="BM12" s="33">
        <v>2</v>
      </c>
      <c r="BN12" s="33">
        <v>2</v>
      </c>
      <c r="BO12" s="33">
        <v>4</v>
      </c>
      <c r="BP12" s="33">
        <v>2</v>
      </c>
      <c r="BQ12" s="33">
        <v>1</v>
      </c>
      <c r="BR12" s="33" t="s">
        <v>5</v>
      </c>
      <c r="BS12" s="33">
        <v>2</v>
      </c>
      <c r="BT12" s="33">
        <v>5</v>
      </c>
      <c r="BU12" s="33">
        <v>4</v>
      </c>
      <c r="BV12" s="33">
        <v>2</v>
      </c>
      <c r="BW12" s="33" t="s">
        <v>182</v>
      </c>
      <c r="BY12" s="33" t="s">
        <v>704</v>
      </c>
      <c r="BZ12" s="33" t="s">
        <v>712</v>
      </c>
      <c r="CA12" s="33" t="s">
        <v>719</v>
      </c>
      <c r="CB12" s="33" t="s">
        <v>727</v>
      </c>
      <c r="CC12" s="33" t="s">
        <v>960</v>
      </c>
      <c r="CD12" s="33" t="s">
        <v>828</v>
      </c>
      <c r="CE12" s="33" t="s">
        <v>961</v>
      </c>
      <c r="CF12" s="33" t="s">
        <v>837</v>
      </c>
      <c r="CG12" s="33" t="s">
        <v>844</v>
      </c>
    </row>
    <row r="13" spans="1:86" ht="12.75" x14ac:dyDescent="0.2">
      <c r="A13" s="36">
        <v>43082.498085023151</v>
      </c>
      <c r="B13" s="33">
        <v>3</v>
      </c>
      <c r="C13" s="33">
        <v>4</v>
      </c>
      <c r="D13" s="33">
        <v>3</v>
      </c>
      <c r="E13" s="33">
        <v>2</v>
      </c>
      <c r="F13" s="33">
        <v>4</v>
      </c>
      <c r="G13" s="33">
        <v>4</v>
      </c>
      <c r="H13" s="33">
        <v>2</v>
      </c>
      <c r="I13" s="33">
        <v>3</v>
      </c>
      <c r="J13" s="33">
        <v>1</v>
      </c>
      <c r="K13" s="33">
        <v>4</v>
      </c>
      <c r="L13" s="33">
        <v>3</v>
      </c>
      <c r="M13" s="33">
        <v>2</v>
      </c>
      <c r="N13" s="33">
        <v>3</v>
      </c>
      <c r="O13" s="33">
        <v>3</v>
      </c>
      <c r="P13" s="33">
        <v>3</v>
      </c>
      <c r="Q13" s="33">
        <v>4</v>
      </c>
      <c r="R13" s="33">
        <v>3</v>
      </c>
      <c r="S13" s="33">
        <v>2</v>
      </c>
      <c r="T13" s="33">
        <v>2</v>
      </c>
      <c r="U13" s="33">
        <v>3</v>
      </c>
      <c r="V13" s="33">
        <v>2</v>
      </c>
      <c r="W13" s="33">
        <v>4</v>
      </c>
      <c r="X13" s="33">
        <v>5</v>
      </c>
      <c r="Y13" s="33">
        <v>4</v>
      </c>
      <c r="Z13" s="33">
        <v>4</v>
      </c>
      <c r="AA13" s="33">
        <v>4</v>
      </c>
      <c r="AB13" s="33">
        <v>4</v>
      </c>
      <c r="AC13" s="33">
        <v>4</v>
      </c>
      <c r="AD13" s="33">
        <v>5</v>
      </c>
      <c r="AE13" s="33">
        <v>1</v>
      </c>
      <c r="AF13" s="33">
        <v>3</v>
      </c>
      <c r="AG13" s="33">
        <v>4</v>
      </c>
      <c r="AH13" s="33">
        <v>4</v>
      </c>
      <c r="AI13" s="33">
        <v>5</v>
      </c>
      <c r="AJ13" s="33">
        <v>3</v>
      </c>
      <c r="AK13" s="33">
        <v>3</v>
      </c>
      <c r="AL13" s="33">
        <v>4</v>
      </c>
      <c r="AM13" s="33">
        <v>4</v>
      </c>
      <c r="AN13" s="33">
        <v>4</v>
      </c>
      <c r="AO13" s="33">
        <v>4</v>
      </c>
      <c r="AP13" s="33">
        <v>5</v>
      </c>
      <c r="AQ13" s="33">
        <v>3</v>
      </c>
      <c r="AR13" s="33">
        <v>3</v>
      </c>
      <c r="AS13" s="33">
        <v>2</v>
      </c>
      <c r="AT13" s="33">
        <v>4</v>
      </c>
      <c r="AU13" s="33">
        <v>4</v>
      </c>
      <c r="AV13" s="33">
        <v>4</v>
      </c>
      <c r="AW13" s="33">
        <v>4</v>
      </c>
      <c r="AX13" s="33">
        <v>4</v>
      </c>
      <c r="AY13" s="33">
        <v>3</v>
      </c>
      <c r="AZ13" s="33">
        <v>4</v>
      </c>
      <c r="BA13" s="33">
        <v>3</v>
      </c>
      <c r="BB13" s="33">
        <v>3</v>
      </c>
      <c r="BC13" s="33">
        <v>3</v>
      </c>
      <c r="BD13" s="33">
        <v>5</v>
      </c>
      <c r="BE13" s="33">
        <v>2</v>
      </c>
      <c r="BF13" s="33">
        <v>5</v>
      </c>
      <c r="BH13" s="33" t="s">
        <v>928</v>
      </c>
      <c r="BI13" s="33">
        <v>5</v>
      </c>
      <c r="BJ13" s="33">
        <v>5</v>
      </c>
      <c r="BK13" s="33">
        <v>5</v>
      </c>
      <c r="BL13" s="33">
        <v>4</v>
      </c>
      <c r="BM13" s="33">
        <v>4</v>
      </c>
      <c r="BN13" s="33">
        <v>5</v>
      </c>
      <c r="BO13" s="33">
        <v>4</v>
      </c>
      <c r="BP13" s="33">
        <v>4</v>
      </c>
      <c r="BQ13" s="33">
        <v>4</v>
      </c>
      <c r="BR13" s="33" t="s">
        <v>5</v>
      </c>
      <c r="BS13" s="33">
        <v>5</v>
      </c>
      <c r="BT13" s="33">
        <v>5</v>
      </c>
      <c r="BU13" s="33">
        <v>5</v>
      </c>
      <c r="BV13" s="33">
        <v>5</v>
      </c>
      <c r="BW13" s="33" t="s">
        <v>185</v>
      </c>
      <c r="BY13" s="33" t="s">
        <v>705</v>
      </c>
      <c r="BZ13" s="33" t="s">
        <v>714</v>
      </c>
      <c r="CA13" s="33" t="s">
        <v>719</v>
      </c>
      <c r="CB13" s="33" t="s">
        <v>727</v>
      </c>
      <c r="CC13" s="33" t="s">
        <v>962</v>
      </c>
      <c r="CD13" s="33" t="s">
        <v>206</v>
      </c>
      <c r="CE13" s="33" t="s">
        <v>963</v>
      </c>
      <c r="CF13" s="33" t="s">
        <v>939</v>
      </c>
      <c r="CG13" s="33" t="s">
        <v>845</v>
      </c>
    </row>
    <row r="14" spans="1:86" ht="12.75" x14ac:dyDescent="0.2">
      <c r="A14" s="36">
        <v>43082.499194525459</v>
      </c>
      <c r="B14" s="33">
        <v>2</v>
      </c>
      <c r="C14" s="33">
        <v>3</v>
      </c>
      <c r="D14" s="33">
        <v>3</v>
      </c>
      <c r="E14" s="33">
        <v>1</v>
      </c>
      <c r="F14" s="33">
        <v>2</v>
      </c>
      <c r="G14" s="33">
        <v>4</v>
      </c>
      <c r="H14" s="33">
        <v>3</v>
      </c>
      <c r="I14" s="33">
        <v>4</v>
      </c>
      <c r="J14" s="33">
        <v>4</v>
      </c>
      <c r="K14" s="33">
        <v>3</v>
      </c>
      <c r="L14" s="33">
        <v>4</v>
      </c>
      <c r="M14" s="33">
        <v>2</v>
      </c>
      <c r="N14" s="33">
        <v>3</v>
      </c>
      <c r="O14" s="33">
        <v>4</v>
      </c>
      <c r="P14" s="33">
        <v>1</v>
      </c>
      <c r="Q14" s="33">
        <v>3</v>
      </c>
      <c r="R14" s="33">
        <v>4</v>
      </c>
      <c r="S14" s="33">
        <v>3</v>
      </c>
      <c r="T14" s="33">
        <v>4</v>
      </c>
      <c r="U14" s="33">
        <v>3</v>
      </c>
      <c r="V14" s="33">
        <v>1</v>
      </c>
      <c r="W14" s="33">
        <v>5</v>
      </c>
      <c r="X14" s="33">
        <v>4</v>
      </c>
      <c r="Y14" s="33">
        <v>3</v>
      </c>
      <c r="Z14" s="33">
        <v>4</v>
      </c>
      <c r="AA14" s="33">
        <v>4</v>
      </c>
      <c r="AB14" s="33">
        <v>5</v>
      </c>
      <c r="AC14" s="33">
        <v>3</v>
      </c>
      <c r="AD14" s="33">
        <v>3</v>
      </c>
      <c r="AE14" s="33">
        <v>4</v>
      </c>
      <c r="AF14" s="33">
        <v>3</v>
      </c>
      <c r="AG14" s="33">
        <v>4</v>
      </c>
      <c r="AH14" s="33">
        <v>4</v>
      </c>
      <c r="AI14" s="33">
        <v>4</v>
      </c>
      <c r="AJ14" s="33">
        <v>5</v>
      </c>
      <c r="AK14" s="33">
        <v>3</v>
      </c>
      <c r="AL14" s="33">
        <v>3</v>
      </c>
      <c r="AM14" s="33">
        <v>3</v>
      </c>
      <c r="AN14" s="33">
        <v>1</v>
      </c>
      <c r="AO14" s="33">
        <v>2</v>
      </c>
      <c r="AP14" s="33">
        <v>4</v>
      </c>
      <c r="AQ14" s="33">
        <v>3</v>
      </c>
      <c r="AR14" s="33">
        <v>4</v>
      </c>
      <c r="AS14" s="33">
        <v>5</v>
      </c>
      <c r="AT14" s="33">
        <v>3</v>
      </c>
      <c r="AU14" s="33">
        <v>3</v>
      </c>
      <c r="AV14" s="33">
        <v>2</v>
      </c>
      <c r="AW14" s="33">
        <v>2</v>
      </c>
      <c r="AX14" s="33">
        <v>4</v>
      </c>
      <c r="AY14" s="33">
        <v>2</v>
      </c>
      <c r="AZ14" s="33">
        <v>4</v>
      </c>
      <c r="BA14" s="33">
        <v>5</v>
      </c>
      <c r="BB14" s="33">
        <v>3</v>
      </c>
      <c r="BC14" s="33">
        <v>4</v>
      </c>
      <c r="BD14" s="33">
        <v>4</v>
      </c>
      <c r="BE14" s="33">
        <v>2</v>
      </c>
      <c r="BF14" s="33">
        <v>5</v>
      </c>
      <c r="BH14" s="33" t="s">
        <v>964</v>
      </c>
      <c r="BI14" s="33">
        <v>5</v>
      </c>
      <c r="BJ14" s="33">
        <v>3</v>
      </c>
      <c r="BK14" s="33">
        <v>4</v>
      </c>
      <c r="BL14" s="33">
        <v>4</v>
      </c>
      <c r="BM14" s="33">
        <v>5</v>
      </c>
      <c r="BN14" s="33">
        <v>4</v>
      </c>
      <c r="BO14" s="33">
        <v>2</v>
      </c>
      <c r="BP14" s="33">
        <v>3</v>
      </c>
      <c r="BQ14" s="33">
        <v>3</v>
      </c>
      <c r="BR14" s="33">
        <v>1</v>
      </c>
      <c r="BS14" s="33">
        <v>4</v>
      </c>
      <c r="BT14" s="33">
        <v>3</v>
      </c>
      <c r="BU14" s="33">
        <v>4</v>
      </c>
      <c r="BV14" s="33">
        <v>3</v>
      </c>
      <c r="BW14" s="33" t="s">
        <v>185</v>
      </c>
      <c r="BX14" s="33" t="s">
        <v>965</v>
      </c>
      <c r="BY14" s="33" t="s">
        <v>704</v>
      </c>
      <c r="BZ14" s="33" t="s">
        <v>712</v>
      </c>
      <c r="CA14" s="33" t="s">
        <v>719</v>
      </c>
      <c r="CB14" s="33" t="s">
        <v>727</v>
      </c>
      <c r="CC14" s="33" t="s">
        <v>966</v>
      </c>
      <c r="CD14" s="33" t="s">
        <v>967</v>
      </c>
      <c r="CE14" s="33" t="s">
        <v>952</v>
      </c>
      <c r="CF14" s="33" t="s">
        <v>837</v>
      </c>
      <c r="CG14" s="33" t="s">
        <v>844</v>
      </c>
    </row>
    <row r="15" spans="1:86" ht="12.75" x14ac:dyDescent="0.2">
      <c r="A15" s="36">
        <v>43082.499418657404</v>
      </c>
      <c r="B15" s="33">
        <v>2</v>
      </c>
      <c r="C15" s="33" t="s">
        <v>5</v>
      </c>
      <c r="D15" s="33">
        <v>3</v>
      </c>
      <c r="E15" s="33" t="s">
        <v>5</v>
      </c>
      <c r="F15" s="33">
        <v>1</v>
      </c>
      <c r="G15" s="33">
        <v>4</v>
      </c>
      <c r="H15" s="33">
        <v>2</v>
      </c>
      <c r="I15" s="33">
        <v>3</v>
      </c>
      <c r="J15" s="33">
        <v>1</v>
      </c>
      <c r="K15" s="33">
        <v>1</v>
      </c>
      <c r="L15" s="33">
        <v>2</v>
      </c>
      <c r="M15" s="33">
        <v>3</v>
      </c>
      <c r="N15" s="33">
        <v>3</v>
      </c>
      <c r="O15" s="33">
        <v>2</v>
      </c>
      <c r="P15" s="33">
        <v>3</v>
      </c>
      <c r="Q15" s="33">
        <v>4</v>
      </c>
      <c r="R15" s="33">
        <v>2</v>
      </c>
      <c r="S15" s="33">
        <v>1</v>
      </c>
      <c r="T15" s="33">
        <v>2</v>
      </c>
      <c r="U15" s="33">
        <v>3</v>
      </c>
      <c r="V15" s="33">
        <v>1</v>
      </c>
      <c r="W15" s="33">
        <v>4</v>
      </c>
      <c r="X15" s="33">
        <v>4</v>
      </c>
      <c r="Y15" s="33">
        <v>3</v>
      </c>
      <c r="Z15" s="33">
        <v>4</v>
      </c>
      <c r="AA15" s="33">
        <v>3</v>
      </c>
      <c r="AB15" s="33">
        <v>4</v>
      </c>
      <c r="AC15" s="33">
        <v>4</v>
      </c>
      <c r="AD15" s="33">
        <v>2</v>
      </c>
      <c r="AE15" s="33">
        <v>4</v>
      </c>
      <c r="AF15" s="33">
        <v>5</v>
      </c>
      <c r="AG15" s="33">
        <v>4</v>
      </c>
      <c r="AH15" s="33">
        <v>3</v>
      </c>
      <c r="AI15" s="33">
        <v>3</v>
      </c>
      <c r="AJ15" s="33">
        <v>4</v>
      </c>
      <c r="AK15" s="33">
        <v>2</v>
      </c>
      <c r="AL15" s="33" t="s">
        <v>5</v>
      </c>
      <c r="AM15" s="33">
        <v>3</v>
      </c>
      <c r="AN15" s="33" t="s">
        <v>5</v>
      </c>
      <c r="AO15" s="33">
        <v>2</v>
      </c>
      <c r="AP15" s="33">
        <v>4</v>
      </c>
      <c r="AQ15" s="33">
        <v>2</v>
      </c>
      <c r="AR15" s="33">
        <v>4</v>
      </c>
      <c r="AS15" s="33">
        <v>1</v>
      </c>
      <c r="AT15" s="33">
        <v>1</v>
      </c>
      <c r="AU15" s="33">
        <v>1</v>
      </c>
      <c r="AV15" s="33">
        <v>4</v>
      </c>
      <c r="AW15" s="33">
        <v>3</v>
      </c>
      <c r="AX15" s="33">
        <v>2</v>
      </c>
      <c r="AY15" s="33">
        <v>5</v>
      </c>
      <c r="AZ15" s="33">
        <v>5</v>
      </c>
      <c r="BA15" s="33">
        <v>3</v>
      </c>
      <c r="BB15" s="33">
        <v>3</v>
      </c>
      <c r="BC15" s="33">
        <v>2</v>
      </c>
      <c r="BD15" s="33">
        <v>3</v>
      </c>
      <c r="BE15" s="33">
        <v>1</v>
      </c>
      <c r="BF15" s="33">
        <v>3</v>
      </c>
      <c r="BH15" s="33" t="s">
        <v>968</v>
      </c>
      <c r="BI15" s="33">
        <v>3</v>
      </c>
      <c r="BJ15" s="33">
        <v>3</v>
      </c>
      <c r="BK15" s="33">
        <v>2</v>
      </c>
      <c r="BL15" s="33">
        <v>4</v>
      </c>
      <c r="BM15" s="33">
        <v>4</v>
      </c>
      <c r="BN15" s="33">
        <v>5</v>
      </c>
      <c r="BO15" s="33" t="s">
        <v>5</v>
      </c>
      <c r="BP15" s="33" t="s">
        <v>5</v>
      </c>
      <c r="BQ15" s="33">
        <v>1</v>
      </c>
      <c r="BR15" s="33">
        <v>1</v>
      </c>
      <c r="BS15" s="33" t="s">
        <v>5</v>
      </c>
      <c r="BT15" s="33" t="s">
        <v>5</v>
      </c>
      <c r="BU15" s="33">
        <v>3</v>
      </c>
      <c r="BV15" s="33" t="s">
        <v>5</v>
      </c>
      <c r="BW15" s="33" t="s">
        <v>185</v>
      </c>
      <c r="BX15" s="33" t="s">
        <v>969</v>
      </c>
      <c r="BY15" s="33" t="s">
        <v>704</v>
      </c>
      <c r="BZ15" s="33" t="s">
        <v>713</v>
      </c>
      <c r="CA15" s="33" t="s">
        <v>719</v>
      </c>
      <c r="CB15" s="33" t="s">
        <v>727</v>
      </c>
      <c r="CC15" s="33" t="s">
        <v>970</v>
      </c>
      <c r="CD15" s="33" t="s">
        <v>830</v>
      </c>
      <c r="CE15" s="33" t="s">
        <v>971</v>
      </c>
      <c r="CF15" s="33" t="s">
        <v>837</v>
      </c>
      <c r="CG15" s="33" t="s">
        <v>844</v>
      </c>
    </row>
    <row r="16" spans="1:86" ht="12.75" x14ac:dyDescent="0.2">
      <c r="A16" s="36">
        <v>43082.49991366898</v>
      </c>
      <c r="B16" s="33" t="s">
        <v>5</v>
      </c>
      <c r="C16" s="33">
        <v>5</v>
      </c>
      <c r="D16" s="33">
        <v>4</v>
      </c>
      <c r="E16" s="33">
        <v>1</v>
      </c>
      <c r="F16" s="33">
        <v>1</v>
      </c>
      <c r="G16" s="33">
        <v>5</v>
      </c>
      <c r="H16" s="33">
        <v>3</v>
      </c>
      <c r="I16" s="33" t="s">
        <v>5</v>
      </c>
      <c r="J16" s="33">
        <v>2</v>
      </c>
      <c r="K16" s="33">
        <v>4</v>
      </c>
      <c r="L16" s="33">
        <v>2</v>
      </c>
      <c r="M16" s="33">
        <v>2</v>
      </c>
      <c r="N16" s="33" t="s">
        <v>5</v>
      </c>
      <c r="O16" s="33">
        <v>2</v>
      </c>
      <c r="P16" s="33">
        <v>4</v>
      </c>
      <c r="Q16" s="33">
        <v>3</v>
      </c>
      <c r="R16" s="33">
        <v>1</v>
      </c>
      <c r="S16" s="33">
        <v>3</v>
      </c>
      <c r="T16" s="33">
        <v>2</v>
      </c>
      <c r="U16" s="33">
        <v>3</v>
      </c>
      <c r="V16" s="33">
        <v>2</v>
      </c>
      <c r="W16" s="33">
        <v>2</v>
      </c>
      <c r="X16" s="33">
        <v>1</v>
      </c>
      <c r="Y16" s="33" t="s">
        <v>5</v>
      </c>
      <c r="Z16" s="33">
        <v>5</v>
      </c>
      <c r="AA16" s="33">
        <v>2</v>
      </c>
      <c r="AB16" s="33">
        <v>5</v>
      </c>
      <c r="AC16" s="33">
        <v>1</v>
      </c>
      <c r="AD16" s="33" t="s">
        <v>5</v>
      </c>
      <c r="AE16" s="33">
        <v>3</v>
      </c>
      <c r="AF16" s="33">
        <v>4</v>
      </c>
      <c r="AG16" s="33">
        <v>2</v>
      </c>
      <c r="AH16" s="33">
        <v>3</v>
      </c>
      <c r="AI16" s="33">
        <v>5</v>
      </c>
      <c r="AJ16" s="33">
        <v>3</v>
      </c>
      <c r="AK16" s="33" t="s">
        <v>5</v>
      </c>
      <c r="AL16" s="33">
        <v>5</v>
      </c>
      <c r="AM16" s="33">
        <v>5</v>
      </c>
      <c r="AN16" s="33" t="s">
        <v>5</v>
      </c>
      <c r="AO16" s="33">
        <v>1</v>
      </c>
      <c r="AP16" s="33">
        <v>4</v>
      </c>
      <c r="AQ16" s="33">
        <v>4</v>
      </c>
      <c r="AR16" s="33" t="s">
        <v>5</v>
      </c>
      <c r="AS16" s="33">
        <v>2</v>
      </c>
      <c r="AT16" s="33">
        <v>3</v>
      </c>
      <c r="AU16" s="33">
        <v>2</v>
      </c>
      <c r="AV16" s="33">
        <v>2</v>
      </c>
      <c r="AW16" s="33" t="s">
        <v>5</v>
      </c>
      <c r="AX16" s="33">
        <v>1</v>
      </c>
      <c r="AY16" s="33">
        <v>2</v>
      </c>
      <c r="AZ16" s="33">
        <v>4</v>
      </c>
      <c r="BA16" s="33">
        <v>1</v>
      </c>
      <c r="BB16" s="33">
        <v>3</v>
      </c>
      <c r="BC16" s="33">
        <v>2</v>
      </c>
      <c r="BD16" s="33">
        <v>2</v>
      </c>
      <c r="BE16" s="33">
        <v>2</v>
      </c>
      <c r="BF16" s="33">
        <v>2</v>
      </c>
      <c r="BI16" s="33">
        <v>4</v>
      </c>
      <c r="BJ16" s="33" t="s">
        <v>5</v>
      </c>
      <c r="BK16" s="33" t="s">
        <v>5</v>
      </c>
      <c r="BL16" s="33" t="s">
        <v>5</v>
      </c>
      <c r="BM16" s="33" t="s">
        <v>5</v>
      </c>
      <c r="BN16" s="33" t="s">
        <v>5</v>
      </c>
      <c r="BO16" s="33" t="s">
        <v>5</v>
      </c>
      <c r="BP16" s="33" t="s">
        <v>5</v>
      </c>
      <c r="BW16" s="33" t="s">
        <v>182</v>
      </c>
      <c r="BX16" s="33" t="s">
        <v>972</v>
      </c>
      <c r="BY16" s="33" t="s">
        <v>704</v>
      </c>
      <c r="BZ16" s="33" t="s">
        <v>713</v>
      </c>
      <c r="CA16" s="33" t="s">
        <v>722</v>
      </c>
      <c r="CB16" s="33" t="s">
        <v>728</v>
      </c>
      <c r="CC16" s="33" t="s">
        <v>933</v>
      </c>
      <c r="CD16" s="33" t="s">
        <v>741</v>
      </c>
      <c r="CE16" s="33" t="s">
        <v>973</v>
      </c>
      <c r="CF16" s="33" t="s">
        <v>837</v>
      </c>
      <c r="CG16" s="33" t="s">
        <v>844</v>
      </c>
    </row>
    <row r="17" spans="1:86" ht="12.75" x14ac:dyDescent="0.2">
      <c r="A17" s="36">
        <v>43082.502558796295</v>
      </c>
      <c r="B17" s="33">
        <v>5</v>
      </c>
      <c r="C17" s="33">
        <v>4</v>
      </c>
      <c r="D17" s="33">
        <v>3</v>
      </c>
      <c r="E17" s="33">
        <v>5</v>
      </c>
      <c r="F17" s="33">
        <v>3</v>
      </c>
      <c r="G17" s="33">
        <v>4</v>
      </c>
      <c r="H17" s="33">
        <v>5</v>
      </c>
      <c r="I17" s="33">
        <v>4</v>
      </c>
      <c r="J17" s="33">
        <v>2</v>
      </c>
      <c r="K17" s="33">
        <v>2</v>
      </c>
      <c r="L17" s="33">
        <v>1</v>
      </c>
      <c r="M17" s="33">
        <v>5</v>
      </c>
      <c r="N17" s="33">
        <v>4</v>
      </c>
      <c r="O17" s="33">
        <v>4</v>
      </c>
      <c r="P17" s="33">
        <v>4</v>
      </c>
      <c r="Q17" s="33">
        <v>5</v>
      </c>
      <c r="R17" s="33">
        <v>3</v>
      </c>
      <c r="S17" s="33">
        <v>1</v>
      </c>
      <c r="T17" s="33">
        <v>3</v>
      </c>
      <c r="U17" s="33">
        <v>3</v>
      </c>
      <c r="V17" s="33" t="s">
        <v>5</v>
      </c>
      <c r="W17" s="33">
        <v>4</v>
      </c>
      <c r="X17" s="33">
        <v>5</v>
      </c>
      <c r="Y17" s="33">
        <v>5</v>
      </c>
      <c r="Z17" s="33">
        <v>3</v>
      </c>
      <c r="AA17" s="33">
        <v>5</v>
      </c>
      <c r="AB17" s="33">
        <v>5</v>
      </c>
      <c r="AC17" s="33">
        <v>5</v>
      </c>
      <c r="AD17" s="33">
        <v>4</v>
      </c>
      <c r="AE17" s="33">
        <v>2</v>
      </c>
      <c r="AF17" s="33">
        <v>4</v>
      </c>
      <c r="AG17" s="33">
        <v>5</v>
      </c>
      <c r="AH17" s="33">
        <v>4</v>
      </c>
      <c r="AI17" s="33">
        <v>5</v>
      </c>
      <c r="AJ17" s="33">
        <v>3</v>
      </c>
      <c r="AK17" s="33">
        <v>4</v>
      </c>
      <c r="AL17" s="33">
        <v>4</v>
      </c>
      <c r="AM17" s="33">
        <v>2</v>
      </c>
      <c r="AN17" s="33">
        <v>5</v>
      </c>
      <c r="AO17" s="33">
        <v>3</v>
      </c>
      <c r="AP17" s="33">
        <v>3</v>
      </c>
      <c r="AQ17" s="33">
        <v>4</v>
      </c>
      <c r="AR17" s="33">
        <v>3</v>
      </c>
      <c r="AS17" s="33">
        <v>4</v>
      </c>
      <c r="AT17" s="33">
        <v>2</v>
      </c>
      <c r="AU17" s="33">
        <v>1</v>
      </c>
      <c r="AV17" s="33">
        <v>5</v>
      </c>
      <c r="AW17" s="33">
        <v>3</v>
      </c>
      <c r="AX17" s="33">
        <v>3</v>
      </c>
      <c r="AY17" s="33">
        <v>2</v>
      </c>
      <c r="AZ17" s="33">
        <v>5</v>
      </c>
      <c r="BA17" s="33">
        <v>2</v>
      </c>
      <c r="BB17" s="33">
        <v>1</v>
      </c>
      <c r="BC17" s="33">
        <v>1</v>
      </c>
      <c r="BD17" s="33">
        <v>3</v>
      </c>
      <c r="BE17" s="33" t="s">
        <v>5</v>
      </c>
      <c r="BF17" s="33">
        <v>5</v>
      </c>
      <c r="BG17" s="33" t="s">
        <v>974</v>
      </c>
      <c r="BH17" s="33" t="s">
        <v>975</v>
      </c>
      <c r="BI17" s="33">
        <v>3</v>
      </c>
      <c r="BJ17" s="33">
        <v>5</v>
      </c>
      <c r="BK17" s="33">
        <v>3</v>
      </c>
      <c r="BL17" s="33">
        <v>3</v>
      </c>
      <c r="BM17" s="33">
        <v>3</v>
      </c>
      <c r="BN17" s="33">
        <v>3</v>
      </c>
      <c r="BO17" s="33">
        <v>5</v>
      </c>
      <c r="BP17" s="33">
        <v>3</v>
      </c>
      <c r="BQ17" s="33">
        <v>4</v>
      </c>
      <c r="BR17" s="33">
        <v>1</v>
      </c>
      <c r="BS17" s="33">
        <v>1</v>
      </c>
      <c r="BT17" s="33">
        <v>1</v>
      </c>
      <c r="BU17" s="33">
        <v>1</v>
      </c>
      <c r="BV17" s="33">
        <v>4</v>
      </c>
      <c r="BW17" s="33" t="s">
        <v>929</v>
      </c>
      <c r="BX17" s="33" t="s">
        <v>976</v>
      </c>
      <c r="BY17" s="33" t="s">
        <v>704</v>
      </c>
      <c r="BZ17" s="33" t="s">
        <v>712</v>
      </c>
      <c r="CA17" s="33" t="s">
        <v>719</v>
      </c>
      <c r="CB17" s="33" t="s">
        <v>727</v>
      </c>
      <c r="CC17" s="33" t="s">
        <v>977</v>
      </c>
      <c r="CD17" s="33" t="s">
        <v>830</v>
      </c>
      <c r="CE17" s="33" t="s">
        <v>978</v>
      </c>
      <c r="CF17" s="33" t="s">
        <v>837</v>
      </c>
      <c r="CG17" s="33" t="s">
        <v>844</v>
      </c>
    </row>
    <row r="18" spans="1:86" ht="12.75" x14ac:dyDescent="0.2">
      <c r="A18" s="36">
        <v>43082.503594652779</v>
      </c>
      <c r="B18" s="33">
        <v>3</v>
      </c>
      <c r="C18" s="33">
        <v>1</v>
      </c>
      <c r="D18" s="33">
        <v>1</v>
      </c>
      <c r="E18" s="33">
        <v>1</v>
      </c>
      <c r="F18" s="33">
        <v>1</v>
      </c>
      <c r="G18" s="33">
        <v>4</v>
      </c>
      <c r="H18" s="33">
        <v>2</v>
      </c>
      <c r="I18" s="33">
        <v>1</v>
      </c>
      <c r="J18" s="33">
        <v>1</v>
      </c>
      <c r="K18" s="33">
        <v>4</v>
      </c>
      <c r="L18" s="33">
        <v>2</v>
      </c>
      <c r="M18" s="33">
        <v>2</v>
      </c>
      <c r="N18" s="33">
        <v>1</v>
      </c>
      <c r="O18" s="33">
        <v>4</v>
      </c>
      <c r="P18" s="33">
        <v>5</v>
      </c>
      <c r="Q18" s="33">
        <v>5</v>
      </c>
      <c r="R18" s="33">
        <v>4</v>
      </c>
      <c r="S18" s="33">
        <v>1</v>
      </c>
      <c r="T18" s="33">
        <v>1</v>
      </c>
      <c r="U18" s="33">
        <v>2</v>
      </c>
      <c r="V18" s="33">
        <v>1</v>
      </c>
      <c r="W18" s="33">
        <v>4</v>
      </c>
      <c r="X18" s="33">
        <v>4</v>
      </c>
      <c r="Y18" s="33">
        <v>2</v>
      </c>
      <c r="Z18" s="33">
        <v>4</v>
      </c>
      <c r="AA18" s="33">
        <v>5</v>
      </c>
      <c r="AB18" s="33">
        <v>2</v>
      </c>
      <c r="AC18" s="33">
        <v>1</v>
      </c>
      <c r="AD18" s="33">
        <v>5</v>
      </c>
      <c r="AE18" s="33">
        <v>1</v>
      </c>
      <c r="AF18" s="33">
        <v>3</v>
      </c>
      <c r="AG18" s="33">
        <v>1</v>
      </c>
      <c r="AH18" s="33">
        <v>1</v>
      </c>
      <c r="AI18" s="33">
        <v>3</v>
      </c>
      <c r="AJ18" s="33">
        <v>1</v>
      </c>
      <c r="AK18" s="33">
        <v>4</v>
      </c>
      <c r="AL18" s="33">
        <v>1</v>
      </c>
      <c r="AM18" s="33">
        <v>1</v>
      </c>
      <c r="AN18" s="33">
        <v>1</v>
      </c>
      <c r="AO18" s="33">
        <v>1</v>
      </c>
      <c r="AP18" s="33">
        <v>3</v>
      </c>
      <c r="AQ18" s="33">
        <v>1</v>
      </c>
      <c r="AR18" s="33">
        <v>1</v>
      </c>
      <c r="AS18" s="33">
        <v>1</v>
      </c>
      <c r="AT18" s="33">
        <v>3</v>
      </c>
      <c r="AU18" s="33">
        <v>1</v>
      </c>
      <c r="AV18" s="33">
        <v>3</v>
      </c>
      <c r="AW18" s="33">
        <v>1</v>
      </c>
      <c r="AX18" s="33">
        <v>5</v>
      </c>
      <c r="AY18" s="33">
        <v>5</v>
      </c>
      <c r="AZ18" s="33">
        <v>5</v>
      </c>
      <c r="BA18" s="33">
        <v>5</v>
      </c>
      <c r="BB18" s="33">
        <v>1</v>
      </c>
      <c r="BC18" s="33">
        <v>1</v>
      </c>
      <c r="BD18" s="33">
        <v>1</v>
      </c>
      <c r="BE18" s="33">
        <v>1</v>
      </c>
      <c r="BF18" s="33">
        <v>4</v>
      </c>
      <c r="BG18" s="33" t="s">
        <v>979</v>
      </c>
      <c r="BH18" s="33" t="s">
        <v>160</v>
      </c>
      <c r="BI18" s="33">
        <v>5</v>
      </c>
      <c r="BJ18" s="33">
        <v>5</v>
      </c>
      <c r="BK18" s="33">
        <v>1</v>
      </c>
      <c r="BL18" s="33">
        <v>4</v>
      </c>
      <c r="BM18" s="33">
        <v>2</v>
      </c>
      <c r="BN18" s="33">
        <v>4</v>
      </c>
      <c r="BO18" s="33">
        <v>2</v>
      </c>
      <c r="BP18" s="33">
        <v>3</v>
      </c>
      <c r="BQ18" s="33">
        <v>4</v>
      </c>
      <c r="BR18" s="33">
        <v>1</v>
      </c>
      <c r="BS18" s="33">
        <v>4</v>
      </c>
      <c r="BT18" s="33">
        <v>1</v>
      </c>
      <c r="BU18" s="33">
        <v>4</v>
      </c>
      <c r="BV18" s="33">
        <v>4</v>
      </c>
      <c r="BW18" s="33" t="s">
        <v>185</v>
      </c>
      <c r="BY18" s="33" t="s">
        <v>704</v>
      </c>
      <c r="BZ18" s="33" t="s">
        <v>713</v>
      </c>
      <c r="CA18" s="33" t="s">
        <v>719</v>
      </c>
      <c r="CB18" s="33" t="s">
        <v>727</v>
      </c>
      <c r="CC18" s="33" t="s">
        <v>980</v>
      </c>
      <c r="CD18" s="33" t="s">
        <v>236</v>
      </c>
      <c r="CE18" s="33" t="s">
        <v>981</v>
      </c>
      <c r="CF18" s="33" t="s">
        <v>982</v>
      </c>
      <c r="CG18" s="33" t="s">
        <v>983</v>
      </c>
    </row>
    <row r="19" spans="1:86" ht="12.75" x14ac:dyDescent="0.2">
      <c r="A19" s="36">
        <v>43082.508078888888</v>
      </c>
      <c r="B19" s="33">
        <v>4</v>
      </c>
      <c r="C19" s="33">
        <v>3</v>
      </c>
      <c r="D19" s="33">
        <v>3</v>
      </c>
      <c r="E19" s="33">
        <v>4</v>
      </c>
      <c r="F19" s="33">
        <v>4</v>
      </c>
      <c r="G19" s="33">
        <v>1</v>
      </c>
      <c r="H19" s="33">
        <v>3</v>
      </c>
      <c r="I19" s="33">
        <v>2</v>
      </c>
      <c r="J19" s="33">
        <v>4</v>
      </c>
      <c r="K19" s="33">
        <v>2</v>
      </c>
      <c r="L19" s="33">
        <v>3</v>
      </c>
      <c r="M19" s="33">
        <v>4</v>
      </c>
      <c r="N19" s="33">
        <v>4</v>
      </c>
      <c r="O19" s="33">
        <v>3</v>
      </c>
      <c r="P19" s="33">
        <v>3</v>
      </c>
      <c r="Q19" s="33">
        <v>2</v>
      </c>
      <c r="R19" s="33">
        <v>4</v>
      </c>
      <c r="S19" s="33">
        <v>4</v>
      </c>
      <c r="T19" s="33">
        <v>4</v>
      </c>
      <c r="U19" s="33">
        <v>4</v>
      </c>
      <c r="V19" s="33">
        <v>4</v>
      </c>
      <c r="W19" s="33">
        <v>1</v>
      </c>
      <c r="X19" s="33">
        <v>2</v>
      </c>
      <c r="Y19" s="33">
        <v>2</v>
      </c>
      <c r="Z19" s="33">
        <v>2</v>
      </c>
      <c r="AA19" s="33">
        <v>2</v>
      </c>
      <c r="AB19" s="33">
        <v>2</v>
      </c>
      <c r="AC19" s="33">
        <v>3</v>
      </c>
      <c r="AD19" s="33">
        <v>2</v>
      </c>
      <c r="AE19" s="33">
        <v>3</v>
      </c>
      <c r="AF19" s="33">
        <v>3</v>
      </c>
      <c r="AG19" s="33">
        <v>2</v>
      </c>
      <c r="AH19" s="33">
        <v>2</v>
      </c>
      <c r="AI19" s="33">
        <v>3</v>
      </c>
      <c r="AJ19" s="33">
        <v>2</v>
      </c>
      <c r="AK19" s="33">
        <v>4</v>
      </c>
      <c r="AL19" s="33">
        <v>2</v>
      </c>
      <c r="AM19" s="33">
        <v>3</v>
      </c>
      <c r="AN19" s="33">
        <v>3</v>
      </c>
      <c r="AO19" s="33">
        <v>4</v>
      </c>
      <c r="AP19" s="33">
        <v>1</v>
      </c>
      <c r="AQ19" s="33">
        <v>3</v>
      </c>
      <c r="AR19" s="33">
        <v>2</v>
      </c>
      <c r="AS19" s="33">
        <v>4</v>
      </c>
      <c r="AT19" s="33">
        <v>3</v>
      </c>
      <c r="AU19" s="33">
        <v>2</v>
      </c>
      <c r="AV19" s="33">
        <v>1</v>
      </c>
      <c r="AW19" s="33">
        <v>2</v>
      </c>
      <c r="AX19" s="33">
        <v>4</v>
      </c>
      <c r="AY19" s="33">
        <v>2</v>
      </c>
      <c r="AZ19" s="33">
        <v>2</v>
      </c>
      <c r="BA19" s="33">
        <v>4</v>
      </c>
      <c r="BB19" s="33">
        <v>4</v>
      </c>
      <c r="BC19" s="33">
        <v>4</v>
      </c>
      <c r="BD19" s="33">
        <v>4</v>
      </c>
      <c r="BE19" s="33">
        <v>4</v>
      </c>
      <c r="BF19" s="33">
        <v>1</v>
      </c>
      <c r="BK19" s="33">
        <v>1</v>
      </c>
      <c r="BM19" s="33">
        <v>1</v>
      </c>
      <c r="BQ19" s="33">
        <v>5</v>
      </c>
      <c r="BR19" s="33">
        <v>1</v>
      </c>
      <c r="BS19" s="33">
        <v>3</v>
      </c>
      <c r="BT19" s="33">
        <v>5</v>
      </c>
      <c r="BU19" s="33">
        <v>5</v>
      </c>
      <c r="BV19" s="33">
        <v>3</v>
      </c>
      <c r="BW19" s="33" t="s">
        <v>184</v>
      </c>
      <c r="BY19" s="33" t="s">
        <v>704</v>
      </c>
      <c r="BZ19" s="33" t="s">
        <v>713</v>
      </c>
      <c r="CA19" s="33" t="s">
        <v>719</v>
      </c>
      <c r="CB19" s="33" t="s">
        <v>727</v>
      </c>
      <c r="CC19" s="33" t="s">
        <v>984</v>
      </c>
      <c r="CD19" s="33" t="s">
        <v>829</v>
      </c>
      <c r="CE19" s="33" t="s">
        <v>985</v>
      </c>
      <c r="CF19" s="33" t="s">
        <v>837</v>
      </c>
      <c r="CG19" s="33" t="s">
        <v>844</v>
      </c>
    </row>
    <row r="20" spans="1:86" ht="12.75" x14ac:dyDescent="0.2">
      <c r="A20" s="36">
        <v>43082.509670127314</v>
      </c>
      <c r="B20" s="33">
        <v>4</v>
      </c>
      <c r="C20" s="33">
        <v>5</v>
      </c>
      <c r="D20" s="33">
        <v>5</v>
      </c>
      <c r="E20" s="33">
        <v>3</v>
      </c>
      <c r="F20" s="33">
        <v>1</v>
      </c>
      <c r="G20" s="33">
        <v>5</v>
      </c>
      <c r="H20" s="33">
        <v>4</v>
      </c>
      <c r="I20" s="33">
        <v>3</v>
      </c>
      <c r="J20" s="33">
        <v>1</v>
      </c>
      <c r="K20" s="33">
        <v>5</v>
      </c>
      <c r="L20" s="33">
        <v>1</v>
      </c>
      <c r="M20" s="33">
        <v>5</v>
      </c>
      <c r="N20" s="33">
        <v>1</v>
      </c>
      <c r="O20" s="33">
        <v>2</v>
      </c>
      <c r="P20" s="33">
        <v>3</v>
      </c>
      <c r="Q20" s="33">
        <v>4</v>
      </c>
      <c r="R20" s="33">
        <v>1</v>
      </c>
      <c r="S20" s="33">
        <v>3</v>
      </c>
      <c r="T20" s="33">
        <v>1</v>
      </c>
      <c r="U20" s="33">
        <v>4</v>
      </c>
      <c r="V20" s="33">
        <v>1</v>
      </c>
      <c r="W20" s="33">
        <v>3</v>
      </c>
      <c r="X20" s="33">
        <v>4</v>
      </c>
      <c r="Y20" s="33">
        <v>4</v>
      </c>
      <c r="Z20" s="33">
        <v>4</v>
      </c>
      <c r="AA20" s="33">
        <v>4</v>
      </c>
      <c r="AB20" s="33">
        <v>4</v>
      </c>
      <c r="AC20" s="33">
        <v>4</v>
      </c>
      <c r="AD20" s="33">
        <v>3</v>
      </c>
      <c r="AE20" s="33">
        <v>2</v>
      </c>
      <c r="AF20" s="33">
        <v>4</v>
      </c>
      <c r="AG20" s="33">
        <v>5</v>
      </c>
      <c r="AH20" s="33">
        <v>5</v>
      </c>
      <c r="AI20" s="33">
        <v>3</v>
      </c>
      <c r="AJ20" s="33">
        <v>2</v>
      </c>
      <c r="AK20" s="33">
        <v>2</v>
      </c>
      <c r="AL20" s="33">
        <v>5</v>
      </c>
      <c r="AM20" s="33">
        <v>3</v>
      </c>
      <c r="AN20" s="33">
        <v>2</v>
      </c>
      <c r="AO20" s="33">
        <v>1</v>
      </c>
      <c r="AP20" s="33">
        <v>5</v>
      </c>
      <c r="AQ20" s="33">
        <v>4</v>
      </c>
      <c r="AR20" s="33">
        <v>4</v>
      </c>
      <c r="AS20" s="33">
        <v>3</v>
      </c>
      <c r="AT20" s="33">
        <v>1</v>
      </c>
      <c r="AU20" s="33">
        <v>2</v>
      </c>
      <c r="AV20" s="33">
        <v>5</v>
      </c>
      <c r="AW20" s="33">
        <v>2</v>
      </c>
      <c r="AX20" s="33">
        <v>1</v>
      </c>
      <c r="AY20" s="33">
        <v>3</v>
      </c>
      <c r="AZ20" s="33">
        <v>5</v>
      </c>
      <c r="BA20" s="33">
        <v>1</v>
      </c>
      <c r="BB20" s="33">
        <v>3</v>
      </c>
      <c r="BC20" s="33">
        <v>1</v>
      </c>
      <c r="BD20" s="33">
        <v>2</v>
      </c>
      <c r="BE20" s="33">
        <v>2</v>
      </c>
      <c r="BF20" s="33">
        <v>1</v>
      </c>
      <c r="BH20" s="33" t="s">
        <v>986</v>
      </c>
      <c r="BI20" s="33" t="s">
        <v>5</v>
      </c>
      <c r="BJ20" s="33" t="s">
        <v>5</v>
      </c>
      <c r="BK20" s="33" t="s">
        <v>5</v>
      </c>
      <c r="BL20" s="33" t="s">
        <v>5</v>
      </c>
      <c r="BM20" s="33" t="s">
        <v>5</v>
      </c>
      <c r="BN20" s="33" t="s">
        <v>5</v>
      </c>
      <c r="BO20" s="33" t="s">
        <v>5</v>
      </c>
      <c r="BP20" s="33" t="s">
        <v>5</v>
      </c>
      <c r="BQ20" s="33" t="s">
        <v>5</v>
      </c>
      <c r="BR20" s="33" t="s">
        <v>5</v>
      </c>
      <c r="BS20" s="33" t="s">
        <v>5</v>
      </c>
      <c r="BT20" s="33">
        <v>1</v>
      </c>
      <c r="BU20" s="33" t="s">
        <v>5</v>
      </c>
      <c r="BV20" s="33">
        <v>1</v>
      </c>
      <c r="BW20" s="33" t="s">
        <v>182</v>
      </c>
      <c r="BZ20" s="33" t="s">
        <v>714</v>
      </c>
      <c r="CA20" s="33" t="s">
        <v>719</v>
      </c>
      <c r="CB20" s="33" t="s">
        <v>727</v>
      </c>
      <c r="CC20" s="33" t="s">
        <v>987</v>
      </c>
      <c r="CD20" s="33" t="s">
        <v>828</v>
      </c>
      <c r="CE20" s="33" t="s">
        <v>830</v>
      </c>
      <c r="CF20" s="33" t="s">
        <v>837</v>
      </c>
      <c r="CG20" s="33" t="s">
        <v>844</v>
      </c>
    </row>
    <row r="21" spans="1:86" ht="12.75" x14ac:dyDescent="0.2">
      <c r="A21" s="36">
        <v>43082.51025521991</v>
      </c>
      <c r="B21" s="33">
        <v>3</v>
      </c>
      <c r="C21" s="33">
        <v>5</v>
      </c>
      <c r="D21" s="33">
        <v>3</v>
      </c>
      <c r="E21" s="33">
        <v>1</v>
      </c>
      <c r="F21" s="33">
        <v>1</v>
      </c>
      <c r="G21" s="33">
        <v>5</v>
      </c>
      <c r="H21" s="33">
        <v>5</v>
      </c>
      <c r="I21" s="33">
        <v>4</v>
      </c>
      <c r="J21" s="33">
        <v>4</v>
      </c>
      <c r="K21" s="33">
        <v>2</v>
      </c>
      <c r="L21" s="33">
        <v>2</v>
      </c>
      <c r="M21" s="33">
        <v>5</v>
      </c>
      <c r="N21" s="33">
        <v>5</v>
      </c>
      <c r="O21" s="33">
        <v>2</v>
      </c>
      <c r="P21" s="33">
        <v>5</v>
      </c>
      <c r="Q21" s="33">
        <v>4</v>
      </c>
      <c r="R21" s="33">
        <v>2</v>
      </c>
      <c r="S21" s="33">
        <v>1</v>
      </c>
      <c r="T21" s="33">
        <v>1</v>
      </c>
      <c r="U21" s="33">
        <v>2</v>
      </c>
      <c r="V21" s="33">
        <v>1</v>
      </c>
      <c r="W21" s="33">
        <v>4</v>
      </c>
      <c r="X21" s="33">
        <v>3</v>
      </c>
      <c r="Y21" s="33">
        <v>3</v>
      </c>
      <c r="Z21" s="33">
        <v>4</v>
      </c>
      <c r="AA21" s="33">
        <v>2</v>
      </c>
      <c r="AB21" s="33">
        <v>4</v>
      </c>
      <c r="AC21" s="33">
        <v>2</v>
      </c>
      <c r="AD21" s="33">
        <v>3</v>
      </c>
      <c r="AE21" s="33">
        <v>4</v>
      </c>
      <c r="AF21" s="33">
        <v>3</v>
      </c>
      <c r="AG21" s="33">
        <v>3</v>
      </c>
      <c r="AH21" s="33">
        <v>4</v>
      </c>
      <c r="AI21" s="33">
        <v>4</v>
      </c>
      <c r="AJ21" s="33">
        <v>4</v>
      </c>
      <c r="AK21" s="33">
        <v>2</v>
      </c>
      <c r="AL21" s="33">
        <v>4</v>
      </c>
      <c r="AM21" s="33">
        <v>3</v>
      </c>
      <c r="AN21" s="33">
        <v>2</v>
      </c>
      <c r="AO21" s="33">
        <v>1</v>
      </c>
      <c r="AP21" s="33">
        <v>5</v>
      </c>
      <c r="AQ21" s="33">
        <v>5</v>
      </c>
      <c r="AR21" s="33">
        <v>4</v>
      </c>
      <c r="AS21" s="33">
        <v>4</v>
      </c>
      <c r="AT21" s="33">
        <v>2</v>
      </c>
      <c r="AU21" s="33">
        <v>2</v>
      </c>
      <c r="AV21" s="33">
        <v>5</v>
      </c>
      <c r="AW21" s="33">
        <v>5</v>
      </c>
      <c r="AX21" s="33">
        <v>1</v>
      </c>
      <c r="AY21" s="33">
        <v>4</v>
      </c>
      <c r="AZ21" s="33">
        <v>4</v>
      </c>
      <c r="BA21" s="33">
        <v>2</v>
      </c>
      <c r="BB21" s="33">
        <v>1</v>
      </c>
      <c r="BC21" s="33">
        <v>1</v>
      </c>
      <c r="BD21" s="33">
        <v>3</v>
      </c>
      <c r="BE21" s="33">
        <v>1</v>
      </c>
      <c r="BF21" s="33">
        <v>4</v>
      </c>
      <c r="BH21" s="33" t="s">
        <v>954</v>
      </c>
      <c r="BI21" s="33">
        <v>1</v>
      </c>
      <c r="BJ21" s="33">
        <v>1</v>
      </c>
      <c r="BK21" s="33" t="s">
        <v>5</v>
      </c>
      <c r="BL21" s="33" t="s">
        <v>5</v>
      </c>
      <c r="BM21" s="33" t="s">
        <v>5</v>
      </c>
      <c r="BN21" s="33" t="s">
        <v>5</v>
      </c>
      <c r="BO21" s="33" t="s">
        <v>5</v>
      </c>
      <c r="BP21" s="33" t="s">
        <v>5</v>
      </c>
      <c r="BQ21" s="33">
        <v>1</v>
      </c>
      <c r="BR21" s="33">
        <v>1</v>
      </c>
      <c r="BS21" s="33">
        <v>4</v>
      </c>
      <c r="BT21" s="33">
        <v>1</v>
      </c>
      <c r="BU21" s="33">
        <v>2</v>
      </c>
      <c r="BV21" s="33">
        <v>1</v>
      </c>
      <c r="BW21" s="33" t="s">
        <v>181</v>
      </c>
      <c r="BY21" s="33" t="s">
        <v>705</v>
      </c>
      <c r="BZ21" s="33" t="s">
        <v>711</v>
      </c>
      <c r="CA21" s="33" t="s">
        <v>719</v>
      </c>
      <c r="CB21" s="33" t="s">
        <v>727</v>
      </c>
      <c r="CD21" s="33" t="s">
        <v>830</v>
      </c>
      <c r="CF21" s="33" t="s">
        <v>837</v>
      </c>
      <c r="CG21" s="33" t="s">
        <v>844</v>
      </c>
    </row>
    <row r="22" spans="1:86" ht="12.75" x14ac:dyDescent="0.2">
      <c r="A22" s="36">
        <v>43082.513803831018</v>
      </c>
      <c r="B22" s="33">
        <v>2</v>
      </c>
      <c r="C22" s="33">
        <v>4</v>
      </c>
      <c r="D22" s="33">
        <v>2</v>
      </c>
      <c r="E22" s="33">
        <v>3</v>
      </c>
      <c r="F22" s="33">
        <v>4</v>
      </c>
      <c r="G22" s="33">
        <v>5</v>
      </c>
      <c r="H22" s="33">
        <v>2</v>
      </c>
      <c r="I22" s="33">
        <v>4</v>
      </c>
      <c r="J22" s="33">
        <v>2</v>
      </c>
      <c r="K22" s="33">
        <v>4</v>
      </c>
      <c r="L22" s="33">
        <v>2</v>
      </c>
      <c r="M22" s="33">
        <v>2</v>
      </c>
      <c r="N22" s="33">
        <v>3</v>
      </c>
      <c r="O22" s="33">
        <v>4</v>
      </c>
      <c r="P22" s="33">
        <v>4</v>
      </c>
      <c r="Q22" s="33">
        <v>4</v>
      </c>
      <c r="R22" s="33">
        <v>3</v>
      </c>
      <c r="S22" s="33">
        <v>2</v>
      </c>
      <c r="T22" s="33">
        <v>3</v>
      </c>
      <c r="U22" s="33">
        <v>2</v>
      </c>
      <c r="V22" s="33">
        <v>2</v>
      </c>
      <c r="W22" s="33">
        <v>3</v>
      </c>
      <c r="X22" s="33">
        <v>3</v>
      </c>
      <c r="Y22" s="33">
        <v>4</v>
      </c>
      <c r="Z22" s="33">
        <v>2</v>
      </c>
      <c r="AA22" s="33">
        <v>4</v>
      </c>
      <c r="AB22" s="33">
        <v>2</v>
      </c>
      <c r="AC22" s="33">
        <v>3</v>
      </c>
      <c r="AD22" s="33">
        <v>3</v>
      </c>
      <c r="AE22" s="33">
        <v>3</v>
      </c>
      <c r="AF22" s="33">
        <v>4</v>
      </c>
      <c r="AG22" s="33">
        <v>3</v>
      </c>
      <c r="AH22" s="33">
        <v>3</v>
      </c>
      <c r="AI22" s="33">
        <v>3</v>
      </c>
      <c r="AJ22" s="33">
        <v>2</v>
      </c>
      <c r="AK22" s="33">
        <v>4</v>
      </c>
      <c r="AL22" s="33">
        <v>4</v>
      </c>
      <c r="AM22" s="33">
        <v>3</v>
      </c>
      <c r="AN22" s="33">
        <v>5</v>
      </c>
      <c r="AO22" s="33">
        <v>4</v>
      </c>
      <c r="AP22" s="33">
        <v>5</v>
      </c>
      <c r="AQ22" s="33">
        <v>3</v>
      </c>
      <c r="AR22" s="33">
        <v>4</v>
      </c>
      <c r="AS22" s="33">
        <v>3</v>
      </c>
      <c r="AT22" s="33">
        <v>4</v>
      </c>
      <c r="AU22" s="33">
        <v>3</v>
      </c>
      <c r="AV22" s="33">
        <v>4</v>
      </c>
      <c r="AW22" s="33">
        <v>4</v>
      </c>
      <c r="AX22" s="33">
        <v>2</v>
      </c>
      <c r="AY22" s="33">
        <v>4</v>
      </c>
      <c r="AZ22" s="33">
        <v>3</v>
      </c>
      <c r="BA22" s="33">
        <v>2</v>
      </c>
      <c r="BB22" s="33">
        <v>2</v>
      </c>
      <c r="BC22" s="33">
        <v>3</v>
      </c>
      <c r="BD22" s="33">
        <v>4</v>
      </c>
      <c r="BE22" s="33">
        <v>1</v>
      </c>
      <c r="BF22" s="33">
        <v>4</v>
      </c>
      <c r="BH22" s="33" t="s">
        <v>988</v>
      </c>
      <c r="BI22" s="33">
        <v>2</v>
      </c>
      <c r="BJ22" s="33">
        <v>2</v>
      </c>
      <c r="BK22" s="33">
        <v>3</v>
      </c>
      <c r="BL22" s="33">
        <v>2</v>
      </c>
      <c r="BM22" s="33">
        <v>2</v>
      </c>
      <c r="BN22" s="33">
        <v>2</v>
      </c>
      <c r="BO22" s="33">
        <v>3</v>
      </c>
      <c r="BP22" s="33">
        <v>2</v>
      </c>
      <c r="BQ22" s="33">
        <v>2</v>
      </c>
      <c r="BR22" s="33">
        <v>1</v>
      </c>
      <c r="BS22" s="33">
        <v>2</v>
      </c>
      <c r="BT22" s="33">
        <v>3</v>
      </c>
      <c r="BU22" s="33">
        <v>2</v>
      </c>
      <c r="BV22" s="33">
        <v>3</v>
      </c>
      <c r="BW22" s="33" t="s">
        <v>183</v>
      </c>
      <c r="BX22" s="33" t="s">
        <v>989</v>
      </c>
      <c r="BY22" s="33" t="s">
        <v>705</v>
      </c>
      <c r="BZ22" s="33" t="s">
        <v>711</v>
      </c>
      <c r="CA22" s="33" t="s">
        <v>719</v>
      </c>
      <c r="CB22" s="33" t="s">
        <v>727</v>
      </c>
      <c r="CC22" s="33" t="s">
        <v>990</v>
      </c>
      <c r="CD22" s="33" t="s">
        <v>828</v>
      </c>
      <c r="CE22" s="33" t="s">
        <v>991</v>
      </c>
      <c r="CF22" s="33" t="s">
        <v>839</v>
      </c>
      <c r="CG22" s="33" t="s">
        <v>846</v>
      </c>
    </row>
    <row r="23" spans="1:86" ht="12.75" x14ac:dyDescent="0.2">
      <c r="A23" s="36">
        <v>43082.521766296297</v>
      </c>
      <c r="B23" s="33">
        <v>3</v>
      </c>
      <c r="C23" s="33">
        <v>1</v>
      </c>
      <c r="D23" s="33">
        <v>2</v>
      </c>
      <c r="E23" s="33">
        <v>2</v>
      </c>
      <c r="F23" s="33">
        <v>2</v>
      </c>
      <c r="G23" s="33">
        <v>3</v>
      </c>
      <c r="H23" s="33">
        <v>4</v>
      </c>
      <c r="I23" s="33">
        <v>3</v>
      </c>
      <c r="J23" s="33">
        <v>5</v>
      </c>
      <c r="K23" s="33">
        <v>3</v>
      </c>
      <c r="L23" s="33">
        <v>4</v>
      </c>
      <c r="M23" s="33">
        <v>2</v>
      </c>
      <c r="N23" s="33">
        <v>3</v>
      </c>
      <c r="O23" s="33">
        <v>3</v>
      </c>
      <c r="P23" s="33">
        <v>4</v>
      </c>
      <c r="Q23" s="33">
        <v>2</v>
      </c>
      <c r="R23" s="33">
        <v>3</v>
      </c>
      <c r="S23" s="33">
        <v>4</v>
      </c>
      <c r="T23" s="33">
        <v>2</v>
      </c>
      <c r="U23" s="33">
        <v>5</v>
      </c>
      <c r="V23" s="33">
        <v>5</v>
      </c>
      <c r="W23" s="33">
        <v>1</v>
      </c>
      <c r="X23" s="33">
        <v>2</v>
      </c>
      <c r="Y23" s="33">
        <v>3</v>
      </c>
      <c r="Z23" s="33">
        <v>2</v>
      </c>
      <c r="AA23" s="33">
        <v>3</v>
      </c>
      <c r="AB23" s="33">
        <v>1</v>
      </c>
      <c r="AC23" s="33">
        <v>4</v>
      </c>
      <c r="AD23" s="33">
        <v>4</v>
      </c>
      <c r="AE23" s="33">
        <v>4</v>
      </c>
      <c r="AF23" s="33">
        <v>4</v>
      </c>
      <c r="AG23" s="33">
        <v>4</v>
      </c>
      <c r="AH23" s="33">
        <v>2</v>
      </c>
      <c r="AI23" s="33">
        <v>1</v>
      </c>
      <c r="AJ23" s="33">
        <v>1</v>
      </c>
      <c r="AK23" s="33">
        <v>3</v>
      </c>
      <c r="AL23" s="33">
        <v>2</v>
      </c>
      <c r="AM23" s="33">
        <v>3</v>
      </c>
      <c r="AN23" s="33">
        <v>2</v>
      </c>
      <c r="AO23" s="33">
        <v>3</v>
      </c>
      <c r="AP23" s="33">
        <v>3</v>
      </c>
      <c r="AQ23" s="33">
        <v>4</v>
      </c>
      <c r="AR23" s="33">
        <v>3</v>
      </c>
      <c r="AS23" s="33">
        <v>4</v>
      </c>
      <c r="AT23" s="33">
        <v>3</v>
      </c>
      <c r="AU23" s="33">
        <v>3</v>
      </c>
      <c r="AV23" s="33">
        <v>2</v>
      </c>
      <c r="AW23" s="33">
        <v>3</v>
      </c>
      <c r="AX23" s="33">
        <v>4</v>
      </c>
      <c r="AY23" s="33">
        <v>3</v>
      </c>
      <c r="AZ23" s="33">
        <v>4</v>
      </c>
      <c r="BA23" s="33">
        <v>4</v>
      </c>
      <c r="BB23" s="33">
        <v>4</v>
      </c>
      <c r="BC23" s="33">
        <v>2</v>
      </c>
      <c r="BD23" s="33">
        <v>4</v>
      </c>
      <c r="BE23" s="33">
        <v>5</v>
      </c>
      <c r="BF23" s="33">
        <v>2</v>
      </c>
      <c r="BI23" s="33">
        <v>1</v>
      </c>
      <c r="BJ23" s="33" t="s">
        <v>5</v>
      </c>
      <c r="BK23" s="33" t="s">
        <v>5</v>
      </c>
      <c r="BL23" s="33">
        <v>3</v>
      </c>
      <c r="BM23" s="33" t="s">
        <v>5</v>
      </c>
      <c r="BN23" s="33">
        <v>3</v>
      </c>
      <c r="BO23" s="33" t="s">
        <v>5</v>
      </c>
      <c r="BP23" s="33">
        <v>2</v>
      </c>
      <c r="BQ23" s="33">
        <v>5</v>
      </c>
      <c r="BR23" s="33">
        <v>3</v>
      </c>
      <c r="BS23" s="33">
        <v>3</v>
      </c>
      <c r="BT23" s="33">
        <v>2</v>
      </c>
      <c r="BU23" s="33">
        <v>1</v>
      </c>
      <c r="BV23" s="33">
        <v>3</v>
      </c>
      <c r="BW23" s="33" t="s">
        <v>182</v>
      </c>
      <c r="BX23" s="33" t="s">
        <v>992</v>
      </c>
      <c r="BY23" s="33" t="s">
        <v>705</v>
      </c>
      <c r="BZ23" s="33" t="s">
        <v>713</v>
      </c>
      <c r="CA23" s="33" t="s">
        <v>719</v>
      </c>
      <c r="CB23" s="33" t="s">
        <v>727</v>
      </c>
      <c r="CC23" s="33" t="s">
        <v>993</v>
      </c>
      <c r="CD23" s="33" t="s">
        <v>830</v>
      </c>
      <c r="CE23" s="33" t="s">
        <v>994</v>
      </c>
      <c r="CF23" s="33" t="s">
        <v>995</v>
      </c>
      <c r="CG23" s="33" t="s">
        <v>844</v>
      </c>
    </row>
    <row r="24" spans="1:86" ht="12.75" x14ac:dyDescent="0.2">
      <c r="A24" s="36">
        <v>43082.521933946759</v>
      </c>
      <c r="B24" s="33">
        <v>4</v>
      </c>
      <c r="C24" s="33">
        <v>3</v>
      </c>
      <c r="D24" s="33">
        <v>2</v>
      </c>
      <c r="E24" s="33">
        <v>4</v>
      </c>
      <c r="F24" s="33">
        <v>1</v>
      </c>
      <c r="G24" s="33">
        <v>3</v>
      </c>
      <c r="H24" s="33">
        <v>1</v>
      </c>
      <c r="I24" s="33">
        <v>4</v>
      </c>
      <c r="J24" s="33">
        <v>2</v>
      </c>
      <c r="K24" s="33">
        <v>4</v>
      </c>
      <c r="L24" s="33">
        <v>4</v>
      </c>
      <c r="M24" s="33">
        <v>2</v>
      </c>
      <c r="N24" s="33">
        <v>2</v>
      </c>
      <c r="O24" s="33">
        <v>5</v>
      </c>
      <c r="P24" s="33">
        <v>4</v>
      </c>
      <c r="Q24" s="33">
        <v>4</v>
      </c>
      <c r="R24" s="33">
        <v>4</v>
      </c>
      <c r="S24" s="33">
        <v>2</v>
      </c>
      <c r="T24" s="33">
        <v>5</v>
      </c>
      <c r="U24" s="33">
        <v>3</v>
      </c>
      <c r="V24" s="33">
        <v>2</v>
      </c>
      <c r="W24" s="33">
        <v>5</v>
      </c>
      <c r="X24" s="33">
        <v>5</v>
      </c>
      <c r="Y24" s="33">
        <v>3</v>
      </c>
      <c r="Z24" s="33">
        <v>5</v>
      </c>
      <c r="AA24" s="33">
        <v>5</v>
      </c>
      <c r="AB24" s="33">
        <v>5</v>
      </c>
      <c r="AC24" s="33">
        <v>3</v>
      </c>
      <c r="AD24" s="33">
        <v>4</v>
      </c>
      <c r="AE24" s="33">
        <v>3</v>
      </c>
      <c r="AF24" s="33">
        <v>1</v>
      </c>
      <c r="AG24" s="33">
        <v>5</v>
      </c>
      <c r="AH24" s="33">
        <v>3</v>
      </c>
      <c r="AI24" s="33">
        <v>4</v>
      </c>
      <c r="AJ24" s="33">
        <v>4</v>
      </c>
      <c r="AK24" s="33">
        <v>4</v>
      </c>
      <c r="AL24" s="33">
        <v>4</v>
      </c>
      <c r="AM24" s="33">
        <v>1</v>
      </c>
      <c r="AN24" s="33">
        <v>3</v>
      </c>
      <c r="AO24" s="33">
        <v>1</v>
      </c>
      <c r="AP24" s="33">
        <v>3</v>
      </c>
      <c r="AQ24" s="33">
        <v>1</v>
      </c>
      <c r="AR24" s="33">
        <v>4</v>
      </c>
      <c r="AS24" s="33">
        <v>2</v>
      </c>
      <c r="AT24" s="33">
        <v>4</v>
      </c>
      <c r="AU24" s="33">
        <v>4</v>
      </c>
      <c r="AV24" s="33">
        <v>2</v>
      </c>
      <c r="AW24" s="33">
        <v>2</v>
      </c>
      <c r="AX24" s="33">
        <v>5</v>
      </c>
      <c r="AY24" s="33">
        <v>3</v>
      </c>
      <c r="AZ24" s="33">
        <v>4</v>
      </c>
      <c r="BA24" s="33">
        <v>4</v>
      </c>
      <c r="BB24" s="33">
        <v>1</v>
      </c>
      <c r="BC24" s="33">
        <v>5</v>
      </c>
      <c r="BD24" s="33">
        <v>3</v>
      </c>
      <c r="BE24" s="33">
        <v>2</v>
      </c>
      <c r="BF24" s="33">
        <v>5</v>
      </c>
      <c r="BG24" s="33" t="s">
        <v>996</v>
      </c>
      <c r="BH24" s="33" t="s">
        <v>997</v>
      </c>
      <c r="BI24" s="33">
        <v>1</v>
      </c>
      <c r="BJ24" s="33">
        <v>1</v>
      </c>
      <c r="BK24" s="33">
        <v>3</v>
      </c>
      <c r="BL24" s="33">
        <v>4</v>
      </c>
      <c r="BM24" s="33">
        <v>4</v>
      </c>
      <c r="BN24" s="33">
        <v>4</v>
      </c>
      <c r="BO24" s="33">
        <v>3</v>
      </c>
      <c r="BP24" s="33">
        <v>3</v>
      </c>
      <c r="BQ24" s="33">
        <v>3</v>
      </c>
      <c r="BR24" s="33">
        <v>1</v>
      </c>
      <c r="BS24" s="33">
        <v>3</v>
      </c>
      <c r="BT24" s="33">
        <v>2</v>
      </c>
      <c r="BU24" s="33">
        <v>4</v>
      </c>
      <c r="BV24" s="33">
        <v>4</v>
      </c>
      <c r="BW24" s="33" t="s">
        <v>183</v>
      </c>
      <c r="BX24" s="33" t="s">
        <v>998</v>
      </c>
      <c r="BY24" s="33" t="s">
        <v>704</v>
      </c>
      <c r="BZ24" s="33" t="s">
        <v>713</v>
      </c>
      <c r="CA24" s="33" t="s">
        <v>719</v>
      </c>
      <c r="CB24" s="33" t="s">
        <v>727</v>
      </c>
      <c r="CC24" s="33" t="s">
        <v>745</v>
      </c>
      <c r="CD24" s="33" t="s">
        <v>829</v>
      </c>
      <c r="CE24" s="33" t="s">
        <v>999</v>
      </c>
      <c r="CF24" s="33" t="s">
        <v>1000</v>
      </c>
      <c r="CG24" s="33" t="s">
        <v>847</v>
      </c>
    </row>
    <row r="25" spans="1:86" ht="12.75" x14ac:dyDescent="0.2">
      <c r="A25" s="36">
        <v>43082.533836076385</v>
      </c>
      <c r="B25" s="33">
        <v>5</v>
      </c>
      <c r="C25" s="33">
        <v>5</v>
      </c>
      <c r="D25" s="33">
        <v>3</v>
      </c>
      <c r="E25" s="33">
        <v>5</v>
      </c>
      <c r="F25" s="33">
        <v>1</v>
      </c>
      <c r="G25" s="33">
        <v>5</v>
      </c>
      <c r="H25" s="33">
        <v>5</v>
      </c>
      <c r="I25" s="33">
        <v>1</v>
      </c>
      <c r="J25" s="33">
        <v>1</v>
      </c>
      <c r="K25" s="33">
        <v>1</v>
      </c>
      <c r="L25" s="33">
        <v>1</v>
      </c>
      <c r="M25" s="33">
        <v>1</v>
      </c>
      <c r="N25" s="33">
        <v>1</v>
      </c>
      <c r="O25" s="33">
        <v>3</v>
      </c>
      <c r="P25" s="33">
        <v>5</v>
      </c>
      <c r="Q25" s="33">
        <v>1</v>
      </c>
      <c r="R25" s="33">
        <v>1</v>
      </c>
      <c r="S25" s="33">
        <v>1</v>
      </c>
      <c r="T25" s="33">
        <v>1</v>
      </c>
      <c r="U25" s="33">
        <v>1</v>
      </c>
      <c r="V25" s="33">
        <v>1</v>
      </c>
      <c r="W25" s="33">
        <v>1</v>
      </c>
      <c r="X25" s="33">
        <v>5</v>
      </c>
      <c r="Y25" s="33">
        <v>3</v>
      </c>
      <c r="Z25" s="33">
        <v>3</v>
      </c>
      <c r="AA25" s="33">
        <v>5</v>
      </c>
      <c r="AB25" s="33">
        <v>3</v>
      </c>
      <c r="AC25" s="33">
        <v>3</v>
      </c>
      <c r="AD25" s="33">
        <v>3</v>
      </c>
      <c r="AE25" s="33">
        <v>3</v>
      </c>
      <c r="AF25" s="33">
        <v>1</v>
      </c>
      <c r="AG25" s="33">
        <v>5</v>
      </c>
      <c r="AH25" s="33">
        <v>3</v>
      </c>
      <c r="AI25" s="33">
        <v>3</v>
      </c>
      <c r="AJ25" s="33">
        <v>3</v>
      </c>
      <c r="AK25" s="33">
        <v>5</v>
      </c>
      <c r="AL25" s="33">
        <v>2</v>
      </c>
      <c r="AM25" s="33">
        <v>3</v>
      </c>
      <c r="AN25" s="33">
        <v>5</v>
      </c>
      <c r="AO25" s="33">
        <v>2</v>
      </c>
      <c r="AP25" s="33">
        <v>3</v>
      </c>
      <c r="AQ25" s="33">
        <v>5</v>
      </c>
      <c r="AR25" s="33">
        <v>1</v>
      </c>
      <c r="AS25" s="33">
        <v>1</v>
      </c>
      <c r="AT25" s="33">
        <v>1</v>
      </c>
      <c r="AU25" s="33">
        <v>1</v>
      </c>
      <c r="AV25" s="33">
        <v>1</v>
      </c>
      <c r="AW25" s="33">
        <v>1</v>
      </c>
      <c r="AX25" s="33">
        <v>3</v>
      </c>
      <c r="AY25" s="33">
        <v>5</v>
      </c>
      <c r="AZ25" s="33">
        <v>1</v>
      </c>
      <c r="BA25" s="33">
        <v>1</v>
      </c>
      <c r="BB25" s="33">
        <v>1</v>
      </c>
      <c r="BC25" s="33">
        <v>1</v>
      </c>
      <c r="BD25" s="33">
        <v>1</v>
      </c>
      <c r="BE25" s="33">
        <v>1</v>
      </c>
      <c r="BF25" s="33">
        <v>3</v>
      </c>
      <c r="BG25" s="33" t="s">
        <v>1001</v>
      </c>
      <c r="BH25" s="33" t="s">
        <v>928</v>
      </c>
      <c r="BI25" s="33">
        <v>5</v>
      </c>
      <c r="BJ25" s="33">
        <v>1</v>
      </c>
      <c r="BK25" s="33">
        <v>3</v>
      </c>
      <c r="BL25" s="33">
        <v>5</v>
      </c>
      <c r="BM25" s="33">
        <v>1</v>
      </c>
      <c r="BN25" s="33">
        <v>5</v>
      </c>
      <c r="BO25" s="33">
        <v>1</v>
      </c>
      <c r="BP25" s="33">
        <v>1</v>
      </c>
      <c r="BQ25" s="33">
        <v>3</v>
      </c>
      <c r="BR25" s="33">
        <v>5</v>
      </c>
      <c r="BS25" s="33">
        <v>1</v>
      </c>
      <c r="BT25" s="33">
        <v>3</v>
      </c>
      <c r="BU25" s="33">
        <v>5</v>
      </c>
      <c r="BV25" s="33">
        <v>1</v>
      </c>
      <c r="BW25" s="33" t="s">
        <v>185</v>
      </c>
      <c r="BX25" s="33" t="s">
        <v>1002</v>
      </c>
      <c r="BY25" s="33" t="s">
        <v>704</v>
      </c>
      <c r="BZ25" s="33" t="s">
        <v>712</v>
      </c>
      <c r="CA25" s="33" t="s">
        <v>719</v>
      </c>
      <c r="CB25" s="33" t="s">
        <v>727</v>
      </c>
      <c r="CC25" s="33" t="s">
        <v>1003</v>
      </c>
      <c r="CD25" s="33" t="s">
        <v>206</v>
      </c>
      <c r="CE25" s="33" t="s">
        <v>1004</v>
      </c>
      <c r="CF25" s="33" t="s">
        <v>837</v>
      </c>
      <c r="CG25" s="33" t="s">
        <v>844</v>
      </c>
    </row>
    <row r="26" spans="1:86" ht="12.75" x14ac:dyDescent="0.2">
      <c r="A26" s="36">
        <v>43082.538926724534</v>
      </c>
      <c r="B26" s="33">
        <v>2</v>
      </c>
      <c r="C26" s="33">
        <v>3</v>
      </c>
      <c r="D26" s="33">
        <v>3</v>
      </c>
      <c r="E26" s="33" t="s">
        <v>5</v>
      </c>
      <c r="F26" s="33" t="s">
        <v>5</v>
      </c>
      <c r="G26" s="33">
        <v>5</v>
      </c>
      <c r="H26" s="33">
        <v>1</v>
      </c>
      <c r="I26" s="33">
        <v>5</v>
      </c>
      <c r="J26" s="33">
        <v>2</v>
      </c>
      <c r="K26" s="33">
        <v>5</v>
      </c>
      <c r="L26" s="33">
        <v>2</v>
      </c>
      <c r="M26" s="33">
        <v>4</v>
      </c>
      <c r="N26" s="33">
        <v>2</v>
      </c>
      <c r="O26" s="33">
        <v>5</v>
      </c>
      <c r="P26" s="33">
        <v>5</v>
      </c>
      <c r="Q26" s="33">
        <v>3</v>
      </c>
      <c r="R26" s="33">
        <v>4</v>
      </c>
      <c r="S26" s="33">
        <v>1</v>
      </c>
      <c r="T26" s="33">
        <v>3</v>
      </c>
      <c r="U26" s="33">
        <v>2</v>
      </c>
      <c r="V26" s="33">
        <v>2</v>
      </c>
      <c r="W26" s="33" t="s">
        <v>5</v>
      </c>
      <c r="X26" s="33">
        <v>2</v>
      </c>
      <c r="Y26" s="33">
        <v>2</v>
      </c>
      <c r="Z26" s="33">
        <v>4</v>
      </c>
      <c r="AA26" s="33">
        <v>2</v>
      </c>
      <c r="AB26" s="33">
        <v>5</v>
      </c>
      <c r="AC26" s="33">
        <v>2</v>
      </c>
      <c r="AD26" s="33">
        <v>5</v>
      </c>
      <c r="AE26" s="33">
        <v>5</v>
      </c>
      <c r="AF26" s="33">
        <v>5</v>
      </c>
      <c r="AG26" s="33">
        <v>5</v>
      </c>
      <c r="AH26" s="33">
        <v>5</v>
      </c>
      <c r="AI26" s="33">
        <v>5</v>
      </c>
      <c r="AJ26" s="33">
        <v>5</v>
      </c>
      <c r="AK26" s="33">
        <v>2</v>
      </c>
      <c r="AL26" s="33">
        <v>5</v>
      </c>
      <c r="AM26" s="33">
        <v>3</v>
      </c>
      <c r="AN26" s="33">
        <v>5</v>
      </c>
      <c r="AO26" s="33">
        <v>5</v>
      </c>
      <c r="AP26" s="33">
        <v>5</v>
      </c>
      <c r="AQ26" s="33">
        <v>2</v>
      </c>
      <c r="AR26" s="33">
        <v>5</v>
      </c>
      <c r="AS26" s="33">
        <v>5</v>
      </c>
      <c r="AT26" s="33">
        <v>5</v>
      </c>
      <c r="AU26" s="33">
        <v>1</v>
      </c>
      <c r="AV26" s="33">
        <v>5</v>
      </c>
      <c r="AW26" s="33">
        <v>3</v>
      </c>
      <c r="AX26" s="33">
        <v>5</v>
      </c>
      <c r="AY26" s="33">
        <v>4</v>
      </c>
      <c r="AZ26" s="33">
        <v>5</v>
      </c>
      <c r="BA26" s="33">
        <v>4</v>
      </c>
      <c r="BB26" s="33">
        <v>1</v>
      </c>
      <c r="BC26" s="33">
        <v>2</v>
      </c>
      <c r="BD26" s="33">
        <v>1</v>
      </c>
      <c r="BE26" s="33">
        <v>1</v>
      </c>
      <c r="BF26" s="33">
        <v>5</v>
      </c>
      <c r="BH26" s="33" t="s">
        <v>1005</v>
      </c>
      <c r="BI26" s="33">
        <v>4</v>
      </c>
      <c r="BJ26" s="33">
        <v>5</v>
      </c>
      <c r="BK26" s="33">
        <v>5</v>
      </c>
      <c r="BL26" s="33">
        <v>4</v>
      </c>
      <c r="BM26" s="33">
        <v>3</v>
      </c>
      <c r="BN26" s="33">
        <v>5</v>
      </c>
      <c r="BO26" s="33">
        <v>2</v>
      </c>
      <c r="BP26" s="33">
        <v>5</v>
      </c>
      <c r="BQ26" s="33">
        <v>1</v>
      </c>
      <c r="BR26" s="33">
        <v>1</v>
      </c>
      <c r="BS26" s="33" t="s">
        <v>5</v>
      </c>
      <c r="BT26" s="33">
        <v>5</v>
      </c>
      <c r="BU26" s="33">
        <v>1</v>
      </c>
      <c r="BV26" s="33" t="s">
        <v>5</v>
      </c>
      <c r="BW26" s="33" t="s">
        <v>1006</v>
      </c>
      <c r="BX26" s="33" t="s">
        <v>1007</v>
      </c>
      <c r="BY26" s="33" t="s">
        <v>704</v>
      </c>
      <c r="BZ26" s="33" t="s">
        <v>713</v>
      </c>
      <c r="CA26" s="33" t="s">
        <v>719</v>
      </c>
      <c r="CB26" s="33" t="s">
        <v>727</v>
      </c>
      <c r="CC26" s="33" t="s">
        <v>1008</v>
      </c>
      <c r="CD26" s="33" t="s">
        <v>828</v>
      </c>
      <c r="CE26" s="33" t="s">
        <v>1009</v>
      </c>
      <c r="CF26" s="33" t="s">
        <v>837</v>
      </c>
      <c r="CG26" s="33" t="s">
        <v>844</v>
      </c>
    </row>
    <row r="27" spans="1:86" ht="12.75" x14ac:dyDescent="0.2">
      <c r="A27" s="36">
        <v>43082.545599583333</v>
      </c>
      <c r="B27" s="33">
        <v>4</v>
      </c>
      <c r="C27" s="33">
        <v>5</v>
      </c>
      <c r="D27" s="33">
        <v>3</v>
      </c>
      <c r="E27" s="33">
        <v>3</v>
      </c>
      <c r="F27" s="33">
        <v>3</v>
      </c>
      <c r="G27" s="33">
        <v>5</v>
      </c>
      <c r="H27" s="33">
        <v>3</v>
      </c>
      <c r="I27" s="33">
        <v>2</v>
      </c>
      <c r="J27" s="33">
        <v>3</v>
      </c>
      <c r="K27" s="33">
        <v>4</v>
      </c>
      <c r="L27" s="33">
        <v>3</v>
      </c>
      <c r="M27" s="33">
        <v>4</v>
      </c>
      <c r="N27" s="33">
        <v>2</v>
      </c>
      <c r="O27" s="33">
        <v>3</v>
      </c>
      <c r="P27" s="33">
        <v>5</v>
      </c>
      <c r="Q27" s="33">
        <v>4</v>
      </c>
      <c r="R27" s="33">
        <v>4</v>
      </c>
      <c r="S27" s="33">
        <v>2</v>
      </c>
      <c r="T27" s="33">
        <v>4</v>
      </c>
      <c r="U27" s="33">
        <v>3</v>
      </c>
      <c r="V27" s="33">
        <v>4</v>
      </c>
      <c r="W27" s="33">
        <v>4</v>
      </c>
      <c r="X27" s="33">
        <v>4</v>
      </c>
      <c r="Y27" s="33">
        <v>3</v>
      </c>
      <c r="Z27" s="33">
        <v>4</v>
      </c>
      <c r="AA27" s="33">
        <v>4</v>
      </c>
      <c r="AB27" s="33">
        <v>4</v>
      </c>
      <c r="AC27" s="33">
        <v>4</v>
      </c>
      <c r="AD27" s="33">
        <v>2</v>
      </c>
      <c r="AE27" s="33">
        <v>4</v>
      </c>
      <c r="AF27" s="33">
        <v>4</v>
      </c>
      <c r="AG27" s="33">
        <v>5</v>
      </c>
      <c r="AH27" s="33">
        <v>3</v>
      </c>
      <c r="AI27" s="33">
        <v>4</v>
      </c>
      <c r="AJ27" s="33">
        <v>3</v>
      </c>
      <c r="AK27" s="33">
        <v>3</v>
      </c>
      <c r="AL27" s="33">
        <v>5</v>
      </c>
      <c r="AM27" s="33">
        <v>4</v>
      </c>
      <c r="AN27" s="33">
        <v>2</v>
      </c>
      <c r="AO27" s="33">
        <v>3</v>
      </c>
      <c r="AP27" s="33">
        <v>5</v>
      </c>
      <c r="AQ27" s="33">
        <v>5</v>
      </c>
      <c r="AR27" s="33">
        <v>3</v>
      </c>
      <c r="AS27" s="33">
        <v>2</v>
      </c>
      <c r="AT27" s="33">
        <v>3</v>
      </c>
      <c r="AU27" s="33">
        <v>3</v>
      </c>
      <c r="AV27" s="33">
        <v>4</v>
      </c>
      <c r="AW27" s="33">
        <v>4</v>
      </c>
      <c r="AX27" s="33">
        <v>2</v>
      </c>
      <c r="AY27" s="33">
        <v>3</v>
      </c>
      <c r="AZ27" s="33">
        <v>4</v>
      </c>
      <c r="BA27" s="33">
        <v>2</v>
      </c>
      <c r="BB27" s="33">
        <v>3</v>
      </c>
      <c r="BC27" s="33">
        <v>4</v>
      </c>
      <c r="BD27" s="33">
        <v>3</v>
      </c>
      <c r="BE27" s="33">
        <v>3</v>
      </c>
      <c r="BF27" s="33">
        <v>3</v>
      </c>
      <c r="BH27" s="33" t="s">
        <v>928</v>
      </c>
      <c r="BI27" s="33">
        <v>4</v>
      </c>
      <c r="BJ27" s="33">
        <v>4</v>
      </c>
      <c r="BK27" s="33">
        <v>5</v>
      </c>
      <c r="BL27" s="33">
        <v>4</v>
      </c>
      <c r="BM27" s="33">
        <v>3</v>
      </c>
      <c r="BN27" s="33">
        <v>4</v>
      </c>
      <c r="BO27" s="33">
        <v>5</v>
      </c>
      <c r="BP27" s="33">
        <v>3</v>
      </c>
      <c r="BQ27" s="33">
        <v>3</v>
      </c>
      <c r="BR27" s="33">
        <v>4</v>
      </c>
      <c r="BS27" s="33">
        <v>4</v>
      </c>
      <c r="BT27" s="33">
        <v>4</v>
      </c>
      <c r="BU27" s="33">
        <v>5</v>
      </c>
      <c r="BV27" s="33">
        <v>3</v>
      </c>
      <c r="BW27" s="33" t="s">
        <v>183</v>
      </c>
      <c r="BX27" s="33" t="s">
        <v>1010</v>
      </c>
      <c r="BY27" s="33" t="s">
        <v>704</v>
      </c>
      <c r="BZ27" s="33" t="s">
        <v>712</v>
      </c>
      <c r="CA27" s="33" t="s">
        <v>719</v>
      </c>
      <c r="CB27" s="33" t="s">
        <v>727</v>
      </c>
      <c r="CC27" s="33" t="s">
        <v>1011</v>
      </c>
      <c r="CD27" s="33" t="s">
        <v>828</v>
      </c>
      <c r="CE27" s="33" t="s">
        <v>1012</v>
      </c>
      <c r="CF27" s="33" t="s">
        <v>837</v>
      </c>
      <c r="CG27" s="33" t="s">
        <v>844</v>
      </c>
    </row>
    <row r="28" spans="1:86" ht="12.75" x14ac:dyDescent="0.2">
      <c r="A28" s="36">
        <v>43082.54890829861</v>
      </c>
      <c r="B28" s="33">
        <v>4</v>
      </c>
      <c r="C28" s="33">
        <v>5</v>
      </c>
      <c r="D28" s="33">
        <v>4</v>
      </c>
      <c r="E28" s="33">
        <v>5</v>
      </c>
      <c r="F28" s="33">
        <v>2</v>
      </c>
      <c r="G28" s="33">
        <v>5</v>
      </c>
      <c r="H28" s="33">
        <v>4</v>
      </c>
      <c r="I28" s="33">
        <v>5</v>
      </c>
      <c r="J28" s="33">
        <v>1</v>
      </c>
      <c r="K28" s="33">
        <v>2</v>
      </c>
      <c r="L28" s="33">
        <v>3</v>
      </c>
      <c r="M28" s="33">
        <v>5</v>
      </c>
      <c r="N28" s="33">
        <v>3</v>
      </c>
      <c r="O28" s="33">
        <v>2</v>
      </c>
      <c r="P28" s="33">
        <v>5</v>
      </c>
      <c r="Q28" s="33">
        <v>4</v>
      </c>
      <c r="R28" s="33">
        <v>3</v>
      </c>
      <c r="S28" s="33">
        <v>2</v>
      </c>
      <c r="T28" s="33">
        <v>2</v>
      </c>
      <c r="U28" s="33">
        <v>3</v>
      </c>
      <c r="V28" s="33">
        <v>2</v>
      </c>
      <c r="W28" s="33">
        <v>5</v>
      </c>
      <c r="X28" s="33">
        <v>4</v>
      </c>
      <c r="Y28" s="33">
        <v>3</v>
      </c>
      <c r="Z28" s="33">
        <v>5</v>
      </c>
      <c r="AA28" s="33">
        <v>4</v>
      </c>
      <c r="AB28" s="33">
        <v>5</v>
      </c>
      <c r="AC28" s="33">
        <v>2</v>
      </c>
      <c r="AD28" s="33">
        <v>3</v>
      </c>
      <c r="AE28" s="33">
        <v>4</v>
      </c>
      <c r="AF28" s="33">
        <v>4</v>
      </c>
      <c r="AG28" s="33">
        <v>5</v>
      </c>
      <c r="AH28" s="33">
        <v>4</v>
      </c>
      <c r="AI28" s="33">
        <v>5</v>
      </c>
      <c r="AJ28" s="33">
        <v>4</v>
      </c>
      <c r="AK28" s="33">
        <v>4</v>
      </c>
      <c r="AL28" s="33">
        <v>4</v>
      </c>
      <c r="AM28" s="33">
        <v>4</v>
      </c>
      <c r="AN28" s="33">
        <v>4</v>
      </c>
      <c r="AO28" s="33">
        <v>2</v>
      </c>
      <c r="AP28" s="33">
        <v>5</v>
      </c>
      <c r="AQ28" s="33">
        <v>5</v>
      </c>
      <c r="AR28" s="33">
        <v>5</v>
      </c>
      <c r="AS28" s="33">
        <v>2</v>
      </c>
      <c r="AT28" s="33">
        <v>2</v>
      </c>
      <c r="AU28" s="33">
        <v>3</v>
      </c>
      <c r="AV28" s="33">
        <v>5</v>
      </c>
      <c r="AW28" s="33">
        <v>2</v>
      </c>
      <c r="AX28" s="33">
        <v>2</v>
      </c>
      <c r="AY28" s="33">
        <v>4</v>
      </c>
      <c r="AZ28" s="33">
        <v>4</v>
      </c>
      <c r="BA28" s="33">
        <v>4</v>
      </c>
      <c r="BB28" s="33">
        <v>2</v>
      </c>
      <c r="BC28" s="33">
        <v>2</v>
      </c>
      <c r="BD28" s="33">
        <v>2</v>
      </c>
      <c r="BE28" s="33">
        <v>2</v>
      </c>
      <c r="BF28" s="33">
        <v>5</v>
      </c>
      <c r="BH28" s="33" t="s">
        <v>1013</v>
      </c>
      <c r="BI28" s="33">
        <v>2</v>
      </c>
      <c r="BJ28" s="33">
        <v>5</v>
      </c>
      <c r="BK28" s="33">
        <v>5</v>
      </c>
      <c r="BL28" s="33">
        <v>3</v>
      </c>
      <c r="BM28" s="33">
        <v>3</v>
      </c>
      <c r="BN28" s="33">
        <v>3</v>
      </c>
      <c r="BO28" s="33">
        <v>5</v>
      </c>
      <c r="BP28" s="33">
        <v>5</v>
      </c>
      <c r="BQ28" s="33">
        <v>4</v>
      </c>
      <c r="BR28" s="33">
        <v>5</v>
      </c>
      <c r="BS28" s="33">
        <v>5</v>
      </c>
      <c r="BT28" s="33">
        <v>2</v>
      </c>
      <c r="BU28" s="33">
        <v>3</v>
      </c>
      <c r="BV28" s="33">
        <v>3</v>
      </c>
      <c r="BW28" s="33" t="s">
        <v>184</v>
      </c>
      <c r="BY28" s="33" t="s">
        <v>704</v>
      </c>
      <c r="BZ28" s="33" t="s">
        <v>711</v>
      </c>
      <c r="CA28" s="33" t="s">
        <v>719</v>
      </c>
      <c r="CB28" s="33" t="s">
        <v>728</v>
      </c>
      <c r="CC28" s="33" t="s">
        <v>1014</v>
      </c>
      <c r="CD28" s="33" t="s">
        <v>828</v>
      </c>
      <c r="CE28" s="33" t="s">
        <v>1015</v>
      </c>
      <c r="CF28" s="33" t="s">
        <v>837</v>
      </c>
      <c r="CG28" s="33" t="s">
        <v>844</v>
      </c>
    </row>
    <row r="29" spans="1:86" ht="12.75" x14ac:dyDescent="0.2">
      <c r="A29" s="36">
        <v>43082.551204861113</v>
      </c>
      <c r="B29" s="33">
        <v>2</v>
      </c>
      <c r="C29" s="33">
        <v>3</v>
      </c>
      <c r="D29" s="33">
        <v>3</v>
      </c>
      <c r="E29" s="33">
        <v>2</v>
      </c>
      <c r="F29" s="33">
        <v>1</v>
      </c>
      <c r="G29" s="33">
        <v>5</v>
      </c>
      <c r="H29" s="33">
        <v>1</v>
      </c>
      <c r="I29" s="33">
        <v>5</v>
      </c>
      <c r="J29" s="33">
        <v>1</v>
      </c>
      <c r="K29" s="33">
        <v>3</v>
      </c>
      <c r="L29" s="33">
        <v>1</v>
      </c>
      <c r="M29" s="33">
        <v>1</v>
      </c>
      <c r="N29" s="33">
        <v>3</v>
      </c>
      <c r="O29" s="33">
        <v>1</v>
      </c>
      <c r="P29" s="33">
        <v>1</v>
      </c>
      <c r="Q29" s="33">
        <v>1</v>
      </c>
      <c r="R29" s="33">
        <v>3</v>
      </c>
      <c r="S29" s="33">
        <v>2</v>
      </c>
      <c r="T29" s="33">
        <v>2</v>
      </c>
      <c r="U29" s="33">
        <v>2</v>
      </c>
      <c r="V29" s="33">
        <v>1</v>
      </c>
      <c r="W29" s="33">
        <v>3</v>
      </c>
      <c r="X29" s="33" t="s">
        <v>5</v>
      </c>
      <c r="Y29" s="33">
        <v>3</v>
      </c>
      <c r="Z29" s="33">
        <v>1</v>
      </c>
      <c r="AA29" s="33">
        <v>3</v>
      </c>
      <c r="AB29" s="33">
        <v>2</v>
      </c>
      <c r="AC29" s="33">
        <v>4</v>
      </c>
      <c r="AD29" s="33">
        <v>3</v>
      </c>
      <c r="AE29" s="33">
        <v>2</v>
      </c>
      <c r="AF29" s="33">
        <v>1</v>
      </c>
      <c r="AG29" s="33">
        <v>1</v>
      </c>
      <c r="AH29" s="33">
        <v>1</v>
      </c>
      <c r="AI29" s="33">
        <v>4</v>
      </c>
      <c r="AJ29" s="33" t="s">
        <v>5</v>
      </c>
      <c r="AK29" s="33" t="s">
        <v>5</v>
      </c>
      <c r="AL29" s="33">
        <v>4</v>
      </c>
      <c r="AM29" s="33">
        <v>4</v>
      </c>
      <c r="AN29" s="33">
        <v>3</v>
      </c>
      <c r="AO29" s="33">
        <v>1</v>
      </c>
      <c r="AP29" s="33">
        <v>4</v>
      </c>
      <c r="AQ29" s="33">
        <v>2</v>
      </c>
      <c r="AR29" s="33">
        <v>4</v>
      </c>
      <c r="AS29" s="33">
        <v>1</v>
      </c>
      <c r="AT29" s="33">
        <v>3</v>
      </c>
      <c r="AU29" s="33">
        <v>2</v>
      </c>
      <c r="AV29" s="33">
        <v>1</v>
      </c>
      <c r="AW29" s="33">
        <v>3</v>
      </c>
      <c r="AX29" s="33">
        <v>2</v>
      </c>
      <c r="AY29" s="33">
        <v>2</v>
      </c>
      <c r="AZ29" s="33">
        <v>1</v>
      </c>
      <c r="BA29" s="33">
        <v>4</v>
      </c>
      <c r="BB29" s="33">
        <v>2</v>
      </c>
      <c r="BC29" s="33">
        <v>3</v>
      </c>
      <c r="BD29" s="33">
        <v>3</v>
      </c>
      <c r="BE29" s="33" t="s">
        <v>5</v>
      </c>
      <c r="BF29" s="33">
        <v>3</v>
      </c>
      <c r="BH29" s="33" t="s">
        <v>1016</v>
      </c>
      <c r="BI29" s="33">
        <v>5</v>
      </c>
      <c r="BJ29" s="33">
        <v>4</v>
      </c>
      <c r="BK29" s="33">
        <v>3</v>
      </c>
      <c r="BL29" s="33">
        <v>5</v>
      </c>
      <c r="BM29" s="33">
        <v>2</v>
      </c>
      <c r="BN29" s="33">
        <v>5</v>
      </c>
      <c r="BO29" s="33">
        <v>3</v>
      </c>
      <c r="BP29" s="33">
        <v>2</v>
      </c>
      <c r="BQ29" s="33">
        <v>1</v>
      </c>
      <c r="BR29" s="33">
        <v>1</v>
      </c>
      <c r="BS29" s="33">
        <v>2</v>
      </c>
      <c r="BT29" s="33" t="s">
        <v>5</v>
      </c>
      <c r="BU29" s="33">
        <v>3</v>
      </c>
      <c r="BV29" s="33" t="s">
        <v>5</v>
      </c>
      <c r="BW29" s="33" t="s">
        <v>184</v>
      </c>
      <c r="BY29" s="33" t="s">
        <v>705</v>
      </c>
      <c r="CA29" s="33" t="s">
        <v>721</v>
      </c>
      <c r="CB29" s="33" t="s">
        <v>727</v>
      </c>
      <c r="CC29" s="33" t="s">
        <v>1017</v>
      </c>
      <c r="CD29" s="33" t="s">
        <v>741</v>
      </c>
      <c r="CE29" s="33" t="s">
        <v>961</v>
      </c>
      <c r="CF29" s="33" t="s">
        <v>837</v>
      </c>
      <c r="CG29" s="33" t="s">
        <v>844</v>
      </c>
    </row>
    <row r="30" spans="1:86" ht="12.75" x14ac:dyDescent="0.2">
      <c r="A30" s="36">
        <v>43082.555673344905</v>
      </c>
      <c r="B30" s="33">
        <v>1</v>
      </c>
      <c r="C30" s="33">
        <v>4</v>
      </c>
      <c r="D30" s="33">
        <v>3</v>
      </c>
      <c r="E30" s="33">
        <v>3</v>
      </c>
      <c r="F30" s="33">
        <v>2</v>
      </c>
      <c r="G30" s="33">
        <v>5</v>
      </c>
      <c r="H30" s="33">
        <v>3</v>
      </c>
      <c r="I30" s="33">
        <v>1</v>
      </c>
      <c r="J30" s="33">
        <v>1</v>
      </c>
      <c r="K30" s="33">
        <v>1</v>
      </c>
      <c r="L30" s="33">
        <v>2</v>
      </c>
      <c r="M30" s="33">
        <v>1</v>
      </c>
      <c r="N30" s="33">
        <v>2</v>
      </c>
      <c r="O30" s="33">
        <v>1</v>
      </c>
      <c r="P30" s="33">
        <v>2</v>
      </c>
      <c r="Q30" s="33">
        <v>1</v>
      </c>
      <c r="R30" s="33">
        <v>1</v>
      </c>
      <c r="S30" s="33">
        <v>5</v>
      </c>
      <c r="T30" s="33">
        <v>5</v>
      </c>
      <c r="U30" s="33">
        <v>1</v>
      </c>
      <c r="V30" s="33">
        <v>1</v>
      </c>
      <c r="W30" s="33">
        <v>3</v>
      </c>
      <c r="X30" s="33">
        <v>4</v>
      </c>
      <c r="Y30" s="33">
        <v>2</v>
      </c>
      <c r="Z30" s="33">
        <v>5</v>
      </c>
      <c r="AA30" s="33">
        <v>4</v>
      </c>
      <c r="AB30" s="33">
        <v>4</v>
      </c>
      <c r="AC30" s="33">
        <v>2</v>
      </c>
      <c r="AD30" s="33">
        <v>3</v>
      </c>
      <c r="AE30" s="33">
        <v>4</v>
      </c>
      <c r="AF30" s="33">
        <v>2</v>
      </c>
      <c r="AG30" s="33">
        <v>4</v>
      </c>
      <c r="AH30" s="33">
        <v>4</v>
      </c>
      <c r="AI30" s="33">
        <v>3</v>
      </c>
      <c r="AJ30" s="33">
        <v>4</v>
      </c>
      <c r="AK30" s="33">
        <v>3</v>
      </c>
      <c r="AL30" s="33">
        <v>4</v>
      </c>
      <c r="AM30" s="33">
        <v>3</v>
      </c>
      <c r="AN30" s="33">
        <v>2</v>
      </c>
      <c r="AO30" s="33">
        <v>2</v>
      </c>
      <c r="AP30" s="33">
        <v>5</v>
      </c>
      <c r="AQ30" s="33">
        <v>2</v>
      </c>
      <c r="AR30" s="33">
        <v>2</v>
      </c>
      <c r="AS30" s="33">
        <v>1</v>
      </c>
      <c r="AT30" s="33">
        <v>2</v>
      </c>
      <c r="AU30" s="33">
        <v>2</v>
      </c>
      <c r="AV30" s="33">
        <v>2</v>
      </c>
      <c r="AW30" s="33">
        <v>3</v>
      </c>
      <c r="AX30" s="33">
        <v>1</v>
      </c>
      <c r="AY30" s="33">
        <v>1</v>
      </c>
      <c r="AZ30" s="33">
        <v>2</v>
      </c>
      <c r="BA30" s="33">
        <v>1</v>
      </c>
      <c r="BB30" s="33">
        <v>5</v>
      </c>
      <c r="BC30" s="33">
        <v>4</v>
      </c>
      <c r="BD30" s="33">
        <v>1</v>
      </c>
      <c r="BE30" s="33">
        <v>1</v>
      </c>
      <c r="BF30" s="33">
        <v>3</v>
      </c>
      <c r="BI30" s="33">
        <v>3</v>
      </c>
      <c r="BJ30" s="33">
        <v>1</v>
      </c>
      <c r="BK30" s="33">
        <v>2</v>
      </c>
      <c r="BL30" s="33">
        <v>2</v>
      </c>
      <c r="BM30" s="33">
        <v>2</v>
      </c>
      <c r="BN30" s="33">
        <v>4</v>
      </c>
      <c r="BO30" s="33">
        <v>3</v>
      </c>
      <c r="BP30" s="33">
        <v>2</v>
      </c>
      <c r="BQ30" s="33">
        <v>2</v>
      </c>
      <c r="BR30" s="33">
        <v>3</v>
      </c>
      <c r="BS30" s="33">
        <v>2</v>
      </c>
      <c r="BT30" s="33">
        <v>3</v>
      </c>
      <c r="BU30" s="33">
        <v>3</v>
      </c>
      <c r="BV30" s="33">
        <v>4</v>
      </c>
      <c r="BW30" s="33" t="s">
        <v>185</v>
      </c>
      <c r="BY30" s="33" t="s">
        <v>705</v>
      </c>
      <c r="BZ30" s="33" t="s">
        <v>713</v>
      </c>
      <c r="CA30" s="33" t="s">
        <v>719</v>
      </c>
      <c r="CB30" s="33" t="s">
        <v>728</v>
      </c>
      <c r="CD30" s="33" t="s">
        <v>741</v>
      </c>
      <c r="CE30" s="33" t="s">
        <v>1018</v>
      </c>
      <c r="CF30" s="33" t="s">
        <v>837</v>
      </c>
      <c r="CG30" s="33" t="s">
        <v>844</v>
      </c>
    </row>
    <row r="31" spans="1:86" ht="12.75" x14ac:dyDescent="0.2">
      <c r="A31" s="36">
        <v>43082.556731666671</v>
      </c>
      <c r="B31" s="33">
        <v>4</v>
      </c>
      <c r="C31" s="33">
        <v>4</v>
      </c>
      <c r="D31" s="33">
        <v>2</v>
      </c>
      <c r="E31" s="33">
        <v>3</v>
      </c>
      <c r="F31" s="33">
        <v>5</v>
      </c>
      <c r="G31" s="33">
        <v>3</v>
      </c>
      <c r="H31" s="33">
        <v>3</v>
      </c>
      <c r="I31" s="33">
        <v>1</v>
      </c>
      <c r="J31" s="33">
        <v>3</v>
      </c>
      <c r="K31" s="33">
        <v>5</v>
      </c>
      <c r="L31" s="33">
        <v>5</v>
      </c>
      <c r="M31" s="33">
        <v>3</v>
      </c>
      <c r="N31" s="33">
        <v>3</v>
      </c>
      <c r="O31" s="33">
        <v>2</v>
      </c>
      <c r="P31" s="33">
        <v>4</v>
      </c>
      <c r="Q31" s="33">
        <v>4</v>
      </c>
      <c r="R31" s="33">
        <v>2</v>
      </c>
      <c r="S31" s="33">
        <v>4</v>
      </c>
      <c r="T31" s="33">
        <v>2</v>
      </c>
      <c r="U31" s="33">
        <v>5</v>
      </c>
      <c r="V31" s="33">
        <v>4</v>
      </c>
      <c r="W31" s="33">
        <v>1</v>
      </c>
      <c r="X31" s="33">
        <v>2</v>
      </c>
      <c r="Y31" s="33">
        <v>5</v>
      </c>
      <c r="Z31" s="33">
        <v>2</v>
      </c>
      <c r="AA31" s="33">
        <v>2</v>
      </c>
      <c r="AB31" s="33">
        <v>2</v>
      </c>
      <c r="AC31" s="33">
        <v>5</v>
      </c>
      <c r="AD31" s="33">
        <v>2</v>
      </c>
      <c r="AE31" s="33">
        <v>2</v>
      </c>
      <c r="AF31" s="33">
        <v>4</v>
      </c>
      <c r="AG31" s="33">
        <v>1</v>
      </c>
      <c r="AH31" s="33">
        <v>1</v>
      </c>
      <c r="AI31" s="33">
        <v>1</v>
      </c>
      <c r="AJ31" s="33">
        <v>2</v>
      </c>
      <c r="AK31" s="33">
        <v>4</v>
      </c>
      <c r="AL31" s="33">
        <v>3</v>
      </c>
      <c r="AM31" s="33">
        <v>2</v>
      </c>
      <c r="AN31" s="33">
        <v>2</v>
      </c>
      <c r="AO31" s="33">
        <v>5</v>
      </c>
      <c r="AP31" s="33">
        <v>2</v>
      </c>
      <c r="AQ31" s="33">
        <v>2</v>
      </c>
      <c r="AR31" s="33">
        <v>1</v>
      </c>
      <c r="AS31" s="33">
        <v>1</v>
      </c>
      <c r="AT31" s="33">
        <v>2</v>
      </c>
      <c r="AU31" s="33">
        <v>4</v>
      </c>
      <c r="AV31" s="33">
        <v>2</v>
      </c>
      <c r="AW31" s="33">
        <v>1</v>
      </c>
      <c r="AX31" s="33">
        <v>2</v>
      </c>
      <c r="AY31" s="33">
        <v>4</v>
      </c>
      <c r="AZ31" s="33">
        <v>4</v>
      </c>
      <c r="BA31" s="33">
        <v>2</v>
      </c>
      <c r="BB31" s="33">
        <v>4</v>
      </c>
      <c r="BC31" s="33">
        <v>2</v>
      </c>
      <c r="BD31" s="33">
        <v>5</v>
      </c>
      <c r="BE31" s="33">
        <v>4</v>
      </c>
      <c r="BF31" s="33">
        <v>1</v>
      </c>
      <c r="BG31" s="33" t="s">
        <v>1019</v>
      </c>
      <c r="BH31" s="33" t="s">
        <v>1020</v>
      </c>
      <c r="BI31" s="33">
        <v>2</v>
      </c>
      <c r="BJ31" s="33">
        <v>2</v>
      </c>
      <c r="BK31" s="33">
        <v>4</v>
      </c>
      <c r="BL31" s="33">
        <v>4</v>
      </c>
      <c r="BM31" s="33">
        <v>4</v>
      </c>
      <c r="BN31" s="33">
        <v>1</v>
      </c>
      <c r="BO31" s="33">
        <v>2</v>
      </c>
      <c r="BP31" s="33">
        <v>3</v>
      </c>
      <c r="BQ31" s="33">
        <v>4</v>
      </c>
      <c r="BR31" s="33" t="s">
        <v>5</v>
      </c>
      <c r="BS31" s="33">
        <v>4</v>
      </c>
      <c r="BT31" s="33">
        <v>5</v>
      </c>
      <c r="BU31" s="33">
        <v>4</v>
      </c>
      <c r="BV31" s="33">
        <v>4</v>
      </c>
      <c r="BW31" s="33" t="s">
        <v>183</v>
      </c>
      <c r="BX31" s="33" t="s">
        <v>1021</v>
      </c>
      <c r="BY31" s="33" t="s">
        <v>705</v>
      </c>
      <c r="BZ31" s="33" t="s">
        <v>713</v>
      </c>
      <c r="CA31" s="33" t="s">
        <v>719</v>
      </c>
      <c r="CB31" s="33" t="s">
        <v>727</v>
      </c>
      <c r="CC31" s="33" t="s">
        <v>1022</v>
      </c>
      <c r="CD31" s="33" t="s">
        <v>828</v>
      </c>
      <c r="CE31" s="33" t="s">
        <v>1023</v>
      </c>
      <c r="CF31" s="33" t="s">
        <v>837</v>
      </c>
      <c r="CG31" s="33" t="s">
        <v>844</v>
      </c>
      <c r="CH31" s="33"/>
    </row>
    <row r="32" spans="1:86" ht="12.75" x14ac:dyDescent="0.2">
      <c r="A32" s="36">
        <v>43082.56510501157</v>
      </c>
      <c r="B32" s="33">
        <v>5</v>
      </c>
      <c r="C32" s="33">
        <v>4</v>
      </c>
      <c r="D32" s="33">
        <v>4</v>
      </c>
      <c r="E32" s="33">
        <v>3</v>
      </c>
      <c r="F32" s="33">
        <v>1</v>
      </c>
      <c r="G32" s="33">
        <v>4</v>
      </c>
      <c r="H32" s="33">
        <v>4</v>
      </c>
      <c r="I32" s="33">
        <v>5</v>
      </c>
      <c r="J32" s="33">
        <v>4</v>
      </c>
      <c r="K32" s="33">
        <v>3</v>
      </c>
      <c r="L32" s="33">
        <v>5</v>
      </c>
      <c r="M32" s="33">
        <v>5</v>
      </c>
      <c r="N32" s="33">
        <v>5</v>
      </c>
      <c r="O32" s="33">
        <v>4</v>
      </c>
      <c r="P32" s="33">
        <v>5</v>
      </c>
      <c r="Q32" s="33">
        <v>5</v>
      </c>
      <c r="R32" s="33">
        <v>3</v>
      </c>
      <c r="S32" s="33">
        <v>4</v>
      </c>
      <c r="T32" s="33">
        <v>5</v>
      </c>
      <c r="U32" s="33">
        <v>4</v>
      </c>
      <c r="V32" s="33">
        <v>3</v>
      </c>
      <c r="W32" s="33">
        <v>4</v>
      </c>
      <c r="X32" s="33">
        <v>4</v>
      </c>
      <c r="Y32" s="33">
        <v>4</v>
      </c>
      <c r="Z32" s="33">
        <v>4</v>
      </c>
      <c r="AA32" s="33">
        <v>5</v>
      </c>
      <c r="AB32" s="33">
        <v>5</v>
      </c>
      <c r="AC32" s="33">
        <v>5</v>
      </c>
      <c r="AD32" s="33">
        <v>5</v>
      </c>
      <c r="AE32" s="33">
        <v>4</v>
      </c>
      <c r="AF32" s="33">
        <v>3</v>
      </c>
      <c r="AG32" s="33">
        <v>5</v>
      </c>
      <c r="AH32" s="33">
        <v>4</v>
      </c>
      <c r="AI32" s="33">
        <v>5</v>
      </c>
      <c r="AJ32" s="33">
        <v>3</v>
      </c>
      <c r="AK32" s="33">
        <v>5</v>
      </c>
      <c r="AL32" s="33">
        <v>3</v>
      </c>
      <c r="AM32" s="33">
        <v>4</v>
      </c>
      <c r="AN32" s="33">
        <v>3</v>
      </c>
      <c r="AO32" s="33">
        <v>1</v>
      </c>
      <c r="AP32" s="33">
        <v>3</v>
      </c>
      <c r="AQ32" s="33">
        <v>3</v>
      </c>
      <c r="AR32" s="33">
        <v>3</v>
      </c>
      <c r="AS32" s="33">
        <v>4</v>
      </c>
      <c r="AT32" s="33">
        <v>2</v>
      </c>
      <c r="AU32" s="33">
        <v>4</v>
      </c>
      <c r="AV32" s="33">
        <v>5</v>
      </c>
      <c r="AW32" s="33">
        <v>5</v>
      </c>
      <c r="AX32" s="33">
        <v>4</v>
      </c>
      <c r="AY32" s="33">
        <v>5</v>
      </c>
      <c r="AZ32" s="33">
        <v>5</v>
      </c>
      <c r="BA32" s="33">
        <v>2</v>
      </c>
      <c r="BB32" s="33">
        <v>2</v>
      </c>
      <c r="BC32" s="33">
        <v>5</v>
      </c>
      <c r="BD32" s="33">
        <v>5</v>
      </c>
      <c r="BE32" s="33">
        <v>3</v>
      </c>
      <c r="BF32" s="33">
        <v>3</v>
      </c>
      <c r="BG32" s="33" t="s">
        <v>1024</v>
      </c>
      <c r="BH32" s="33" t="s">
        <v>1025</v>
      </c>
      <c r="BI32" s="33">
        <v>3</v>
      </c>
      <c r="BJ32" s="33">
        <v>4</v>
      </c>
      <c r="BK32" s="33">
        <v>5</v>
      </c>
      <c r="BL32" s="33">
        <v>4</v>
      </c>
      <c r="BM32" s="33">
        <v>4</v>
      </c>
      <c r="BN32" s="33">
        <v>3</v>
      </c>
      <c r="BO32" s="33">
        <v>3</v>
      </c>
      <c r="BP32" s="33">
        <v>5</v>
      </c>
      <c r="BQ32" s="33">
        <v>4</v>
      </c>
      <c r="BR32" s="33" t="s">
        <v>5</v>
      </c>
      <c r="BS32" s="33">
        <v>5</v>
      </c>
      <c r="BT32" s="33">
        <v>2</v>
      </c>
      <c r="BU32" s="33">
        <v>4</v>
      </c>
      <c r="BV32" s="33">
        <v>3</v>
      </c>
      <c r="BW32" s="33" t="s">
        <v>184</v>
      </c>
      <c r="BY32" s="33" t="s">
        <v>705</v>
      </c>
      <c r="BZ32" s="33" t="s">
        <v>714</v>
      </c>
      <c r="CA32" s="33" t="s">
        <v>719</v>
      </c>
      <c r="CB32" s="33" t="s">
        <v>727</v>
      </c>
      <c r="CD32" s="33" t="s">
        <v>829</v>
      </c>
      <c r="CE32" s="33" t="s">
        <v>1026</v>
      </c>
      <c r="CF32" s="33" t="s">
        <v>837</v>
      </c>
      <c r="CG32" s="33" t="s">
        <v>844</v>
      </c>
    </row>
    <row r="33" spans="1:86" ht="12.75" x14ac:dyDescent="0.2">
      <c r="A33" s="36">
        <v>43082.571601157411</v>
      </c>
      <c r="B33" s="33">
        <v>4</v>
      </c>
      <c r="C33" s="33">
        <v>5</v>
      </c>
      <c r="D33" s="33">
        <v>4</v>
      </c>
      <c r="E33" s="33">
        <v>3</v>
      </c>
      <c r="F33" s="33">
        <v>3</v>
      </c>
      <c r="G33" s="33">
        <v>5</v>
      </c>
      <c r="H33" s="33">
        <v>1</v>
      </c>
      <c r="I33" s="33">
        <v>3</v>
      </c>
      <c r="J33" s="33">
        <v>3</v>
      </c>
      <c r="K33" s="33">
        <v>4</v>
      </c>
      <c r="L33" s="33">
        <v>4</v>
      </c>
      <c r="M33" s="33">
        <v>4</v>
      </c>
      <c r="N33" s="33">
        <v>4</v>
      </c>
      <c r="O33" s="33">
        <v>5</v>
      </c>
      <c r="P33" s="33">
        <v>5</v>
      </c>
      <c r="Q33" s="33">
        <v>5</v>
      </c>
      <c r="R33" s="33">
        <v>5</v>
      </c>
      <c r="S33" s="33">
        <v>3</v>
      </c>
      <c r="T33" s="33">
        <v>2</v>
      </c>
      <c r="U33" s="33">
        <v>3</v>
      </c>
      <c r="V33" s="33">
        <v>2</v>
      </c>
      <c r="W33" s="33">
        <v>5</v>
      </c>
      <c r="X33" s="33">
        <v>2</v>
      </c>
      <c r="Y33" s="33">
        <v>5</v>
      </c>
      <c r="Z33" s="33">
        <v>4</v>
      </c>
      <c r="AA33" s="33">
        <v>5</v>
      </c>
      <c r="AB33" s="33">
        <v>3</v>
      </c>
      <c r="AC33" s="33">
        <v>4</v>
      </c>
      <c r="AD33" s="33">
        <v>5</v>
      </c>
      <c r="AE33" s="33">
        <v>3</v>
      </c>
      <c r="AF33" s="33">
        <v>5</v>
      </c>
      <c r="AG33" s="33">
        <v>3</v>
      </c>
      <c r="AH33" s="33">
        <v>3</v>
      </c>
      <c r="AI33" s="33">
        <v>4</v>
      </c>
      <c r="AJ33" s="33">
        <v>3</v>
      </c>
      <c r="AK33" s="33">
        <v>5</v>
      </c>
      <c r="AL33" s="33">
        <v>5</v>
      </c>
      <c r="AM33" s="33">
        <v>5</v>
      </c>
      <c r="AN33" s="33">
        <v>3</v>
      </c>
      <c r="AO33" s="33">
        <v>4</v>
      </c>
      <c r="AP33" s="33">
        <v>5</v>
      </c>
      <c r="AQ33" s="33">
        <v>3</v>
      </c>
      <c r="AR33" s="33">
        <v>3</v>
      </c>
      <c r="AS33" s="33">
        <v>2</v>
      </c>
      <c r="AT33" s="33">
        <v>4</v>
      </c>
      <c r="AU33" s="33">
        <v>4</v>
      </c>
      <c r="AV33" s="33">
        <v>5</v>
      </c>
      <c r="AW33" s="33">
        <v>5</v>
      </c>
      <c r="AX33" s="33">
        <v>4</v>
      </c>
      <c r="AY33" s="33">
        <v>5</v>
      </c>
      <c r="AZ33" s="33">
        <v>5</v>
      </c>
      <c r="BA33" s="33">
        <v>4</v>
      </c>
      <c r="BB33" s="33">
        <v>2</v>
      </c>
      <c r="BC33" s="33">
        <v>2</v>
      </c>
      <c r="BD33" s="33">
        <v>4</v>
      </c>
      <c r="BE33" s="33">
        <v>3</v>
      </c>
      <c r="BF33" s="33">
        <v>5</v>
      </c>
      <c r="BH33" s="33" t="s">
        <v>928</v>
      </c>
      <c r="BI33" s="33">
        <v>4</v>
      </c>
      <c r="BJ33" s="33">
        <v>4</v>
      </c>
      <c r="BK33" s="33">
        <v>4</v>
      </c>
      <c r="BL33" s="33">
        <v>4</v>
      </c>
      <c r="BM33" s="33">
        <v>4</v>
      </c>
      <c r="BN33" s="33">
        <v>4</v>
      </c>
      <c r="BO33" s="33">
        <v>4</v>
      </c>
      <c r="BP33" s="33">
        <v>4</v>
      </c>
      <c r="BQ33" s="33">
        <v>4</v>
      </c>
      <c r="BR33" s="33">
        <v>3</v>
      </c>
      <c r="BS33" s="33">
        <v>5</v>
      </c>
      <c r="BT33" s="33">
        <v>5</v>
      </c>
      <c r="BU33" s="33">
        <v>3</v>
      </c>
      <c r="BV33" s="33">
        <v>4</v>
      </c>
      <c r="BW33" s="33" t="s">
        <v>929</v>
      </c>
      <c r="BY33" s="33" t="s">
        <v>704</v>
      </c>
      <c r="BZ33" s="33" t="s">
        <v>713</v>
      </c>
      <c r="CA33" s="33" t="s">
        <v>720</v>
      </c>
      <c r="CB33" s="33" t="s">
        <v>727</v>
      </c>
      <c r="CC33" s="33" t="s">
        <v>933</v>
      </c>
      <c r="CD33" s="33" t="s">
        <v>829</v>
      </c>
      <c r="CE33" s="33" t="s">
        <v>1027</v>
      </c>
      <c r="CF33" s="33" t="s">
        <v>837</v>
      </c>
      <c r="CG33" s="33" t="s">
        <v>844</v>
      </c>
    </row>
    <row r="34" spans="1:86" ht="12.75" x14ac:dyDescent="0.2">
      <c r="A34" s="36">
        <v>43082.574915266203</v>
      </c>
      <c r="B34" s="33">
        <v>3</v>
      </c>
      <c r="C34" s="33">
        <v>5</v>
      </c>
      <c r="D34" s="33">
        <v>3</v>
      </c>
      <c r="E34" s="33">
        <v>1</v>
      </c>
      <c r="F34" s="33">
        <v>2</v>
      </c>
      <c r="G34" s="33">
        <v>5</v>
      </c>
      <c r="H34" s="33">
        <v>1</v>
      </c>
      <c r="I34" s="33">
        <v>5</v>
      </c>
      <c r="J34" s="33">
        <v>1</v>
      </c>
      <c r="K34" s="33">
        <v>2</v>
      </c>
      <c r="L34" s="33">
        <v>4</v>
      </c>
      <c r="M34" s="33">
        <v>4</v>
      </c>
      <c r="N34" s="33">
        <v>5</v>
      </c>
      <c r="O34" s="33">
        <v>2</v>
      </c>
      <c r="P34" s="33">
        <v>5</v>
      </c>
      <c r="Q34" s="33">
        <v>5</v>
      </c>
      <c r="R34" s="33">
        <v>1</v>
      </c>
      <c r="S34" s="33">
        <v>3</v>
      </c>
      <c r="T34" s="33">
        <v>1</v>
      </c>
      <c r="U34" s="33">
        <v>1</v>
      </c>
      <c r="V34" s="33">
        <v>1</v>
      </c>
      <c r="W34" s="33">
        <v>2</v>
      </c>
      <c r="X34" s="33">
        <v>5</v>
      </c>
      <c r="Y34" s="33">
        <v>5</v>
      </c>
      <c r="Z34" s="33">
        <v>5</v>
      </c>
      <c r="AA34" s="33">
        <v>5</v>
      </c>
      <c r="AB34" s="33">
        <v>5</v>
      </c>
      <c r="AC34" s="33">
        <v>5</v>
      </c>
      <c r="AD34" s="33">
        <v>5</v>
      </c>
      <c r="AE34" s="33">
        <v>5</v>
      </c>
      <c r="AF34" s="33">
        <v>5</v>
      </c>
      <c r="AG34" s="33">
        <v>5</v>
      </c>
      <c r="AH34" s="33">
        <v>5</v>
      </c>
      <c r="AI34" s="33">
        <v>5</v>
      </c>
      <c r="AJ34" s="33">
        <v>5</v>
      </c>
      <c r="AK34" s="33">
        <v>4</v>
      </c>
      <c r="AL34" s="33">
        <v>4</v>
      </c>
      <c r="AM34" s="33">
        <v>3</v>
      </c>
      <c r="AN34" s="33">
        <v>1</v>
      </c>
      <c r="AO34" s="33">
        <v>2</v>
      </c>
      <c r="AP34" s="33">
        <v>5</v>
      </c>
      <c r="AQ34" s="33">
        <v>1</v>
      </c>
      <c r="AR34" s="33">
        <v>5</v>
      </c>
      <c r="AS34" s="33">
        <v>1</v>
      </c>
      <c r="AT34" s="33">
        <v>3</v>
      </c>
      <c r="AU34" s="33">
        <v>4</v>
      </c>
      <c r="AV34" s="33">
        <v>5</v>
      </c>
      <c r="AW34" s="33">
        <v>5</v>
      </c>
      <c r="AX34" s="33">
        <v>2</v>
      </c>
      <c r="AY34" s="33">
        <v>5</v>
      </c>
      <c r="AZ34" s="33">
        <v>5</v>
      </c>
      <c r="BA34" s="33">
        <v>2</v>
      </c>
      <c r="BB34" s="33">
        <v>3</v>
      </c>
      <c r="BC34" s="33">
        <v>1</v>
      </c>
      <c r="BD34" s="33">
        <v>1</v>
      </c>
      <c r="BE34" s="33">
        <v>1</v>
      </c>
      <c r="BF34" s="33">
        <v>2</v>
      </c>
      <c r="BH34" s="33" t="s">
        <v>1028</v>
      </c>
      <c r="BI34" s="33">
        <v>3</v>
      </c>
      <c r="BJ34" s="33">
        <v>3</v>
      </c>
      <c r="BK34" s="33">
        <v>4</v>
      </c>
      <c r="BL34" s="33">
        <v>4</v>
      </c>
      <c r="BM34" s="33">
        <v>4</v>
      </c>
      <c r="BN34" s="33">
        <v>4</v>
      </c>
      <c r="BO34" s="33">
        <v>3</v>
      </c>
      <c r="BP34" s="33">
        <v>3</v>
      </c>
      <c r="BQ34" s="33">
        <v>2</v>
      </c>
      <c r="BR34" s="33">
        <v>2</v>
      </c>
      <c r="BS34" s="33">
        <v>2</v>
      </c>
      <c r="BT34" s="33">
        <v>2</v>
      </c>
      <c r="BU34" s="33">
        <v>2</v>
      </c>
      <c r="BV34" s="33">
        <v>4</v>
      </c>
      <c r="BW34" s="33" t="s">
        <v>1029</v>
      </c>
      <c r="BX34" s="33" t="s">
        <v>1030</v>
      </c>
      <c r="BY34" s="33" t="s">
        <v>704</v>
      </c>
      <c r="BZ34" s="33" t="s">
        <v>711</v>
      </c>
      <c r="CA34" s="33" t="s">
        <v>719</v>
      </c>
      <c r="CB34" s="33" t="s">
        <v>727</v>
      </c>
      <c r="CC34" s="33" t="s">
        <v>1031</v>
      </c>
      <c r="CD34" s="33" t="s">
        <v>830</v>
      </c>
      <c r="CE34" s="33" t="s">
        <v>1032</v>
      </c>
      <c r="CF34" s="33" t="s">
        <v>837</v>
      </c>
      <c r="CG34" s="33" t="s">
        <v>844</v>
      </c>
    </row>
    <row r="35" spans="1:86" ht="12.75" x14ac:dyDescent="0.2">
      <c r="A35" s="36">
        <v>43082.577937638889</v>
      </c>
      <c r="B35" s="33">
        <v>2</v>
      </c>
      <c r="C35" s="33">
        <v>4</v>
      </c>
      <c r="D35" s="33">
        <v>4</v>
      </c>
      <c r="E35" s="33">
        <v>1</v>
      </c>
      <c r="F35" s="33">
        <v>1</v>
      </c>
      <c r="G35" s="33">
        <v>5</v>
      </c>
      <c r="H35" s="33">
        <v>4</v>
      </c>
      <c r="I35" s="33">
        <v>3</v>
      </c>
      <c r="J35" s="33">
        <v>1</v>
      </c>
      <c r="K35" s="33">
        <v>1</v>
      </c>
      <c r="L35" s="33">
        <v>1</v>
      </c>
      <c r="M35" s="33">
        <v>3</v>
      </c>
      <c r="N35" s="33">
        <v>1</v>
      </c>
      <c r="O35" s="33">
        <v>3</v>
      </c>
      <c r="P35" s="33">
        <v>3</v>
      </c>
      <c r="Q35" s="33">
        <v>3</v>
      </c>
      <c r="R35" s="33">
        <v>3</v>
      </c>
      <c r="S35" s="33">
        <v>1</v>
      </c>
      <c r="T35" s="33">
        <v>1</v>
      </c>
      <c r="U35" s="33">
        <v>3</v>
      </c>
      <c r="V35" s="33">
        <v>1</v>
      </c>
      <c r="W35" s="33">
        <v>4</v>
      </c>
      <c r="X35" s="33">
        <v>4</v>
      </c>
      <c r="Y35" s="33">
        <v>4</v>
      </c>
      <c r="Z35" s="33">
        <v>4</v>
      </c>
      <c r="AA35" s="33">
        <v>4</v>
      </c>
      <c r="AB35" s="33">
        <v>4</v>
      </c>
      <c r="AC35" s="33">
        <v>4</v>
      </c>
      <c r="AD35" s="33">
        <v>4</v>
      </c>
      <c r="AE35" s="33">
        <v>4</v>
      </c>
      <c r="AF35" s="33">
        <v>4</v>
      </c>
      <c r="AG35" s="33">
        <v>5</v>
      </c>
      <c r="AH35" s="33">
        <v>5</v>
      </c>
      <c r="AI35" s="33">
        <v>4</v>
      </c>
      <c r="AJ35" s="33">
        <v>5</v>
      </c>
      <c r="AK35" s="33">
        <v>3</v>
      </c>
      <c r="AL35" s="33">
        <v>5</v>
      </c>
      <c r="AM35" s="33">
        <v>5</v>
      </c>
      <c r="AN35" s="33">
        <v>1</v>
      </c>
      <c r="AO35" s="33">
        <v>3</v>
      </c>
      <c r="AP35" s="33">
        <v>5</v>
      </c>
      <c r="AQ35" s="33">
        <v>4</v>
      </c>
      <c r="AR35" s="33">
        <v>5</v>
      </c>
      <c r="AS35" s="33">
        <v>3</v>
      </c>
      <c r="AT35" s="33">
        <v>5</v>
      </c>
      <c r="AU35" s="33">
        <v>1</v>
      </c>
      <c r="AV35" s="33">
        <v>4</v>
      </c>
      <c r="AW35" s="33">
        <v>1</v>
      </c>
      <c r="AX35" s="33">
        <v>5</v>
      </c>
      <c r="AY35" s="33">
        <v>5</v>
      </c>
      <c r="AZ35" s="33">
        <v>4</v>
      </c>
      <c r="BA35" s="33">
        <v>4</v>
      </c>
      <c r="BB35" s="33">
        <v>1</v>
      </c>
      <c r="BC35" s="33">
        <v>1</v>
      </c>
      <c r="BD35" s="33">
        <v>4</v>
      </c>
      <c r="BE35" s="33">
        <v>4</v>
      </c>
      <c r="BF35" s="33">
        <v>5</v>
      </c>
      <c r="BH35" s="33" t="s">
        <v>954</v>
      </c>
      <c r="BI35" s="33">
        <v>5</v>
      </c>
      <c r="BQ35" s="33">
        <v>3</v>
      </c>
      <c r="BR35" s="33">
        <v>1</v>
      </c>
      <c r="BS35" s="33">
        <v>1</v>
      </c>
      <c r="BT35" s="33">
        <v>1</v>
      </c>
      <c r="BU35" s="33">
        <v>1</v>
      </c>
      <c r="BV35" s="33">
        <v>5</v>
      </c>
      <c r="BW35" s="33" t="s">
        <v>181</v>
      </c>
      <c r="BY35" s="33" t="s">
        <v>704</v>
      </c>
      <c r="BZ35" s="33" t="s">
        <v>710</v>
      </c>
      <c r="CA35" s="33" t="s">
        <v>719</v>
      </c>
      <c r="CB35" s="33" t="s">
        <v>727</v>
      </c>
      <c r="CC35" s="33" t="s">
        <v>1033</v>
      </c>
      <c r="CD35" s="33" t="s">
        <v>830</v>
      </c>
      <c r="CE35" s="33" t="s">
        <v>1034</v>
      </c>
      <c r="CF35" s="33" t="s">
        <v>837</v>
      </c>
      <c r="CG35" s="33" t="s">
        <v>844</v>
      </c>
    </row>
    <row r="36" spans="1:86" ht="12.75" x14ac:dyDescent="0.2">
      <c r="A36" s="36">
        <v>43082.578162187499</v>
      </c>
      <c r="B36" s="33">
        <v>2</v>
      </c>
      <c r="C36" s="33">
        <v>5</v>
      </c>
      <c r="D36" s="33">
        <v>4</v>
      </c>
      <c r="E36" s="33">
        <v>5</v>
      </c>
      <c r="F36" s="33">
        <v>1</v>
      </c>
      <c r="G36" s="33">
        <v>5</v>
      </c>
      <c r="H36" s="33">
        <v>5</v>
      </c>
      <c r="I36" s="33">
        <v>4</v>
      </c>
      <c r="J36" s="33">
        <v>1</v>
      </c>
      <c r="K36" s="33">
        <v>2</v>
      </c>
      <c r="L36" s="33">
        <v>1</v>
      </c>
      <c r="M36" s="33">
        <v>1</v>
      </c>
      <c r="N36" s="33">
        <v>1</v>
      </c>
      <c r="O36" s="33">
        <v>2</v>
      </c>
      <c r="P36" s="33">
        <v>2</v>
      </c>
      <c r="Q36" s="33">
        <v>1</v>
      </c>
      <c r="R36" s="33">
        <v>2</v>
      </c>
      <c r="S36" s="33">
        <v>1</v>
      </c>
      <c r="T36" s="33">
        <v>2</v>
      </c>
      <c r="U36" s="33">
        <v>1</v>
      </c>
      <c r="V36" s="33">
        <v>1</v>
      </c>
      <c r="W36" s="33">
        <v>4</v>
      </c>
      <c r="X36" s="33">
        <v>4</v>
      </c>
      <c r="Y36" s="33">
        <v>4</v>
      </c>
      <c r="Z36" s="33">
        <v>4</v>
      </c>
      <c r="AA36" s="33">
        <v>5</v>
      </c>
      <c r="AB36" s="33">
        <v>5</v>
      </c>
      <c r="AC36" s="33">
        <v>4</v>
      </c>
      <c r="AD36" s="33">
        <v>5</v>
      </c>
      <c r="AE36" s="33">
        <v>5</v>
      </c>
      <c r="AF36" s="33">
        <v>5</v>
      </c>
      <c r="AG36" s="33">
        <v>4</v>
      </c>
      <c r="AH36" s="33">
        <v>5</v>
      </c>
      <c r="AI36" s="33">
        <v>5</v>
      </c>
      <c r="AJ36" s="33">
        <v>5</v>
      </c>
      <c r="AK36" s="33">
        <v>2</v>
      </c>
      <c r="AL36" s="33">
        <v>5</v>
      </c>
      <c r="AM36" s="33">
        <v>4</v>
      </c>
      <c r="AN36" s="33">
        <v>5</v>
      </c>
      <c r="AO36" s="33">
        <v>2</v>
      </c>
      <c r="AP36" s="33">
        <v>5</v>
      </c>
      <c r="AQ36" s="33">
        <v>5</v>
      </c>
      <c r="AR36" s="33">
        <v>4</v>
      </c>
      <c r="AS36" s="33">
        <v>3</v>
      </c>
      <c r="AT36" s="33">
        <v>4</v>
      </c>
      <c r="AU36" s="33">
        <v>2</v>
      </c>
      <c r="AV36" s="33">
        <v>3</v>
      </c>
      <c r="AW36" s="33">
        <v>1</v>
      </c>
      <c r="AX36" s="33">
        <v>3</v>
      </c>
      <c r="AY36" s="33">
        <v>1</v>
      </c>
      <c r="AZ36" s="33">
        <v>1</v>
      </c>
      <c r="BA36" s="33">
        <v>3</v>
      </c>
      <c r="BB36" s="33">
        <v>1</v>
      </c>
      <c r="BC36" s="33">
        <v>4</v>
      </c>
      <c r="BD36" s="33">
        <v>1</v>
      </c>
      <c r="BE36" s="33">
        <v>1</v>
      </c>
      <c r="BF36" s="33">
        <v>4</v>
      </c>
      <c r="BH36" s="33" t="s">
        <v>928</v>
      </c>
      <c r="BI36" s="33">
        <v>2</v>
      </c>
      <c r="BJ36" s="33">
        <v>4</v>
      </c>
      <c r="BK36" s="33">
        <v>4</v>
      </c>
      <c r="BL36" s="33">
        <v>3</v>
      </c>
      <c r="BM36" s="33">
        <v>3</v>
      </c>
      <c r="BN36" s="33">
        <v>3</v>
      </c>
      <c r="BO36" s="33">
        <v>3</v>
      </c>
      <c r="BP36" s="33">
        <v>4</v>
      </c>
      <c r="BQ36" s="33">
        <v>2</v>
      </c>
      <c r="BR36" s="33">
        <v>1</v>
      </c>
      <c r="BS36" s="33">
        <v>3</v>
      </c>
      <c r="BT36" s="33">
        <v>1</v>
      </c>
      <c r="BU36" s="33">
        <v>2</v>
      </c>
      <c r="BV36" s="33">
        <v>2</v>
      </c>
      <c r="BW36" s="33" t="s">
        <v>182</v>
      </c>
      <c r="BX36" s="33" t="s">
        <v>1035</v>
      </c>
      <c r="BY36" s="33" t="s">
        <v>705</v>
      </c>
      <c r="BZ36" s="33" t="s">
        <v>712</v>
      </c>
      <c r="CA36" s="33" t="s">
        <v>719</v>
      </c>
      <c r="CB36" s="33" t="s">
        <v>727</v>
      </c>
      <c r="CC36" s="33" t="s">
        <v>1036</v>
      </c>
      <c r="CD36" s="33" t="s">
        <v>828</v>
      </c>
      <c r="CE36" s="33" t="s">
        <v>1037</v>
      </c>
      <c r="CF36" s="33" t="s">
        <v>837</v>
      </c>
      <c r="CG36" s="33" t="s">
        <v>844</v>
      </c>
    </row>
    <row r="37" spans="1:86" ht="12.75" x14ac:dyDescent="0.2">
      <c r="A37" s="36">
        <v>43082.583378842595</v>
      </c>
      <c r="B37" s="33">
        <v>1</v>
      </c>
      <c r="C37" s="33">
        <v>1</v>
      </c>
      <c r="D37" s="33">
        <v>1</v>
      </c>
      <c r="E37" s="33">
        <v>1</v>
      </c>
      <c r="F37" s="33">
        <v>4</v>
      </c>
      <c r="G37" s="33">
        <v>1</v>
      </c>
      <c r="H37" s="33">
        <v>2</v>
      </c>
      <c r="I37" s="33">
        <v>1</v>
      </c>
      <c r="J37" s="33">
        <v>3</v>
      </c>
      <c r="K37" s="33">
        <v>1</v>
      </c>
      <c r="L37" s="33">
        <v>4</v>
      </c>
      <c r="M37" s="33">
        <v>2</v>
      </c>
      <c r="N37" s="33">
        <v>3</v>
      </c>
      <c r="O37" s="33">
        <v>2</v>
      </c>
      <c r="P37" s="33">
        <v>1</v>
      </c>
      <c r="Q37" s="33">
        <v>2</v>
      </c>
      <c r="R37" s="33">
        <v>2</v>
      </c>
      <c r="S37" s="33">
        <v>3</v>
      </c>
      <c r="T37" s="33">
        <v>3</v>
      </c>
      <c r="U37" s="33">
        <v>4</v>
      </c>
      <c r="V37" s="33">
        <v>4</v>
      </c>
      <c r="W37" s="33">
        <v>2</v>
      </c>
      <c r="X37" s="33">
        <v>3</v>
      </c>
      <c r="Y37" s="33">
        <v>2</v>
      </c>
      <c r="Z37" s="33">
        <v>2</v>
      </c>
      <c r="AA37" s="33">
        <v>1</v>
      </c>
      <c r="AB37" s="33">
        <v>2</v>
      </c>
      <c r="AC37" s="33">
        <v>2</v>
      </c>
      <c r="AD37" s="33">
        <v>2</v>
      </c>
      <c r="AE37" s="33">
        <v>2</v>
      </c>
      <c r="AF37" s="33">
        <v>2</v>
      </c>
      <c r="AG37" s="33">
        <v>1</v>
      </c>
      <c r="AH37" s="33">
        <v>1</v>
      </c>
      <c r="AI37" s="33">
        <v>1</v>
      </c>
      <c r="AJ37" s="33">
        <v>2</v>
      </c>
      <c r="AK37" s="33">
        <v>1</v>
      </c>
      <c r="AL37" s="33">
        <v>1</v>
      </c>
      <c r="AM37" s="33">
        <v>1</v>
      </c>
      <c r="AN37" s="33">
        <v>1</v>
      </c>
      <c r="AO37" s="33">
        <v>3</v>
      </c>
      <c r="AP37" s="33">
        <v>1</v>
      </c>
      <c r="AQ37" s="33">
        <v>2</v>
      </c>
      <c r="AR37" s="33">
        <v>1</v>
      </c>
      <c r="AS37" s="33">
        <v>3</v>
      </c>
      <c r="AT37" s="33">
        <v>2</v>
      </c>
      <c r="AU37" s="33">
        <v>3</v>
      </c>
      <c r="AV37" s="33">
        <v>1</v>
      </c>
      <c r="AW37" s="33">
        <v>2</v>
      </c>
      <c r="AX37" s="33">
        <v>2</v>
      </c>
      <c r="AY37" s="33">
        <v>1</v>
      </c>
      <c r="AZ37" s="33">
        <v>3</v>
      </c>
      <c r="BA37" s="33">
        <v>2</v>
      </c>
      <c r="BB37" s="33">
        <v>3</v>
      </c>
      <c r="BC37" s="33">
        <v>3</v>
      </c>
      <c r="BD37" s="33">
        <v>3</v>
      </c>
      <c r="BE37" s="33">
        <v>3</v>
      </c>
      <c r="BF37" s="33">
        <v>2</v>
      </c>
      <c r="BH37" s="33" t="s">
        <v>156</v>
      </c>
      <c r="BI37" s="33">
        <v>4</v>
      </c>
      <c r="BJ37" s="33">
        <v>4</v>
      </c>
      <c r="BK37" s="33">
        <v>2</v>
      </c>
      <c r="BL37" s="33">
        <v>2</v>
      </c>
      <c r="BM37" s="33">
        <v>5</v>
      </c>
      <c r="BN37" s="33">
        <v>2</v>
      </c>
      <c r="BO37" s="33">
        <v>4</v>
      </c>
      <c r="BP37" s="33">
        <v>1</v>
      </c>
      <c r="BQ37" s="33">
        <v>4</v>
      </c>
      <c r="BR37" s="33">
        <v>1</v>
      </c>
      <c r="BS37" s="33">
        <v>1</v>
      </c>
      <c r="BT37" s="33">
        <v>4</v>
      </c>
      <c r="BU37" s="33">
        <v>4</v>
      </c>
      <c r="BV37" s="33">
        <v>4</v>
      </c>
      <c r="BW37" s="33" t="s">
        <v>185</v>
      </c>
      <c r="BX37" s="33" t="s">
        <v>1038</v>
      </c>
      <c r="BY37" s="33" t="s">
        <v>704</v>
      </c>
      <c r="BZ37" s="33" t="s">
        <v>714</v>
      </c>
      <c r="CA37" s="33" t="s">
        <v>720</v>
      </c>
      <c r="CB37" s="33" t="s">
        <v>727</v>
      </c>
      <c r="CC37" s="33" t="s">
        <v>1039</v>
      </c>
      <c r="CD37" s="33" t="s">
        <v>1040</v>
      </c>
      <c r="CF37" s="33" t="s">
        <v>837</v>
      </c>
      <c r="CG37" s="33" t="s">
        <v>844</v>
      </c>
    </row>
    <row r="38" spans="1:86" ht="12.75" x14ac:dyDescent="0.2">
      <c r="A38" s="36">
        <v>43082.584230601853</v>
      </c>
      <c r="B38" s="33">
        <v>4</v>
      </c>
      <c r="C38" s="33">
        <v>5</v>
      </c>
      <c r="D38" s="33">
        <v>4</v>
      </c>
      <c r="E38" s="33">
        <v>3</v>
      </c>
      <c r="F38" s="33">
        <v>4</v>
      </c>
      <c r="G38" s="33">
        <v>5</v>
      </c>
      <c r="H38" s="33">
        <v>5</v>
      </c>
      <c r="I38" s="33">
        <v>4</v>
      </c>
      <c r="J38" s="33">
        <v>3</v>
      </c>
      <c r="K38" s="33">
        <v>4</v>
      </c>
      <c r="L38" s="33">
        <v>4</v>
      </c>
      <c r="M38" s="33">
        <v>4</v>
      </c>
      <c r="N38" s="33">
        <v>4</v>
      </c>
      <c r="O38" s="33">
        <v>2</v>
      </c>
      <c r="P38" s="33">
        <v>4</v>
      </c>
      <c r="Q38" s="33">
        <v>4</v>
      </c>
      <c r="R38" s="33">
        <v>1</v>
      </c>
      <c r="S38" s="33">
        <v>2</v>
      </c>
      <c r="T38" s="33">
        <v>5</v>
      </c>
      <c r="U38" s="33">
        <v>1</v>
      </c>
      <c r="V38" s="33">
        <v>3</v>
      </c>
      <c r="W38" s="33">
        <v>4</v>
      </c>
      <c r="X38" s="33">
        <v>3</v>
      </c>
      <c r="Y38" s="33">
        <v>4</v>
      </c>
      <c r="Z38" s="33">
        <v>4</v>
      </c>
      <c r="AA38" s="33">
        <v>4</v>
      </c>
      <c r="AB38" s="33">
        <v>3</v>
      </c>
      <c r="AC38" s="33">
        <v>3</v>
      </c>
      <c r="AD38" s="33">
        <v>2</v>
      </c>
      <c r="AE38" s="33">
        <v>3</v>
      </c>
      <c r="AF38" s="33">
        <v>3</v>
      </c>
      <c r="AG38" s="33">
        <v>3</v>
      </c>
      <c r="AH38" s="33">
        <v>4</v>
      </c>
      <c r="AI38" s="33">
        <v>3</v>
      </c>
      <c r="AJ38" s="33">
        <v>4</v>
      </c>
      <c r="AK38" s="33">
        <v>4</v>
      </c>
      <c r="AL38" s="33">
        <v>5</v>
      </c>
      <c r="AM38" s="33">
        <v>4</v>
      </c>
      <c r="AN38" s="33">
        <v>4</v>
      </c>
      <c r="AO38" s="33">
        <v>4</v>
      </c>
      <c r="AP38" s="33">
        <v>5</v>
      </c>
      <c r="AQ38" s="33">
        <v>4</v>
      </c>
      <c r="AR38" s="33">
        <v>4</v>
      </c>
      <c r="AS38" s="33">
        <v>3</v>
      </c>
      <c r="AT38" s="33">
        <v>4</v>
      </c>
      <c r="AU38" s="33">
        <v>3</v>
      </c>
      <c r="AV38" s="33">
        <v>4</v>
      </c>
      <c r="AW38" s="33">
        <v>4</v>
      </c>
      <c r="AX38" s="33">
        <v>2</v>
      </c>
      <c r="AY38" s="33">
        <v>4</v>
      </c>
      <c r="AZ38" s="33">
        <v>4</v>
      </c>
      <c r="BA38" s="33">
        <v>2</v>
      </c>
      <c r="BB38" s="33">
        <v>2</v>
      </c>
      <c r="BC38" s="33">
        <v>5</v>
      </c>
      <c r="BD38" s="33">
        <v>1</v>
      </c>
      <c r="BE38" s="33">
        <v>1</v>
      </c>
      <c r="BF38" s="33">
        <v>4</v>
      </c>
      <c r="BG38" s="33" t="s">
        <v>1041</v>
      </c>
      <c r="BH38" s="33" t="s">
        <v>954</v>
      </c>
      <c r="BI38" s="33">
        <v>5</v>
      </c>
      <c r="BJ38" s="33">
        <v>1</v>
      </c>
      <c r="BK38" s="33">
        <v>4</v>
      </c>
      <c r="BL38" s="33">
        <v>4</v>
      </c>
      <c r="BM38" s="33">
        <v>3</v>
      </c>
      <c r="BN38" s="33">
        <v>5</v>
      </c>
      <c r="BO38" s="33">
        <v>3</v>
      </c>
      <c r="BP38" s="33">
        <v>4</v>
      </c>
      <c r="BQ38" s="33">
        <v>3</v>
      </c>
      <c r="BR38" s="33">
        <v>1</v>
      </c>
      <c r="BS38" s="33">
        <v>3</v>
      </c>
      <c r="BT38" s="33">
        <v>4</v>
      </c>
      <c r="BU38" s="33">
        <v>3</v>
      </c>
      <c r="BV38" s="33">
        <v>2</v>
      </c>
      <c r="BW38" s="33" t="s">
        <v>184</v>
      </c>
      <c r="BY38" s="33" t="s">
        <v>704</v>
      </c>
      <c r="BZ38" s="33" t="s">
        <v>713</v>
      </c>
      <c r="CA38" s="33" t="s">
        <v>719</v>
      </c>
      <c r="CB38" s="33" t="s">
        <v>727</v>
      </c>
      <c r="CC38" s="33" t="s">
        <v>977</v>
      </c>
      <c r="CD38" s="33" t="s">
        <v>206</v>
      </c>
      <c r="CE38" s="33" t="s">
        <v>1042</v>
      </c>
      <c r="CF38" s="33" t="s">
        <v>837</v>
      </c>
      <c r="CG38" s="33" t="s">
        <v>844</v>
      </c>
    </row>
    <row r="39" spans="1:86" ht="12.75" x14ac:dyDescent="0.2">
      <c r="A39" s="36">
        <v>43082.588577060189</v>
      </c>
      <c r="B39" s="33">
        <v>3</v>
      </c>
      <c r="C39" s="33">
        <v>5</v>
      </c>
      <c r="D39" s="33">
        <v>3</v>
      </c>
      <c r="E39" s="33">
        <v>1</v>
      </c>
      <c r="F39" s="33">
        <v>2</v>
      </c>
      <c r="G39" s="33">
        <v>4</v>
      </c>
      <c r="H39" s="33">
        <v>5</v>
      </c>
      <c r="I39" s="33">
        <v>2</v>
      </c>
      <c r="J39" s="33">
        <v>1</v>
      </c>
      <c r="K39" s="33">
        <v>1</v>
      </c>
      <c r="L39" s="33">
        <v>1</v>
      </c>
      <c r="M39" s="33">
        <v>4</v>
      </c>
      <c r="N39" s="33">
        <v>2</v>
      </c>
      <c r="O39" s="33">
        <v>2</v>
      </c>
      <c r="P39" s="33">
        <v>2</v>
      </c>
      <c r="Q39" s="33">
        <v>2</v>
      </c>
      <c r="R39" s="33">
        <v>2</v>
      </c>
      <c r="S39" s="33">
        <v>1</v>
      </c>
      <c r="T39" s="33">
        <v>1</v>
      </c>
      <c r="U39" s="33">
        <v>2</v>
      </c>
      <c r="V39" s="33">
        <v>1</v>
      </c>
      <c r="W39" s="33">
        <v>2</v>
      </c>
      <c r="X39" s="33">
        <v>5</v>
      </c>
      <c r="Y39" s="33">
        <v>4</v>
      </c>
      <c r="Z39" s="33">
        <v>5</v>
      </c>
      <c r="AA39" s="33">
        <v>5</v>
      </c>
      <c r="AB39" s="33">
        <v>4</v>
      </c>
      <c r="AC39" s="33">
        <v>4</v>
      </c>
      <c r="AD39" s="33">
        <v>4</v>
      </c>
      <c r="AE39" s="33">
        <v>5</v>
      </c>
      <c r="AF39" s="33">
        <v>5</v>
      </c>
      <c r="AG39" s="33">
        <v>5</v>
      </c>
      <c r="AH39" s="33">
        <v>4</v>
      </c>
      <c r="AI39" s="33">
        <v>5</v>
      </c>
      <c r="AJ39" s="33">
        <v>5</v>
      </c>
      <c r="AK39" s="33">
        <v>4</v>
      </c>
      <c r="AL39" s="33">
        <v>5</v>
      </c>
      <c r="AM39" s="33">
        <v>5</v>
      </c>
      <c r="AN39" s="33">
        <v>1</v>
      </c>
      <c r="AO39" s="33">
        <v>2</v>
      </c>
      <c r="AP39" s="33">
        <v>5</v>
      </c>
      <c r="AQ39" s="33">
        <v>5</v>
      </c>
      <c r="AR39" s="33">
        <v>4</v>
      </c>
      <c r="AS39" s="33">
        <v>1</v>
      </c>
      <c r="AT39" s="33">
        <v>2</v>
      </c>
      <c r="AU39" s="33">
        <v>2</v>
      </c>
      <c r="AV39" s="33">
        <v>5</v>
      </c>
      <c r="AW39" s="33">
        <v>3</v>
      </c>
      <c r="AX39" s="33">
        <v>1</v>
      </c>
      <c r="AY39" s="33">
        <v>3</v>
      </c>
      <c r="AZ39" s="33">
        <v>2</v>
      </c>
      <c r="BA39" s="33">
        <v>3</v>
      </c>
      <c r="BB39" s="33">
        <v>1</v>
      </c>
      <c r="BC39" s="33">
        <v>2</v>
      </c>
      <c r="BD39" s="33">
        <v>3</v>
      </c>
      <c r="BE39" s="33">
        <v>1</v>
      </c>
      <c r="BF39" s="33">
        <v>2</v>
      </c>
      <c r="BI39" s="33">
        <v>3</v>
      </c>
      <c r="BJ39" s="33">
        <v>3</v>
      </c>
      <c r="BK39" s="33">
        <v>4</v>
      </c>
      <c r="BL39" s="33">
        <v>4</v>
      </c>
      <c r="BM39" s="33">
        <v>1</v>
      </c>
      <c r="BN39" s="33">
        <v>4</v>
      </c>
      <c r="BO39" s="33">
        <v>1</v>
      </c>
      <c r="BP39" s="33">
        <v>2</v>
      </c>
      <c r="BQ39" s="33">
        <v>2</v>
      </c>
      <c r="BR39" s="33">
        <v>5</v>
      </c>
      <c r="BS39" s="33">
        <v>3</v>
      </c>
      <c r="BT39" s="33">
        <v>1</v>
      </c>
      <c r="BU39" s="33">
        <v>3</v>
      </c>
      <c r="BV39" s="33">
        <v>2</v>
      </c>
      <c r="BW39" s="33" t="s">
        <v>1006</v>
      </c>
      <c r="BX39" s="33" t="s">
        <v>1043</v>
      </c>
      <c r="BY39" s="33" t="s">
        <v>705</v>
      </c>
      <c r="BZ39" s="33" t="s">
        <v>712</v>
      </c>
      <c r="CA39" s="33" t="s">
        <v>719</v>
      </c>
      <c r="CB39" s="33" t="s">
        <v>727</v>
      </c>
      <c r="CC39" s="33" t="s">
        <v>1044</v>
      </c>
      <c r="CD39" s="33" t="s">
        <v>830</v>
      </c>
      <c r="CE39" s="33" t="s">
        <v>1045</v>
      </c>
      <c r="CF39" s="33" t="s">
        <v>837</v>
      </c>
      <c r="CG39" s="33" t="s">
        <v>844</v>
      </c>
    </row>
    <row r="40" spans="1:86" ht="12.75" x14ac:dyDescent="0.2">
      <c r="A40" s="36">
        <v>43082.596772175923</v>
      </c>
      <c r="B40" s="33">
        <v>3</v>
      </c>
      <c r="C40" s="33">
        <v>5</v>
      </c>
      <c r="D40" s="33">
        <v>5</v>
      </c>
      <c r="E40" s="33">
        <v>5</v>
      </c>
      <c r="F40" s="33">
        <v>2</v>
      </c>
      <c r="G40" s="33">
        <v>5</v>
      </c>
      <c r="H40" s="33">
        <v>5</v>
      </c>
      <c r="I40" s="33">
        <v>5</v>
      </c>
      <c r="J40" s="33">
        <v>1</v>
      </c>
      <c r="K40" s="33">
        <v>3</v>
      </c>
      <c r="L40" s="33">
        <v>3</v>
      </c>
      <c r="M40" s="33">
        <v>5</v>
      </c>
      <c r="N40" s="33">
        <v>4</v>
      </c>
      <c r="O40" s="33">
        <v>4</v>
      </c>
      <c r="P40" s="33">
        <v>5</v>
      </c>
      <c r="Q40" s="33">
        <v>5</v>
      </c>
      <c r="R40" s="33">
        <v>4</v>
      </c>
      <c r="S40" s="33">
        <v>2</v>
      </c>
      <c r="T40" s="33">
        <v>3</v>
      </c>
      <c r="U40" s="33">
        <v>5</v>
      </c>
      <c r="V40" s="33">
        <v>4</v>
      </c>
      <c r="W40" s="33">
        <v>3</v>
      </c>
      <c r="X40" s="33">
        <v>5</v>
      </c>
      <c r="Y40" s="33">
        <v>5</v>
      </c>
      <c r="Z40" s="33">
        <v>5</v>
      </c>
      <c r="AA40" s="33">
        <v>3</v>
      </c>
      <c r="AB40" s="33">
        <v>5</v>
      </c>
      <c r="AC40" s="33">
        <v>5</v>
      </c>
      <c r="AD40" s="33">
        <v>3</v>
      </c>
      <c r="AE40" s="33">
        <v>5</v>
      </c>
      <c r="AF40" s="33">
        <v>3</v>
      </c>
      <c r="AG40" s="33">
        <v>5</v>
      </c>
      <c r="AH40" s="33">
        <v>4</v>
      </c>
      <c r="AI40" s="33">
        <v>5</v>
      </c>
      <c r="AJ40" s="33">
        <v>3</v>
      </c>
      <c r="AK40" s="33">
        <v>3</v>
      </c>
      <c r="AL40" s="33">
        <v>5</v>
      </c>
      <c r="AM40" s="33">
        <v>5</v>
      </c>
      <c r="AN40" s="33">
        <v>5</v>
      </c>
      <c r="AO40" s="33">
        <v>2</v>
      </c>
      <c r="AP40" s="33">
        <v>5</v>
      </c>
      <c r="AQ40" s="33">
        <v>5</v>
      </c>
      <c r="AR40" s="33">
        <v>5</v>
      </c>
      <c r="AS40" s="33">
        <v>2</v>
      </c>
      <c r="AT40" s="33">
        <v>3</v>
      </c>
      <c r="AU40" s="33">
        <v>3</v>
      </c>
      <c r="AV40" s="33">
        <v>5</v>
      </c>
      <c r="AW40" s="33">
        <v>3</v>
      </c>
      <c r="AX40" s="33">
        <v>4</v>
      </c>
      <c r="AY40" s="33">
        <v>5</v>
      </c>
      <c r="AZ40" s="33">
        <v>5</v>
      </c>
      <c r="BA40" s="33">
        <v>5</v>
      </c>
      <c r="BB40" s="33">
        <v>3</v>
      </c>
      <c r="BC40" s="33">
        <v>3</v>
      </c>
      <c r="BD40" s="33">
        <v>5</v>
      </c>
      <c r="BE40" s="33">
        <v>5</v>
      </c>
      <c r="BF40" s="33">
        <v>4</v>
      </c>
      <c r="BG40" s="33" t="s">
        <v>1046</v>
      </c>
      <c r="BH40" s="33" t="s">
        <v>160</v>
      </c>
      <c r="BI40" s="33">
        <v>3</v>
      </c>
      <c r="BJ40" s="33">
        <v>4</v>
      </c>
      <c r="BK40" s="33">
        <v>4</v>
      </c>
      <c r="BL40" s="33">
        <v>3</v>
      </c>
      <c r="BM40" s="33">
        <v>3</v>
      </c>
      <c r="BN40" s="33">
        <v>4</v>
      </c>
      <c r="BO40" s="33">
        <v>3</v>
      </c>
      <c r="BP40" s="33">
        <v>4</v>
      </c>
      <c r="BQ40" s="33">
        <v>3</v>
      </c>
      <c r="BR40" s="33">
        <v>5</v>
      </c>
      <c r="BS40" s="33">
        <v>5</v>
      </c>
      <c r="BT40" s="33">
        <v>2</v>
      </c>
      <c r="BU40" s="33">
        <v>2</v>
      </c>
      <c r="BV40" s="33">
        <v>3</v>
      </c>
      <c r="BW40" s="33" t="s">
        <v>183</v>
      </c>
      <c r="BX40" s="33" t="s">
        <v>1047</v>
      </c>
      <c r="BY40" s="33" t="s">
        <v>704</v>
      </c>
      <c r="BZ40" s="33" t="s">
        <v>714</v>
      </c>
      <c r="CA40" s="33" t="s">
        <v>719</v>
      </c>
      <c r="CB40" s="33" t="s">
        <v>727</v>
      </c>
      <c r="CC40" s="33" t="s">
        <v>1048</v>
      </c>
      <c r="CD40" s="33" t="s">
        <v>829</v>
      </c>
      <c r="CE40" s="33" t="s">
        <v>978</v>
      </c>
      <c r="CF40" s="33" t="s">
        <v>837</v>
      </c>
      <c r="CG40" s="33" t="s">
        <v>844</v>
      </c>
    </row>
    <row r="41" spans="1:86" ht="12.75" x14ac:dyDescent="0.2">
      <c r="A41" s="36">
        <v>43082.598168055556</v>
      </c>
      <c r="B41" s="33">
        <v>3</v>
      </c>
      <c r="C41" s="33">
        <v>4</v>
      </c>
      <c r="D41" s="33">
        <v>3</v>
      </c>
      <c r="E41" s="33">
        <v>4</v>
      </c>
      <c r="F41" s="33">
        <v>2</v>
      </c>
      <c r="G41" s="33">
        <v>4</v>
      </c>
      <c r="H41" s="33">
        <v>3</v>
      </c>
      <c r="I41" s="33">
        <v>3</v>
      </c>
      <c r="J41" s="33">
        <v>2</v>
      </c>
      <c r="K41" s="33">
        <v>3</v>
      </c>
      <c r="L41" s="33">
        <v>4</v>
      </c>
      <c r="M41" s="33">
        <v>4</v>
      </c>
      <c r="N41" s="33">
        <v>2</v>
      </c>
      <c r="O41" s="33">
        <v>4</v>
      </c>
      <c r="P41" s="33">
        <v>5</v>
      </c>
      <c r="Q41" s="33">
        <v>5</v>
      </c>
      <c r="R41" s="33">
        <v>4</v>
      </c>
      <c r="S41" s="33">
        <v>3</v>
      </c>
      <c r="T41" s="33">
        <v>3</v>
      </c>
      <c r="U41" s="33">
        <v>2</v>
      </c>
      <c r="V41" s="33">
        <v>2</v>
      </c>
      <c r="W41" s="33">
        <v>5</v>
      </c>
      <c r="X41" s="33">
        <v>4</v>
      </c>
      <c r="Y41" s="33">
        <v>2</v>
      </c>
      <c r="Z41" s="33">
        <v>3</v>
      </c>
      <c r="AA41" s="33">
        <v>4</v>
      </c>
      <c r="AB41" s="33">
        <v>5</v>
      </c>
      <c r="AC41" s="33">
        <v>3</v>
      </c>
      <c r="AD41" s="33">
        <v>2</v>
      </c>
      <c r="AE41" s="33">
        <v>5</v>
      </c>
      <c r="AF41" s="33">
        <v>3</v>
      </c>
      <c r="AG41" s="33">
        <v>4</v>
      </c>
      <c r="AH41" s="33">
        <v>4</v>
      </c>
      <c r="AI41" s="33">
        <v>5</v>
      </c>
      <c r="AJ41" s="33">
        <v>3</v>
      </c>
      <c r="AK41" s="33">
        <v>3</v>
      </c>
      <c r="AL41" s="33">
        <v>4</v>
      </c>
      <c r="AM41" s="33">
        <v>2</v>
      </c>
      <c r="AN41" s="33">
        <v>3</v>
      </c>
      <c r="AO41" s="33">
        <v>2</v>
      </c>
      <c r="AP41" s="33">
        <v>3</v>
      </c>
      <c r="AQ41" s="33">
        <v>4</v>
      </c>
      <c r="AR41" s="33">
        <v>3</v>
      </c>
      <c r="AS41" s="33">
        <v>1</v>
      </c>
      <c r="AT41" s="33">
        <v>3</v>
      </c>
      <c r="AU41" s="33">
        <v>3</v>
      </c>
      <c r="AV41" s="33">
        <v>3</v>
      </c>
      <c r="AW41" s="33">
        <v>2</v>
      </c>
      <c r="AX41" s="33">
        <v>4</v>
      </c>
      <c r="AY41" s="33">
        <v>5</v>
      </c>
      <c r="AZ41" s="33">
        <v>5</v>
      </c>
      <c r="BA41" s="33">
        <v>4</v>
      </c>
      <c r="BB41" s="33">
        <v>3</v>
      </c>
      <c r="BC41" s="33">
        <v>4</v>
      </c>
      <c r="BD41" s="33">
        <v>2</v>
      </c>
      <c r="BE41" s="33">
        <v>2</v>
      </c>
      <c r="BF41" s="33">
        <v>5</v>
      </c>
      <c r="BG41" s="33" t="s">
        <v>1049</v>
      </c>
      <c r="BH41" s="33" t="s">
        <v>1050</v>
      </c>
      <c r="BI41" s="33">
        <v>2</v>
      </c>
      <c r="BJ41" s="33">
        <v>2</v>
      </c>
      <c r="BK41" s="33">
        <v>5</v>
      </c>
      <c r="BL41" s="33">
        <v>3</v>
      </c>
      <c r="BM41" s="33">
        <v>2</v>
      </c>
      <c r="BN41" s="33">
        <v>4</v>
      </c>
      <c r="BO41" s="33">
        <v>4</v>
      </c>
      <c r="BP41" s="33">
        <v>4</v>
      </c>
      <c r="BQ41" s="33">
        <v>4</v>
      </c>
      <c r="BR41" s="33">
        <v>1</v>
      </c>
      <c r="BS41" s="33">
        <v>5</v>
      </c>
      <c r="BT41" s="33">
        <v>2</v>
      </c>
      <c r="BU41" s="33">
        <v>4</v>
      </c>
      <c r="BV41" s="33">
        <v>4</v>
      </c>
      <c r="BW41" s="33" t="s">
        <v>185</v>
      </c>
      <c r="BX41" s="33" t="s">
        <v>1051</v>
      </c>
      <c r="BY41" s="33" t="s">
        <v>705</v>
      </c>
      <c r="BZ41" s="33" t="s">
        <v>712</v>
      </c>
      <c r="CA41" s="33" t="s">
        <v>719</v>
      </c>
      <c r="CB41" s="33" t="s">
        <v>727</v>
      </c>
      <c r="CC41" s="33" t="s">
        <v>1052</v>
      </c>
      <c r="CD41" s="33" t="s">
        <v>829</v>
      </c>
      <c r="CF41" s="33" t="s">
        <v>837</v>
      </c>
      <c r="CG41" s="33" t="s">
        <v>844</v>
      </c>
    </row>
    <row r="42" spans="1:86" ht="12.75" x14ac:dyDescent="0.2">
      <c r="A42" s="36">
        <v>43082.610470254629</v>
      </c>
      <c r="B42" s="33">
        <v>1</v>
      </c>
      <c r="C42" s="33">
        <v>4</v>
      </c>
      <c r="D42" s="33">
        <v>1</v>
      </c>
      <c r="E42" s="33">
        <v>1</v>
      </c>
      <c r="F42" s="33">
        <v>1</v>
      </c>
      <c r="G42" s="33">
        <v>2</v>
      </c>
      <c r="H42" s="33">
        <v>2</v>
      </c>
      <c r="I42" s="33">
        <v>1</v>
      </c>
      <c r="J42" s="33">
        <v>2</v>
      </c>
      <c r="K42" s="33">
        <v>2</v>
      </c>
      <c r="L42" s="33">
        <v>4</v>
      </c>
      <c r="M42" s="33">
        <v>1</v>
      </c>
      <c r="N42" s="33">
        <v>3</v>
      </c>
      <c r="O42" s="33">
        <v>5</v>
      </c>
      <c r="P42" s="33">
        <v>4</v>
      </c>
      <c r="Q42" s="33">
        <v>5</v>
      </c>
      <c r="R42" s="33">
        <v>5</v>
      </c>
      <c r="S42" s="33">
        <v>5</v>
      </c>
      <c r="T42" s="33">
        <v>1</v>
      </c>
      <c r="U42" s="33">
        <v>4</v>
      </c>
      <c r="V42" s="33">
        <v>2</v>
      </c>
      <c r="W42" s="33">
        <v>2</v>
      </c>
      <c r="X42" s="33">
        <v>3</v>
      </c>
      <c r="Y42" s="33">
        <v>2</v>
      </c>
      <c r="Z42" s="33">
        <v>1</v>
      </c>
      <c r="AA42" s="33">
        <v>5</v>
      </c>
      <c r="AB42" s="33">
        <v>2</v>
      </c>
      <c r="AC42" s="33">
        <v>5</v>
      </c>
      <c r="AD42" s="33">
        <v>1</v>
      </c>
      <c r="AE42" s="33">
        <v>2</v>
      </c>
      <c r="AF42" s="33">
        <v>1</v>
      </c>
      <c r="AG42" s="33">
        <v>2</v>
      </c>
      <c r="AH42" s="33">
        <v>1</v>
      </c>
      <c r="AI42" s="33">
        <v>4</v>
      </c>
      <c r="AJ42" s="33">
        <v>2</v>
      </c>
      <c r="AK42" s="33">
        <v>1</v>
      </c>
      <c r="AL42" s="33">
        <v>3</v>
      </c>
      <c r="AM42" s="33">
        <v>1</v>
      </c>
      <c r="AN42" s="33">
        <v>1</v>
      </c>
      <c r="AO42" s="33">
        <v>1</v>
      </c>
      <c r="AP42" s="33">
        <v>2</v>
      </c>
      <c r="AQ42" s="33">
        <v>1</v>
      </c>
      <c r="AR42" s="33">
        <v>1</v>
      </c>
      <c r="AS42" s="33">
        <v>2</v>
      </c>
      <c r="AT42" s="33">
        <v>2</v>
      </c>
      <c r="AU42" s="33">
        <v>4</v>
      </c>
      <c r="AV42" s="33">
        <v>1</v>
      </c>
      <c r="AW42" s="33">
        <v>2</v>
      </c>
      <c r="AX42" s="33">
        <v>5</v>
      </c>
      <c r="AY42" s="33">
        <v>3</v>
      </c>
      <c r="AZ42" s="33">
        <v>5</v>
      </c>
      <c r="BA42" s="33">
        <v>5</v>
      </c>
      <c r="BB42" s="33">
        <v>5</v>
      </c>
      <c r="BC42" s="33">
        <v>1</v>
      </c>
      <c r="BD42" s="33">
        <v>4</v>
      </c>
      <c r="BE42" s="33">
        <v>2</v>
      </c>
      <c r="BF42" s="33">
        <v>2</v>
      </c>
      <c r="BG42" s="33" t="s">
        <v>1053</v>
      </c>
      <c r="BI42" s="33">
        <v>1</v>
      </c>
      <c r="BJ42" s="33">
        <v>1</v>
      </c>
      <c r="BK42" s="33">
        <v>1</v>
      </c>
      <c r="BL42" s="33">
        <v>1</v>
      </c>
      <c r="BM42" s="33">
        <v>1</v>
      </c>
      <c r="BN42" s="33">
        <v>1</v>
      </c>
      <c r="BO42" s="33">
        <v>1</v>
      </c>
      <c r="BP42" s="33">
        <v>1</v>
      </c>
      <c r="BQ42" s="33">
        <v>1</v>
      </c>
      <c r="BR42" s="33">
        <v>1</v>
      </c>
      <c r="BS42" s="33">
        <v>2</v>
      </c>
      <c r="BT42" s="33">
        <v>2</v>
      </c>
      <c r="BU42" s="33">
        <v>1</v>
      </c>
      <c r="BV42" s="33">
        <v>2</v>
      </c>
      <c r="BW42" s="33" t="s">
        <v>184</v>
      </c>
      <c r="BY42" s="33" t="s">
        <v>704</v>
      </c>
      <c r="BZ42" s="33" t="s">
        <v>713</v>
      </c>
      <c r="CA42" s="33" t="s">
        <v>720</v>
      </c>
      <c r="CB42" s="33" t="s">
        <v>1054</v>
      </c>
      <c r="CC42" s="33" t="s">
        <v>1055</v>
      </c>
      <c r="CD42" s="33" t="s">
        <v>829</v>
      </c>
      <c r="CE42" s="33" t="s">
        <v>978</v>
      </c>
      <c r="CF42" s="33" t="s">
        <v>837</v>
      </c>
      <c r="CG42" s="33" t="s">
        <v>844</v>
      </c>
    </row>
    <row r="43" spans="1:86" ht="12.75" x14ac:dyDescent="0.2">
      <c r="A43" s="36">
        <v>43082.615850486109</v>
      </c>
      <c r="B43" s="33">
        <v>4</v>
      </c>
      <c r="C43" s="33">
        <v>5</v>
      </c>
      <c r="D43" s="33">
        <v>4</v>
      </c>
      <c r="E43" s="33">
        <v>3</v>
      </c>
      <c r="F43" s="33">
        <v>1</v>
      </c>
      <c r="G43" s="33">
        <v>5</v>
      </c>
      <c r="H43" s="33">
        <v>4</v>
      </c>
      <c r="I43" s="33">
        <v>3</v>
      </c>
      <c r="J43" s="33">
        <v>2</v>
      </c>
      <c r="K43" s="33">
        <v>4</v>
      </c>
      <c r="L43" s="33">
        <v>2</v>
      </c>
      <c r="M43" s="33">
        <v>4</v>
      </c>
      <c r="N43" s="33">
        <v>3</v>
      </c>
      <c r="O43" s="33">
        <v>2</v>
      </c>
      <c r="P43" s="33">
        <v>3</v>
      </c>
      <c r="Q43" s="33">
        <v>4</v>
      </c>
      <c r="R43" s="33">
        <v>3</v>
      </c>
      <c r="S43" s="33">
        <v>3</v>
      </c>
      <c r="T43" s="33">
        <v>2</v>
      </c>
      <c r="U43" s="33">
        <v>4</v>
      </c>
      <c r="V43" s="33">
        <v>3</v>
      </c>
      <c r="W43" s="33">
        <v>4</v>
      </c>
      <c r="X43" s="33">
        <v>4</v>
      </c>
      <c r="Y43" s="33">
        <v>4</v>
      </c>
      <c r="Z43" s="33">
        <v>2</v>
      </c>
      <c r="AA43" s="33">
        <v>4</v>
      </c>
      <c r="AB43" s="33">
        <v>5</v>
      </c>
      <c r="AC43" s="33">
        <v>4</v>
      </c>
      <c r="AD43" s="33">
        <v>4</v>
      </c>
      <c r="AE43" s="33">
        <v>2</v>
      </c>
      <c r="AF43" s="33">
        <v>5</v>
      </c>
      <c r="AG43" s="33">
        <v>5</v>
      </c>
      <c r="AH43" s="33">
        <v>4</v>
      </c>
      <c r="AI43" s="33">
        <v>5</v>
      </c>
      <c r="AJ43" s="33">
        <v>3</v>
      </c>
      <c r="AK43" s="33">
        <v>3</v>
      </c>
      <c r="AL43" s="33">
        <v>5</v>
      </c>
      <c r="AM43" s="33">
        <v>4</v>
      </c>
      <c r="AN43" s="33">
        <v>2</v>
      </c>
      <c r="AO43" s="33">
        <v>1</v>
      </c>
      <c r="AP43" s="33">
        <v>5</v>
      </c>
      <c r="AQ43" s="33">
        <v>4</v>
      </c>
      <c r="AR43" s="33">
        <v>3</v>
      </c>
      <c r="AS43" s="33">
        <v>3</v>
      </c>
      <c r="AT43" s="33">
        <v>3</v>
      </c>
      <c r="AU43" s="33">
        <v>2</v>
      </c>
      <c r="AV43" s="33">
        <v>5</v>
      </c>
      <c r="AW43" s="33">
        <v>3</v>
      </c>
      <c r="AX43" s="33">
        <v>1</v>
      </c>
      <c r="AY43" s="33">
        <v>3</v>
      </c>
      <c r="AZ43" s="33">
        <v>4</v>
      </c>
      <c r="BA43" s="33">
        <v>3</v>
      </c>
      <c r="BB43" s="33">
        <v>2</v>
      </c>
      <c r="BC43" s="33">
        <v>1</v>
      </c>
      <c r="BD43" s="33">
        <v>3</v>
      </c>
      <c r="BE43" s="33">
        <v>2</v>
      </c>
      <c r="BF43" s="33">
        <v>3</v>
      </c>
      <c r="BI43" s="33">
        <v>1</v>
      </c>
      <c r="BJ43" s="33">
        <v>1</v>
      </c>
      <c r="BK43" s="33">
        <v>1</v>
      </c>
      <c r="BL43" s="33">
        <v>3</v>
      </c>
      <c r="BM43" s="33">
        <v>3</v>
      </c>
      <c r="BN43" s="33">
        <v>1</v>
      </c>
      <c r="BO43" s="33">
        <v>2</v>
      </c>
      <c r="BP43" s="33">
        <v>2</v>
      </c>
      <c r="BQ43" s="33">
        <v>2</v>
      </c>
      <c r="BR43" s="33">
        <v>2</v>
      </c>
      <c r="BS43" s="33">
        <v>3</v>
      </c>
      <c r="BT43" s="33">
        <v>1</v>
      </c>
      <c r="BU43" s="33">
        <v>3</v>
      </c>
      <c r="BV43" s="33">
        <v>2</v>
      </c>
      <c r="BW43" s="33" t="s">
        <v>184</v>
      </c>
      <c r="BY43" s="33" t="s">
        <v>705</v>
      </c>
      <c r="BZ43" s="33" t="s">
        <v>712</v>
      </c>
      <c r="CA43" s="33" t="s">
        <v>719</v>
      </c>
      <c r="CB43" s="33" t="s">
        <v>727</v>
      </c>
      <c r="CD43" s="33" t="s">
        <v>206</v>
      </c>
      <c r="CE43" s="33" t="s">
        <v>1056</v>
      </c>
      <c r="CF43" s="33" t="s">
        <v>837</v>
      </c>
      <c r="CG43" s="33" t="s">
        <v>844</v>
      </c>
    </row>
    <row r="44" spans="1:86" ht="12.75" x14ac:dyDescent="0.2">
      <c r="A44" s="36">
        <v>43082.639053865743</v>
      </c>
      <c r="B44" s="33">
        <v>3</v>
      </c>
      <c r="C44" s="33">
        <v>4</v>
      </c>
      <c r="D44" s="33">
        <v>1</v>
      </c>
      <c r="E44" s="33">
        <v>2</v>
      </c>
      <c r="F44" s="33">
        <v>1</v>
      </c>
      <c r="G44" s="33">
        <v>3</v>
      </c>
      <c r="H44" s="33">
        <v>1</v>
      </c>
      <c r="I44" s="33">
        <v>4</v>
      </c>
      <c r="J44" s="33">
        <v>2</v>
      </c>
      <c r="K44" s="33">
        <v>2</v>
      </c>
      <c r="L44" s="33">
        <v>3</v>
      </c>
      <c r="M44" s="33">
        <v>5</v>
      </c>
      <c r="N44" s="33">
        <v>2</v>
      </c>
      <c r="O44" s="33">
        <v>3</v>
      </c>
      <c r="P44" s="33">
        <v>4</v>
      </c>
      <c r="Q44" s="33">
        <v>3</v>
      </c>
      <c r="R44" s="33">
        <v>3</v>
      </c>
      <c r="S44" s="33">
        <v>3</v>
      </c>
      <c r="T44" s="33">
        <v>2</v>
      </c>
      <c r="U44" s="33">
        <v>2</v>
      </c>
      <c r="V44" s="33">
        <v>2</v>
      </c>
      <c r="W44" s="33">
        <v>4</v>
      </c>
      <c r="X44" s="33">
        <v>4</v>
      </c>
      <c r="Y44" s="33">
        <v>4</v>
      </c>
      <c r="Z44" s="33">
        <v>3</v>
      </c>
      <c r="AA44" s="33">
        <v>4</v>
      </c>
      <c r="AB44" s="33">
        <v>2</v>
      </c>
      <c r="AC44" s="33">
        <v>5</v>
      </c>
      <c r="AD44" s="33">
        <v>5</v>
      </c>
      <c r="AE44" s="33">
        <v>4</v>
      </c>
      <c r="AF44" s="33">
        <v>4</v>
      </c>
      <c r="AG44" s="33">
        <v>5</v>
      </c>
      <c r="AH44" s="33">
        <v>3</v>
      </c>
      <c r="AI44" s="33">
        <v>2</v>
      </c>
      <c r="AJ44" s="33">
        <v>3</v>
      </c>
      <c r="AK44" s="33">
        <v>3</v>
      </c>
      <c r="AL44" s="33">
        <v>2</v>
      </c>
      <c r="AM44" s="33">
        <v>1</v>
      </c>
      <c r="AN44" s="33">
        <v>2</v>
      </c>
      <c r="AO44" s="33">
        <v>1</v>
      </c>
      <c r="AP44" s="33">
        <v>5</v>
      </c>
      <c r="AQ44" s="33">
        <v>1</v>
      </c>
      <c r="AR44" s="33">
        <v>4</v>
      </c>
      <c r="AS44" s="33">
        <v>2</v>
      </c>
      <c r="AT44" s="33">
        <v>4</v>
      </c>
      <c r="AU44" s="33">
        <v>3</v>
      </c>
      <c r="AV44" s="33">
        <v>5</v>
      </c>
      <c r="AW44" s="33">
        <v>3</v>
      </c>
      <c r="AX44" s="33">
        <v>2</v>
      </c>
      <c r="AY44" s="33">
        <v>5</v>
      </c>
      <c r="AZ44" s="33">
        <v>2</v>
      </c>
      <c r="BA44" s="33">
        <v>5</v>
      </c>
      <c r="BB44" s="33">
        <v>3</v>
      </c>
      <c r="BC44" s="33">
        <v>5</v>
      </c>
      <c r="BD44" s="33">
        <v>1</v>
      </c>
      <c r="BE44" s="33">
        <v>2</v>
      </c>
      <c r="BF44" s="33">
        <v>5</v>
      </c>
      <c r="BI44" s="33">
        <v>3</v>
      </c>
      <c r="BJ44" s="33">
        <v>3</v>
      </c>
      <c r="BK44" s="33">
        <v>3</v>
      </c>
      <c r="BL44" s="33">
        <v>3</v>
      </c>
      <c r="BM44" s="33">
        <v>3</v>
      </c>
      <c r="BN44" s="33">
        <v>3</v>
      </c>
      <c r="BO44" s="33">
        <v>3</v>
      </c>
      <c r="BP44" s="33">
        <v>3</v>
      </c>
      <c r="BQ44" s="33">
        <v>3</v>
      </c>
      <c r="BR44" s="33">
        <v>3</v>
      </c>
      <c r="BS44" s="33">
        <v>3</v>
      </c>
      <c r="BT44" s="33">
        <v>3</v>
      </c>
      <c r="BU44" s="33">
        <v>3</v>
      </c>
      <c r="BV44" s="33">
        <v>3</v>
      </c>
      <c r="BW44" s="33" t="s">
        <v>185</v>
      </c>
      <c r="BY44" s="33" t="s">
        <v>705</v>
      </c>
      <c r="BZ44" s="33" t="s">
        <v>712</v>
      </c>
      <c r="CA44" s="33" t="s">
        <v>719</v>
      </c>
      <c r="CB44" s="33" t="s">
        <v>727</v>
      </c>
      <c r="CC44" s="33" t="s">
        <v>1057</v>
      </c>
      <c r="CD44" s="33" t="s">
        <v>236</v>
      </c>
      <c r="CE44" s="33" t="s">
        <v>828</v>
      </c>
      <c r="CF44" s="33" t="s">
        <v>1058</v>
      </c>
      <c r="CG44" s="33" t="s">
        <v>1058</v>
      </c>
      <c r="CH44" s="33"/>
    </row>
    <row r="45" spans="1:86" ht="12.75" x14ac:dyDescent="0.2">
      <c r="A45" s="36">
        <v>43082.642502662042</v>
      </c>
      <c r="B45" s="33">
        <v>3</v>
      </c>
      <c r="C45" s="33">
        <v>5</v>
      </c>
      <c r="D45" s="33">
        <v>4</v>
      </c>
      <c r="E45" s="33">
        <v>2</v>
      </c>
      <c r="F45" s="33">
        <v>4</v>
      </c>
      <c r="G45" s="33">
        <v>5</v>
      </c>
      <c r="H45" s="33">
        <v>4</v>
      </c>
      <c r="I45" s="33">
        <v>4</v>
      </c>
      <c r="J45" s="33">
        <v>2</v>
      </c>
      <c r="K45" s="33">
        <v>2</v>
      </c>
      <c r="L45" s="33">
        <v>3</v>
      </c>
      <c r="M45" s="33">
        <v>2</v>
      </c>
      <c r="N45" s="33">
        <v>2</v>
      </c>
      <c r="O45" s="33">
        <v>4</v>
      </c>
      <c r="P45" s="33">
        <v>4</v>
      </c>
      <c r="Q45" s="33">
        <v>5</v>
      </c>
      <c r="R45" s="33">
        <v>3</v>
      </c>
      <c r="S45" s="33">
        <v>2</v>
      </c>
      <c r="T45" s="33">
        <v>2</v>
      </c>
      <c r="U45" s="33">
        <v>2</v>
      </c>
      <c r="V45" s="33">
        <v>1</v>
      </c>
      <c r="W45" s="33">
        <v>3</v>
      </c>
      <c r="X45" s="33">
        <v>2</v>
      </c>
      <c r="Y45" s="33">
        <v>2</v>
      </c>
      <c r="Z45" s="33">
        <v>4</v>
      </c>
      <c r="AA45" s="33">
        <v>4</v>
      </c>
      <c r="AB45" s="33">
        <v>2</v>
      </c>
      <c r="AC45" s="33">
        <v>4</v>
      </c>
      <c r="AD45" s="33">
        <v>2</v>
      </c>
      <c r="AE45" s="33">
        <v>1</v>
      </c>
      <c r="AF45" s="33">
        <v>4</v>
      </c>
      <c r="AG45" s="33">
        <v>2</v>
      </c>
      <c r="AH45" s="33">
        <v>1</v>
      </c>
      <c r="AI45" s="33">
        <v>2</v>
      </c>
      <c r="AJ45" s="33">
        <v>2</v>
      </c>
      <c r="AK45" s="33">
        <v>4</v>
      </c>
      <c r="AL45" s="33">
        <v>4</v>
      </c>
      <c r="AM45" s="33">
        <v>3</v>
      </c>
      <c r="AN45" s="33">
        <v>3</v>
      </c>
      <c r="AO45" s="33">
        <v>4</v>
      </c>
      <c r="AP45" s="33">
        <v>4</v>
      </c>
      <c r="AQ45" s="33">
        <v>2</v>
      </c>
      <c r="AR45" s="33">
        <v>4</v>
      </c>
      <c r="AS45" s="33">
        <v>3</v>
      </c>
      <c r="AT45" s="33">
        <v>2</v>
      </c>
      <c r="AU45" s="33">
        <v>3</v>
      </c>
      <c r="AV45" s="33">
        <v>3</v>
      </c>
      <c r="AW45" s="33">
        <v>2</v>
      </c>
      <c r="AX45" s="33">
        <v>3</v>
      </c>
      <c r="AY45" s="33">
        <v>4</v>
      </c>
      <c r="AZ45" s="33">
        <v>4</v>
      </c>
      <c r="BA45" s="33">
        <v>4</v>
      </c>
      <c r="BB45" s="33">
        <v>2</v>
      </c>
      <c r="BC45" s="33">
        <v>3</v>
      </c>
      <c r="BD45" s="33">
        <v>1</v>
      </c>
      <c r="BE45" s="33">
        <v>1</v>
      </c>
      <c r="BF45" s="33">
        <v>3</v>
      </c>
      <c r="BG45" s="33" t="s">
        <v>1059</v>
      </c>
      <c r="BH45" s="33" t="s">
        <v>975</v>
      </c>
      <c r="BI45" s="33">
        <v>4</v>
      </c>
      <c r="BJ45" s="33">
        <v>5</v>
      </c>
      <c r="BK45" s="33">
        <v>4</v>
      </c>
      <c r="BL45" s="33">
        <v>4</v>
      </c>
      <c r="BM45" s="33">
        <v>3</v>
      </c>
      <c r="BN45" s="33">
        <v>3</v>
      </c>
      <c r="BO45" s="33">
        <v>4</v>
      </c>
      <c r="BP45" s="33">
        <v>4</v>
      </c>
      <c r="BQ45" s="33">
        <v>3</v>
      </c>
      <c r="BR45" s="33">
        <v>1</v>
      </c>
      <c r="BS45" s="33">
        <v>2</v>
      </c>
      <c r="BT45" s="33">
        <v>4</v>
      </c>
      <c r="BU45" s="33">
        <v>3</v>
      </c>
      <c r="BV45" s="33">
        <v>2</v>
      </c>
      <c r="BW45" s="33" t="s">
        <v>183</v>
      </c>
      <c r="BX45" s="33" t="s">
        <v>1060</v>
      </c>
      <c r="BY45" s="33" t="s">
        <v>705</v>
      </c>
      <c r="BZ45" s="33" t="s">
        <v>711</v>
      </c>
      <c r="CA45" s="33" t="s">
        <v>719</v>
      </c>
      <c r="CB45" s="33" t="s">
        <v>727</v>
      </c>
      <c r="CC45" s="33" t="s">
        <v>977</v>
      </c>
      <c r="CD45" s="33" t="s">
        <v>206</v>
      </c>
      <c r="CE45" s="33" t="s">
        <v>829</v>
      </c>
      <c r="CF45" s="33" t="s">
        <v>837</v>
      </c>
      <c r="CG45" s="33" t="s">
        <v>844</v>
      </c>
    </row>
    <row r="46" spans="1:86" ht="12.75" x14ac:dyDescent="0.2">
      <c r="A46" s="36">
        <v>43082.643067777783</v>
      </c>
      <c r="B46" s="33">
        <v>2</v>
      </c>
      <c r="C46" s="33">
        <v>4</v>
      </c>
      <c r="D46" s="33">
        <v>2</v>
      </c>
      <c r="E46" s="33">
        <v>1</v>
      </c>
      <c r="F46" s="33">
        <v>1</v>
      </c>
      <c r="G46" s="33" t="s">
        <v>5</v>
      </c>
      <c r="H46" s="33">
        <v>1</v>
      </c>
      <c r="I46" s="33">
        <v>1</v>
      </c>
      <c r="J46" s="33">
        <v>1</v>
      </c>
      <c r="K46" s="33">
        <v>1</v>
      </c>
      <c r="L46" s="33">
        <v>1</v>
      </c>
      <c r="M46" s="33">
        <v>3</v>
      </c>
      <c r="N46" s="33">
        <v>1</v>
      </c>
      <c r="O46" s="33">
        <v>1</v>
      </c>
      <c r="P46" s="33">
        <v>1</v>
      </c>
      <c r="Q46" s="33">
        <v>4</v>
      </c>
      <c r="R46" s="33">
        <v>2</v>
      </c>
      <c r="S46" s="33">
        <v>1</v>
      </c>
      <c r="T46" s="33">
        <v>1</v>
      </c>
      <c r="U46" s="33">
        <v>1</v>
      </c>
      <c r="V46" s="33">
        <v>1</v>
      </c>
      <c r="W46" s="33">
        <v>1</v>
      </c>
      <c r="X46" s="33">
        <v>4</v>
      </c>
      <c r="Y46" s="33">
        <v>1</v>
      </c>
      <c r="Z46" s="33">
        <v>1</v>
      </c>
      <c r="AA46" s="33">
        <v>2</v>
      </c>
      <c r="AB46" s="33">
        <v>1</v>
      </c>
      <c r="AC46" s="33">
        <v>1</v>
      </c>
      <c r="AD46" s="33">
        <v>4</v>
      </c>
      <c r="AE46" s="33">
        <v>1</v>
      </c>
      <c r="AF46" s="33">
        <v>4</v>
      </c>
      <c r="AG46" s="33">
        <v>1</v>
      </c>
      <c r="AH46" s="33">
        <v>1</v>
      </c>
      <c r="AI46" s="33">
        <v>2</v>
      </c>
      <c r="AJ46" s="33">
        <v>5</v>
      </c>
      <c r="AK46" s="33">
        <v>1</v>
      </c>
      <c r="AL46" s="33">
        <v>5</v>
      </c>
      <c r="AM46" s="33">
        <v>2</v>
      </c>
      <c r="AN46" s="33">
        <v>1</v>
      </c>
      <c r="AO46" s="33">
        <v>1</v>
      </c>
      <c r="AP46" s="33">
        <v>5</v>
      </c>
      <c r="AQ46" s="33">
        <v>1</v>
      </c>
      <c r="AR46" s="33">
        <v>1</v>
      </c>
      <c r="AS46" s="33">
        <v>1</v>
      </c>
      <c r="AT46" s="33">
        <v>2</v>
      </c>
      <c r="AU46" s="33">
        <v>1</v>
      </c>
      <c r="AV46" s="33">
        <v>4</v>
      </c>
      <c r="AW46" s="33">
        <v>1</v>
      </c>
      <c r="AX46" s="33">
        <v>2</v>
      </c>
      <c r="AY46" s="33">
        <v>1</v>
      </c>
      <c r="AZ46" s="33">
        <v>2</v>
      </c>
      <c r="BA46" s="33">
        <v>1</v>
      </c>
      <c r="BB46" s="33">
        <v>1</v>
      </c>
      <c r="BC46" s="33">
        <v>1</v>
      </c>
      <c r="BD46" s="33">
        <v>1</v>
      </c>
      <c r="BE46" s="33">
        <v>1</v>
      </c>
      <c r="BF46" s="33">
        <v>3</v>
      </c>
      <c r="BH46" s="33" t="s">
        <v>160</v>
      </c>
      <c r="BI46" s="33">
        <v>1</v>
      </c>
      <c r="BJ46" s="33">
        <v>1</v>
      </c>
      <c r="BK46" s="33">
        <v>1</v>
      </c>
      <c r="BL46" s="33">
        <v>1</v>
      </c>
      <c r="BM46" s="33">
        <v>1</v>
      </c>
      <c r="BN46" s="33">
        <v>2</v>
      </c>
      <c r="BO46" s="33">
        <v>2</v>
      </c>
      <c r="BP46" s="33">
        <v>3</v>
      </c>
      <c r="BQ46" s="33">
        <v>4</v>
      </c>
      <c r="BR46" s="33">
        <v>1</v>
      </c>
      <c r="BS46" s="33">
        <v>1</v>
      </c>
      <c r="BT46" s="33">
        <v>1</v>
      </c>
      <c r="BU46" s="33">
        <v>4</v>
      </c>
      <c r="BV46" s="33">
        <v>2</v>
      </c>
      <c r="BW46" s="33" t="s">
        <v>183</v>
      </c>
      <c r="BX46" s="33" t="s">
        <v>1061</v>
      </c>
      <c r="BY46" s="33" t="s">
        <v>704</v>
      </c>
      <c r="BZ46" s="33" t="s">
        <v>711</v>
      </c>
      <c r="CA46" s="33" t="s">
        <v>719</v>
      </c>
      <c r="CB46" s="33" t="s">
        <v>727</v>
      </c>
      <c r="CC46" s="33" t="s">
        <v>1062</v>
      </c>
      <c r="CD46" s="33" t="s">
        <v>830</v>
      </c>
      <c r="CE46" s="33" t="s">
        <v>978</v>
      </c>
      <c r="CF46" s="33" t="s">
        <v>837</v>
      </c>
      <c r="CG46" s="33" t="s">
        <v>844</v>
      </c>
    </row>
    <row r="47" spans="1:86" ht="12.75" x14ac:dyDescent="0.2">
      <c r="A47" s="36">
        <v>43082.656544074074</v>
      </c>
      <c r="B47" s="33">
        <v>3</v>
      </c>
      <c r="C47" s="33">
        <v>5</v>
      </c>
      <c r="D47" s="33">
        <v>4</v>
      </c>
      <c r="E47" s="33">
        <v>4</v>
      </c>
      <c r="F47" s="33">
        <v>1</v>
      </c>
      <c r="G47" s="33">
        <v>5</v>
      </c>
      <c r="H47" s="33">
        <v>4</v>
      </c>
      <c r="I47" s="33">
        <v>3</v>
      </c>
      <c r="J47" s="33">
        <v>1</v>
      </c>
      <c r="K47" s="33">
        <v>2</v>
      </c>
      <c r="L47" s="33">
        <v>2</v>
      </c>
      <c r="M47" s="33">
        <v>3</v>
      </c>
      <c r="N47" s="33">
        <v>3</v>
      </c>
      <c r="O47" s="33">
        <v>2</v>
      </c>
      <c r="P47" s="33">
        <v>3</v>
      </c>
      <c r="Q47" s="33">
        <v>3</v>
      </c>
      <c r="R47" s="33">
        <v>2</v>
      </c>
      <c r="S47" s="33">
        <v>2</v>
      </c>
      <c r="T47" s="33">
        <v>2</v>
      </c>
      <c r="U47" s="33">
        <v>3</v>
      </c>
      <c r="V47" s="33">
        <v>1</v>
      </c>
      <c r="W47" s="33">
        <v>2</v>
      </c>
      <c r="X47" s="33">
        <v>4</v>
      </c>
      <c r="Y47" s="33">
        <v>2</v>
      </c>
      <c r="Z47" s="33">
        <v>3</v>
      </c>
      <c r="AA47" s="33">
        <v>3</v>
      </c>
      <c r="AB47" s="33">
        <v>3</v>
      </c>
      <c r="AC47" s="33">
        <v>2</v>
      </c>
      <c r="AD47" s="33">
        <v>3</v>
      </c>
      <c r="AE47" s="33">
        <v>1</v>
      </c>
      <c r="AF47" s="33">
        <v>3</v>
      </c>
      <c r="AG47" s="33">
        <v>2</v>
      </c>
      <c r="AH47" s="33">
        <v>4</v>
      </c>
      <c r="AI47" s="33">
        <v>4</v>
      </c>
      <c r="AJ47" s="33">
        <v>3</v>
      </c>
      <c r="AK47" s="33">
        <v>4</v>
      </c>
      <c r="AL47" s="33">
        <v>4</v>
      </c>
      <c r="AM47" s="33">
        <v>4</v>
      </c>
      <c r="AN47" s="33">
        <v>4</v>
      </c>
      <c r="AO47" s="33">
        <v>2</v>
      </c>
      <c r="AP47" s="33">
        <v>5</v>
      </c>
      <c r="AQ47" s="33">
        <v>5</v>
      </c>
      <c r="AR47" s="33">
        <v>3</v>
      </c>
      <c r="AS47" s="33">
        <v>1</v>
      </c>
      <c r="AT47" s="33">
        <v>3</v>
      </c>
      <c r="AU47" s="33">
        <v>2</v>
      </c>
      <c r="AV47" s="33">
        <v>3</v>
      </c>
      <c r="AW47" s="33">
        <v>4</v>
      </c>
      <c r="AX47" s="33">
        <v>2</v>
      </c>
      <c r="AY47" s="33">
        <v>3</v>
      </c>
      <c r="AZ47" s="33">
        <v>4</v>
      </c>
      <c r="BA47" s="33">
        <v>2</v>
      </c>
      <c r="BB47" s="33">
        <v>3</v>
      </c>
      <c r="BC47" s="33">
        <v>3</v>
      </c>
      <c r="BD47" s="33">
        <v>4</v>
      </c>
      <c r="BE47" s="33">
        <v>2</v>
      </c>
      <c r="BF47" s="33">
        <v>3</v>
      </c>
      <c r="BG47" s="33" t="s">
        <v>1063</v>
      </c>
      <c r="BH47" s="33" t="s">
        <v>1064</v>
      </c>
      <c r="BI47" s="33">
        <v>2</v>
      </c>
      <c r="BJ47" s="33">
        <v>4</v>
      </c>
      <c r="BK47" s="33">
        <v>5</v>
      </c>
      <c r="BL47" s="33">
        <v>4</v>
      </c>
      <c r="BM47" s="33">
        <v>4</v>
      </c>
      <c r="BN47" s="33">
        <v>4</v>
      </c>
      <c r="BO47" s="33">
        <v>5</v>
      </c>
      <c r="BP47" s="33">
        <v>4</v>
      </c>
      <c r="BQ47" s="33">
        <v>4</v>
      </c>
      <c r="BR47" s="33" t="s">
        <v>5</v>
      </c>
      <c r="BS47" s="33">
        <v>4</v>
      </c>
      <c r="BT47" s="33">
        <v>2</v>
      </c>
      <c r="BU47" s="33">
        <v>3</v>
      </c>
      <c r="BV47" s="33">
        <v>2</v>
      </c>
      <c r="BW47" s="33" t="s">
        <v>183</v>
      </c>
      <c r="BX47" s="33" t="s">
        <v>1065</v>
      </c>
      <c r="BY47" s="33" t="s">
        <v>704</v>
      </c>
      <c r="BZ47" s="33" t="s">
        <v>712</v>
      </c>
      <c r="CA47" s="33" t="s">
        <v>719</v>
      </c>
      <c r="CB47" s="33" t="s">
        <v>727</v>
      </c>
      <c r="CC47" s="33" t="s">
        <v>1066</v>
      </c>
      <c r="CD47" s="33" t="s">
        <v>830</v>
      </c>
      <c r="CE47" s="33" t="s">
        <v>829</v>
      </c>
      <c r="CF47" s="33" t="s">
        <v>837</v>
      </c>
      <c r="CG47" s="33" t="s">
        <v>844</v>
      </c>
    </row>
    <row r="48" spans="1:86" ht="12.75" x14ac:dyDescent="0.2">
      <c r="A48" s="36">
        <v>43082.664978414352</v>
      </c>
      <c r="B48" s="33">
        <v>1</v>
      </c>
      <c r="C48" s="33">
        <v>1</v>
      </c>
      <c r="D48" s="33">
        <v>2</v>
      </c>
      <c r="E48" s="33">
        <v>1</v>
      </c>
      <c r="F48" s="33">
        <v>1</v>
      </c>
      <c r="G48" s="33">
        <v>5</v>
      </c>
      <c r="H48" s="33">
        <v>4</v>
      </c>
      <c r="I48" s="33">
        <v>3</v>
      </c>
      <c r="J48" s="33">
        <v>1</v>
      </c>
      <c r="K48" s="33">
        <v>5</v>
      </c>
      <c r="L48" s="33">
        <v>4</v>
      </c>
      <c r="M48" s="33">
        <v>2</v>
      </c>
      <c r="N48" s="33">
        <v>1</v>
      </c>
      <c r="O48" s="33">
        <v>4</v>
      </c>
      <c r="P48" s="33">
        <v>3</v>
      </c>
      <c r="Q48" s="33">
        <v>1</v>
      </c>
      <c r="R48" s="33">
        <v>1</v>
      </c>
      <c r="S48" s="33">
        <v>1</v>
      </c>
      <c r="T48" s="33">
        <v>1</v>
      </c>
      <c r="U48" s="33">
        <v>1</v>
      </c>
      <c r="V48" s="33">
        <v>1</v>
      </c>
      <c r="W48" s="33">
        <v>1</v>
      </c>
      <c r="X48" s="33">
        <v>1</v>
      </c>
      <c r="Y48" s="33">
        <v>1</v>
      </c>
      <c r="Z48" s="33">
        <v>4</v>
      </c>
      <c r="AA48" s="33">
        <v>2</v>
      </c>
      <c r="AB48" s="33">
        <v>4</v>
      </c>
      <c r="AC48" s="33">
        <v>1</v>
      </c>
      <c r="AD48" s="33">
        <v>4</v>
      </c>
      <c r="AE48" s="33">
        <v>3</v>
      </c>
      <c r="AF48" s="33">
        <v>3</v>
      </c>
      <c r="AG48" s="33">
        <v>4</v>
      </c>
      <c r="AH48" s="33">
        <v>5</v>
      </c>
      <c r="AI48" s="33">
        <v>1</v>
      </c>
      <c r="AJ48" s="33">
        <v>2</v>
      </c>
      <c r="AK48" s="33">
        <v>1</v>
      </c>
      <c r="AL48" s="33">
        <v>2</v>
      </c>
      <c r="AM48" s="33">
        <v>1</v>
      </c>
      <c r="AN48" s="33">
        <v>1</v>
      </c>
      <c r="AO48" s="33">
        <v>1</v>
      </c>
      <c r="AP48" s="33">
        <v>5</v>
      </c>
      <c r="AQ48" s="33">
        <v>4</v>
      </c>
      <c r="AR48" s="33">
        <v>4</v>
      </c>
      <c r="AS48" s="33">
        <v>1</v>
      </c>
      <c r="AT48" s="33">
        <v>4</v>
      </c>
      <c r="AU48" s="33">
        <v>4</v>
      </c>
      <c r="AV48" s="33">
        <v>1</v>
      </c>
      <c r="AW48" s="33">
        <v>1</v>
      </c>
      <c r="AX48" s="33">
        <v>4</v>
      </c>
      <c r="AY48" s="33">
        <v>2</v>
      </c>
      <c r="AZ48" s="33">
        <v>1</v>
      </c>
      <c r="BA48" s="33">
        <v>3</v>
      </c>
      <c r="BB48" s="33">
        <v>1</v>
      </c>
      <c r="BC48" s="33">
        <v>2</v>
      </c>
      <c r="BD48" s="33">
        <v>1</v>
      </c>
      <c r="BE48" s="33">
        <v>1</v>
      </c>
      <c r="BF48" s="33">
        <v>1</v>
      </c>
      <c r="BH48" s="33" t="s">
        <v>1067</v>
      </c>
      <c r="BK48" s="33">
        <v>5</v>
      </c>
      <c r="BN48" s="33">
        <v>4</v>
      </c>
      <c r="BS48" s="33">
        <v>4</v>
      </c>
      <c r="BW48" s="33" t="s">
        <v>183</v>
      </c>
      <c r="BX48" s="33" t="s">
        <v>1068</v>
      </c>
      <c r="BY48" s="33" t="s">
        <v>705</v>
      </c>
      <c r="BZ48" s="33" t="s">
        <v>712</v>
      </c>
      <c r="CA48" s="33" t="s">
        <v>719</v>
      </c>
      <c r="CB48" s="33" t="s">
        <v>727</v>
      </c>
      <c r="CC48" s="33" t="s">
        <v>1069</v>
      </c>
      <c r="CD48" s="33" t="s">
        <v>206</v>
      </c>
      <c r="CE48" s="33" t="s">
        <v>957</v>
      </c>
      <c r="CF48" s="33" t="s">
        <v>837</v>
      </c>
      <c r="CG48" s="33" t="s">
        <v>844</v>
      </c>
    </row>
    <row r="49" spans="1:86" ht="12.75" x14ac:dyDescent="0.2">
      <c r="A49" s="36">
        <v>43082.713476412042</v>
      </c>
      <c r="B49" s="33">
        <v>5</v>
      </c>
      <c r="C49" s="33">
        <v>1</v>
      </c>
      <c r="D49" s="33">
        <v>1</v>
      </c>
      <c r="E49" s="33">
        <v>4</v>
      </c>
      <c r="F49" s="33">
        <v>1</v>
      </c>
      <c r="G49" s="33">
        <v>1</v>
      </c>
      <c r="H49" s="33">
        <v>1</v>
      </c>
      <c r="I49" s="33">
        <v>3</v>
      </c>
      <c r="J49" s="33">
        <v>5</v>
      </c>
      <c r="K49" s="33">
        <v>1</v>
      </c>
      <c r="L49" s="33">
        <v>1</v>
      </c>
      <c r="M49" s="33">
        <v>1</v>
      </c>
      <c r="N49" s="33">
        <v>1</v>
      </c>
      <c r="O49" s="33">
        <v>4</v>
      </c>
      <c r="P49" s="33">
        <v>4</v>
      </c>
      <c r="Q49" s="33">
        <v>1</v>
      </c>
      <c r="R49" s="33">
        <v>3</v>
      </c>
      <c r="S49" s="33">
        <v>3</v>
      </c>
      <c r="T49" s="33">
        <v>1</v>
      </c>
      <c r="U49" s="33">
        <v>1</v>
      </c>
      <c r="V49" s="33">
        <v>1</v>
      </c>
      <c r="W49" s="33">
        <v>1</v>
      </c>
      <c r="X49" s="33">
        <v>5</v>
      </c>
      <c r="Y49" s="33">
        <v>1</v>
      </c>
      <c r="Z49" s="33">
        <v>4</v>
      </c>
      <c r="AA49" s="33">
        <v>3</v>
      </c>
      <c r="AB49" s="33">
        <v>5</v>
      </c>
      <c r="AC49" s="33">
        <v>1</v>
      </c>
      <c r="AD49" s="33">
        <v>4</v>
      </c>
      <c r="AE49" s="33">
        <v>4</v>
      </c>
      <c r="AF49" s="33">
        <v>1</v>
      </c>
      <c r="AG49" s="33">
        <v>5</v>
      </c>
      <c r="AH49" s="33">
        <v>3</v>
      </c>
      <c r="AI49" s="33">
        <v>5</v>
      </c>
      <c r="AJ49" s="33">
        <v>4</v>
      </c>
      <c r="AK49" s="33">
        <v>5</v>
      </c>
      <c r="AL49" s="33">
        <v>1</v>
      </c>
      <c r="AM49" s="33">
        <v>1</v>
      </c>
      <c r="AN49" s="33">
        <v>4</v>
      </c>
      <c r="AO49" s="33">
        <v>1</v>
      </c>
      <c r="AP49" s="33">
        <v>1</v>
      </c>
      <c r="AQ49" s="33">
        <v>1</v>
      </c>
      <c r="AR49" s="33">
        <v>3</v>
      </c>
      <c r="AS49" s="33">
        <v>5</v>
      </c>
      <c r="AT49" s="33">
        <v>1</v>
      </c>
      <c r="AU49" s="33">
        <v>1</v>
      </c>
      <c r="AV49" s="33">
        <v>1</v>
      </c>
      <c r="AW49" s="33">
        <v>3</v>
      </c>
      <c r="AX49" s="33">
        <v>5</v>
      </c>
      <c r="AY49" s="33">
        <v>3</v>
      </c>
      <c r="AZ49" s="33">
        <v>3</v>
      </c>
      <c r="BA49" s="33">
        <v>3</v>
      </c>
      <c r="BB49" s="33">
        <v>3</v>
      </c>
      <c r="BC49" s="33">
        <v>1</v>
      </c>
      <c r="BD49" s="33">
        <v>1</v>
      </c>
      <c r="BE49" s="33">
        <v>1</v>
      </c>
      <c r="BF49" s="33">
        <v>1</v>
      </c>
      <c r="BG49" s="33" t="s">
        <v>1070</v>
      </c>
      <c r="BQ49" s="33">
        <v>4</v>
      </c>
      <c r="BR49" s="33">
        <v>1</v>
      </c>
      <c r="BS49" s="33" t="s">
        <v>5</v>
      </c>
      <c r="BT49" s="33">
        <v>1</v>
      </c>
      <c r="BU49" s="33">
        <v>2</v>
      </c>
      <c r="BV49" s="33">
        <v>2</v>
      </c>
      <c r="BW49" s="33" t="s">
        <v>182</v>
      </c>
      <c r="BY49" s="33" t="s">
        <v>705</v>
      </c>
      <c r="BZ49" s="33" t="s">
        <v>712</v>
      </c>
      <c r="CA49" s="33" t="s">
        <v>719</v>
      </c>
      <c r="CB49" s="33" t="s">
        <v>727</v>
      </c>
      <c r="CC49" s="33" t="s">
        <v>1071</v>
      </c>
      <c r="CD49" s="33" t="s">
        <v>1072</v>
      </c>
      <c r="CE49" s="33" t="s">
        <v>1015</v>
      </c>
      <c r="CF49" s="33" t="s">
        <v>838</v>
      </c>
      <c r="CG49" s="33" t="s">
        <v>845</v>
      </c>
    </row>
    <row r="50" spans="1:86" ht="12.75" x14ac:dyDescent="0.2">
      <c r="A50" s="36">
        <v>43082.748825127317</v>
      </c>
      <c r="B50" s="33">
        <v>5</v>
      </c>
      <c r="C50" s="33">
        <v>5</v>
      </c>
      <c r="D50" s="33">
        <v>4</v>
      </c>
      <c r="E50" s="33">
        <v>1</v>
      </c>
      <c r="F50" s="33">
        <v>4</v>
      </c>
      <c r="G50" s="33">
        <v>4</v>
      </c>
      <c r="H50" s="33">
        <v>1</v>
      </c>
      <c r="I50" s="33">
        <v>4</v>
      </c>
      <c r="J50" s="33">
        <v>1</v>
      </c>
      <c r="K50" s="33">
        <v>5</v>
      </c>
      <c r="L50" s="33">
        <v>4</v>
      </c>
      <c r="M50" s="33">
        <v>1</v>
      </c>
      <c r="N50" s="33">
        <v>2</v>
      </c>
      <c r="O50" s="33">
        <v>5</v>
      </c>
      <c r="P50" s="33">
        <v>3</v>
      </c>
      <c r="Q50" s="33">
        <v>2</v>
      </c>
      <c r="R50" s="33">
        <v>3</v>
      </c>
      <c r="S50" s="33">
        <v>1</v>
      </c>
      <c r="T50" s="33">
        <v>1</v>
      </c>
      <c r="U50" s="33">
        <v>5</v>
      </c>
      <c r="V50" s="33">
        <v>3</v>
      </c>
      <c r="W50" s="33">
        <v>1</v>
      </c>
      <c r="X50" s="33">
        <v>5</v>
      </c>
      <c r="Y50" s="33">
        <v>5</v>
      </c>
      <c r="Z50" s="33">
        <v>5</v>
      </c>
      <c r="AA50" s="33">
        <v>5</v>
      </c>
      <c r="AB50" s="33">
        <v>3</v>
      </c>
      <c r="AC50" s="33">
        <v>5</v>
      </c>
      <c r="AD50" s="33">
        <v>5</v>
      </c>
      <c r="AE50" s="33">
        <v>3</v>
      </c>
      <c r="AF50" s="33">
        <v>3</v>
      </c>
      <c r="AG50" s="33">
        <v>5</v>
      </c>
      <c r="AH50" s="33">
        <v>5</v>
      </c>
      <c r="AI50" s="33">
        <v>5</v>
      </c>
      <c r="AJ50" s="33">
        <v>5</v>
      </c>
      <c r="AK50" s="33">
        <v>4</v>
      </c>
      <c r="AL50" s="33">
        <v>5</v>
      </c>
      <c r="AM50" s="33">
        <v>4</v>
      </c>
      <c r="AN50" s="33">
        <v>1</v>
      </c>
      <c r="AO50" s="33">
        <v>2</v>
      </c>
      <c r="AP50" s="33">
        <v>5</v>
      </c>
      <c r="AQ50" s="33">
        <v>5</v>
      </c>
      <c r="AR50" s="33">
        <v>4</v>
      </c>
      <c r="AS50" s="33">
        <v>1</v>
      </c>
      <c r="AT50" s="33">
        <v>5</v>
      </c>
      <c r="AU50" s="33">
        <v>5</v>
      </c>
      <c r="AV50" s="33">
        <v>1</v>
      </c>
      <c r="AW50" s="33">
        <v>1</v>
      </c>
      <c r="AX50" s="33">
        <v>5</v>
      </c>
      <c r="AY50" s="33">
        <v>4</v>
      </c>
      <c r="AZ50" s="33">
        <v>3</v>
      </c>
      <c r="BA50" s="33">
        <v>3</v>
      </c>
      <c r="BB50" s="33">
        <v>1</v>
      </c>
      <c r="BC50" s="33">
        <v>1</v>
      </c>
      <c r="BD50" s="33">
        <v>5</v>
      </c>
      <c r="BE50" s="33">
        <v>2</v>
      </c>
      <c r="BF50" s="33">
        <v>1</v>
      </c>
      <c r="BG50" s="33" t="s">
        <v>1073</v>
      </c>
      <c r="BQ50" s="33" t="s">
        <v>5</v>
      </c>
      <c r="BR50" s="33" t="s">
        <v>5</v>
      </c>
      <c r="BS50" s="33">
        <v>5</v>
      </c>
      <c r="BT50" s="33" t="s">
        <v>5</v>
      </c>
      <c r="BU50" s="33">
        <v>3</v>
      </c>
      <c r="BV50" s="33">
        <v>5</v>
      </c>
      <c r="BW50" s="33" t="s">
        <v>182</v>
      </c>
      <c r="BX50" s="33" t="s">
        <v>1074</v>
      </c>
      <c r="BY50" s="33" t="s">
        <v>704</v>
      </c>
      <c r="BZ50" s="33" t="s">
        <v>713</v>
      </c>
      <c r="CA50" s="33" t="s">
        <v>719</v>
      </c>
      <c r="CB50" s="33" t="s">
        <v>728</v>
      </c>
      <c r="CC50" s="33" t="s">
        <v>738</v>
      </c>
      <c r="CD50" s="33" t="s">
        <v>741</v>
      </c>
      <c r="CE50" s="33" t="s">
        <v>953</v>
      </c>
      <c r="CF50" s="33" t="s">
        <v>838</v>
      </c>
      <c r="CG50" s="33" t="s">
        <v>845</v>
      </c>
    </row>
    <row r="51" spans="1:86" ht="12.75" x14ac:dyDescent="0.2">
      <c r="A51" s="36">
        <v>43082.757378773153</v>
      </c>
      <c r="B51" s="33">
        <v>1</v>
      </c>
      <c r="C51" s="33">
        <v>5</v>
      </c>
      <c r="D51" s="33">
        <v>1</v>
      </c>
      <c r="E51" s="33">
        <v>3</v>
      </c>
      <c r="F51" s="33">
        <v>3</v>
      </c>
      <c r="G51" s="33">
        <v>1</v>
      </c>
      <c r="H51" s="33">
        <v>3</v>
      </c>
      <c r="I51" s="33">
        <v>2</v>
      </c>
      <c r="J51" s="33">
        <v>5</v>
      </c>
      <c r="K51" s="33">
        <v>3</v>
      </c>
      <c r="L51" s="33">
        <v>5</v>
      </c>
      <c r="M51" s="33">
        <v>3</v>
      </c>
      <c r="N51" s="33">
        <v>3</v>
      </c>
      <c r="O51" s="33">
        <v>5</v>
      </c>
      <c r="P51" s="33">
        <v>5</v>
      </c>
      <c r="Q51" s="33" t="s">
        <v>5</v>
      </c>
      <c r="R51" s="33">
        <v>5</v>
      </c>
      <c r="S51" s="33">
        <v>3</v>
      </c>
      <c r="T51" s="33">
        <v>5</v>
      </c>
      <c r="U51" s="33">
        <v>1</v>
      </c>
      <c r="V51" s="33" t="s">
        <v>5</v>
      </c>
      <c r="W51" s="33">
        <v>3</v>
      </c>
      <c r="X51" s="33">
        <v>3</v>
      </c>
      <c r="Y51" s="33">
        <v>3</v>
      </c>
      <c r="Z51" s="33">
        <v>3</v>
      </c>
      <c r="AA51" s="33">
        <v>3</v>
      </c>
      <c r="AB51" s="33">
        <v>3</v>
      </c>
      <c r="AC51" s="33">
        <v>3</v>
      </c>
      <c r="AD51" s="33">
        <v>3</v>
      </c>
      <c r="AE51" s="33">
        <v>3</v>
      </c>
      <c r="AF51" s="33">
        <v>3</v>
      </c>
      <c r="AG51" s="33">
        <v>3</v>
      </c>
      <c r="AH51" s="33">
        <v>3</v>
      </c>
      <c r="AI51" s="33">
        <v>3</v>
      </c>
      <c r="AJ51" s="33">
        <v>3</v>
      </c>
      <c r="AK51" s="33">
        <v>1</v>
      </c>
      <c r="AL51" s="33">
        <v>5</v>
      </c>
      <c r="AM51" s="33">
        <v>1</v>
      </c>
      <c r="AN51" s="33">
        <v>5</v>
      </c>
      <c r="AO51" s="33">
        <v>5</v>
      </c>
      <c r="AP51" s="33">
        <v>3</v>
      </c>
      <c r="AQ51" s="33">
        <v>3</v>
      </c>
      <c r="AR51" s="33">
        <v>3</v>
      </c>
      <c r="AS51" s="33">
        <v>5</v>
      </c>
      <c r="AT51" s="33">
        <v>3</v>
      </c>
      <c r="AU51" s="33">
        <v>5</v>
      </c>
      <c r="AV51" s="33">
        <v>3</v>
      </c>
      <c r="AW51" s="33">
        <v>3</v>
      </c>
      <c r="AX51" s="33">
        <v>3</v>
      </c>
      <c r="AY51" s="33">
        <v>3</v>
      </c>
      <c r="AZ51" s="33" t="s">
        <v>5</v>
      </c>
      <c r="BA51" s="33">
        <v>5</v>
      </c>
      <c r="BB51" s="33">
        <v>3</v>
      </c>
      <c r="BC51" s="33">
        <v>5</v>
      </c>
      <c r="BD51" s="33" t="s">
        <v>5</v>
      </c>
      <c r="BE51" s="33" t="s">
        <v>5</v>
      </c>
      <c r="BF51" s="33">
        <v>5</v>
      </c>
      <c r="BG51" s="33" t="s">
        <v>1075</v>
      </c>
      <c r="BW51" s="33" t="s">
        <v>182</v>
      </c>
      <c r="BY51" s="33" t="s">
        <v>704</v>
      </c>
      <c r="BZ51" s="33" t="s">
        <v>713</v>
      </c>
      <c r="CA51" s="33" t="s">
        <v>719</v>
      </c>
      <c r="CB51" s="33" t="s">
        <v>727</v>
      </c>
      <c r="CC51" s="33" t="s">
        <v>751</v>
      </c>
      <c r="CD51" s="33" t="s">
        <v>236</v>
      </c>
      <c r="CE51" s="33" t="s">
        <v>1076</v>
      </c>
      <c r="CF51" s="33" t="s">
        <v>1077</v>
      </c>
      <c r="CG51" s="33" t="s">
        <v>844</v>
      </c>
    </row>
    <row r="52" spans="1:86" ht="12.75" x14ac:dyDescent="0.2">
      <c r="A52" s="36">
        <v>43082.922197245367</v>
      </c>
      <c r="B52" s="33">
        <v>4</v>
      </c>
      <c r="C52" s="33">
        <v>5</v>
      </c>
      <c r="D52" s="33">
        <v>5</v>
      </c>
      <c r="E52" s="33">
        <v>2</v>
      </c>
      <c r="F52" s="33">
        <v>2</v>
      </c>
      <c r="G52" s="33">
        <v>5</v>
      </c>
      <c r="H52" s="33">
        <v>5</v>
      </c>
      <c r="I52" s="33">
        <v>5</v>
      </c>
      <c r="J52" s="33">
        <v>2</v>
      </c>
      <c r="K52" s="33">
        <v>5</v>
      </c>
      <c r="L52" s="33">
        <v>5</v>
      </c>
      <c r="M52" s="33">
        <v>4</v>
      </c>
      <c r="N52" s="33">
        <v>2</v>
      </c>
      <c r="O52" s="33">
        <v>5</v>
      </c>
      <c r="P52" s="33">
        <v>3</v>
      </c>
      <c r="Q52" s="33">
        <v>3</v>
      </c>
      <c r="R52" s="33">
        <v>4</v>
      </c>
      <c r="S52" s="33">
        <v>3</v>
      </c>
      <c r="T52" s="33">
        <v>5</v>
      </c>
      <c r="U52" s="33">
        <v>3</v>
      </c>
      <c r="V52" s="33">
        <v>1</v>
      </c>
      <c r="W52" s="33">
        <v>5</v>
      </c>
      <c r="X52" s="33">
        <v>2</v>
      </c>
      <c r="Y52" s="33">
        <v>3</v>
      </c>
      <c r="Z52" s="33">
        <v>4</v>
      </c>
      <c r="AA52" s="33">
        <v>4</v>
      </c>
      <c r="AB52" s="33">
        <v>5</v>
      </c>
      <c r="AC52" s="33">
        <v>3</v>
      </c>
      <c r="AD52" s="33">
        <v>5</v>
      </c>
      <c r="AE52" s="33">
        <v>4</v>
      </c>
      <c r="AF52" s="33">
        <v>4</v>
      </c>
      <c r="AG52" s="33">
        <v>3</v>
      </c>
      <c r="AH52" s="33">
        <v>4</v>
      </c>
      <c r="AI52" s="33">
        <v>3</v>
      </c>
      <c r="AJ52" s="33">
        <v>3</v>
      </c>
      <c r="AK52" s="33">
        <v>2</v>
      </c>
      <c r="AL52" s="33">
        <v>3</v>
      </c>
      <c r="AM52" s="33">
        <v>3</v>
      </c>
      <c r="AN52" s="33">
        <v>2</v>
      </c>
      <c r="AO52" s="33">
        <v>1</v>
      </c>
      <c r="AP52" s="33">
        <v>5</v>
      </c>
      <c r="AQ52" s="33">
        <v>5</v>
      </c>
      <c r="AR52" s="33">
        <v>5</v>
      </c>
      <c r="AS52" s="33">
        <v>2</v>
      </c>
      <c r="AT52" s="33">
        <v>5</v>
      </c>
      <c r="AU52" s="33">
        <v>5</v>
      </c>
      <c r="AV52" s="33">
        <v>4</v>
      </c>
      <c r="AW52" s="33">
        <v>2</v>
      </c>
      <c r="AX52" s="33">
        <v>4</v>
      </c>
      <c r="AY52" s="33">
        <v>3</v>
      </c>
      <c r="AZ52" s="33">
        <v>2</v>
      </c>
      <c r="BA52" s="33">
        <v>4</v>
      </c>
      <c r="BB52" s="33">
        <v>2</v>
      </c>
      <c r="BC52" s="33">
        <v>3</v>
      </c>
      <c r="BD52" s="33">
        <v>2</v>
      </c>
      <c r="BE52" s="33">
        <v>1</v>
      </c>
      <c r="BF52" s="33">
        <v>5</v>
      </c>
      <c r="BG52" s="33" t="s">
        <v>1078</v>
      </c>
      <c r="BH52" s="33" t="s">
        <v>1013</v>
      </c>
      <c r="BI52" s="33">
        <v>4</v>
      </c>
      <c r="BJ52" s="33">
        <v>4</v>
      </c>
      <c r="BK52" s="33">
        <v>5</v>
      </c>
      <c r="BL52" s="33">
        <v>4</v>
      </c>
      <c r="BM52" s="33">
        <v>4</v>
      </c>
      <c r="BN52" s="33">
        <v>5</v>
      </c>
      <c r="BO52" s="33">
        <v>4</v>
      </c>
      <c r="BP52" s="33">
        <v>3</v>
      </c>
      <c r="BQ52" s="33">
        <v>5</v>
      </c>
      <c r="BR52" s="33">
        <v>4</v>
      </c>
      <c r="BS52" s="33">
        <v>5</v>
      </c>
      <c r="BT52" s="33">
        <v>3</v>
      </c>
      <c r="BU52" s="33">
        <v>4</v>
      </c>
      <c r="BV52" s="33">
        <v>4</v>
      </c>
      <c r="BW52" s="33" t="s">
        <v>183</v>
      </c>
      <c r="BX52" s="33" t="s">
        <v>1079</v>
      </c>
      <c r="BY52" s="33" t="s">
        <v>705</v>
      </c>
      <c r="BZ52" s="33" t="s">
        <v>714</v>
      </c>
      <c r="CA52" s="33" t="s">
        <v>719</v>
      </c>
      <c r="CB52" s="33" t="s">
        <v>727</v>
      </c>
      <c r="CC52" s="33" t="s">
        <v>1080</v>
      </c>
      <c r="CD52" s="33" t="s">
        <v>828</v>
      </c>
      <c r="CE52" s="33" t="s">
        <v>1076</v>
      </c>
      <c r="CF52" s="33" t="s">
        <v>837</v>
      </c>
      <c r="CG52" s="33" t="s">
        <v>844</v>
      </c>
    </row>
    <row r="53" spans="1:86" ht="12.75" x14ac:dyDescent="0.2">
      <c r="A53" s="36">
        <v>43083.051673877315</v>
      </c>
      <c r="B53" s="33">
        <v>2</v>
      </c>
      <c r="C53" s="33">
        <v>4</v>
      </c>
      <c r="D53" s="33">
        <v>3</v>
      </c>
      <c r="E53" s="33">
        <v>4</v>
      </c>
      <c r="F53" s="33">
        <v>3</v>
      </c>
      <c r="G53" s="33">
        <v>4</v>
      </c>
      <c r="H53" s="33">
        <v>4</v>
      </c>
      <c r="I53" s="33">
        <v>3</v>
      </c>
      <c r="J53" s="33">
        <v>2</v>
      </c>
      <c r="K53" s="33">
        <v>3</v>
      </c>
      <c r="L53" s="33">
        <v>3</v>
      </c>
      <c r="M53" s="33">
        <v>5</v>
      </c>
      <c r="N53" s="33">
        <v>2</v>
      </c>
      <c r="O53" s="33">
        <v>2</v>
      </c>
      <c r="P53" s="33">
        <v>4</v>
      </c>
      <c r="Q53" s="33">
        <v>3</v>
      </c>
      <c r="R53" s="33">
        <v>4</v>
      </c>
      <c r="S53" s="33">
        <v>5</v>
      </c>
      <c r="T53" s="33">
        <v>2</v>
      </c>
      <c r="U53" s="33">
        <v>4</v>
      </c>
      <c r="V53" s="33" t="s">
        <v>5</v>
      </c>
      <c r="W53" s="33">
        <v>3</v>
      </c>
      <c r="X53" s="33">
        <v>3</v>
      </c>
      <c r="Y53" s="33">
        <v>3</v>
      </c>
      <c r="Z53" s="33">
        <v>4</v>
      </c>
      <c r="AA53" s="33">
        <v>4</v>
      </c>
      <c r="AB53" s="33">
        <v>3</v>
      </c>
      <c r="AC53" s="33">
        <v>4</v>
      </c>
      <c r="AD53" s="33">
        <v>2</v>
      </c>
      <c r="AE53" s="33">
        <v>1</v>
      </c>
      <c r="AF53" s="33">
        <v>3</v>
      </c>
      <c r="AG53" s="33">
        <v>5</v>
      </c>
      <c r="AH53" s="33">
        <v>4</v>
      </c>
      <c r="AI53" s="33">
        <v>5</v>
      </c>
      <c r="AJ53" s="33">
        <v>3</v>
      </c>
      <c r="AK53" s="33">
        <v>2</v>
      </c>
      <c r="AL53" s="33">
        <v>4</v>
      </c>
      <c r="AM53" s="33">
        <v>3</v>
      </c>
      <c r="AN53" s="33">
        <v>5</v>
      </c>
      <c r="AO53" s="33">
        <v>3</v>
      </c>
      <c r="AP53" s="33">
        <v>4</v>
      </c>
      <c r="AQ53" s="33">
        <v>4</v>
      </c>
      <c r="AR53" s="33">
        <v>3</v>
      </c>
      <c r="AS53" s="33">
        <v>3</v>
      </c>
      <c r="AT53" s="33">
        <v>3</v>
      </c>
      <c r="AU53" s="33">
        <v>2</v>
      </c>
      <c r="AV53" s="33">
        <v>5</v>
      </c>
      <c r="AW53" s="33">
        <v>3</v>
      </c>
      <c r="AX53" s="33">
        <v>3</v>
      </c>
      <c r="AY53" s="33">
        <v>4</v>
      </c>
      <c r="AZ53" s="33">
        <v>3</v>
      </c>
      <c r="BA53" s="33">
        <v>3</v>
      </c>
      <c r="BB53" s="33">
        <v>5</v>
      </c>
      <c r="BC53" s="33">
        <v>2</v>
      </c>
      <c r="BD53" s="33">
        <v>4</v>
      </c>
      <c r="BE53" s="33" t="s">
        <v>5</v>
      </c>
      <c r="BF53" s="33">
        <v>3</v>
      </c>
      <c r="BH53" s="33" t="s">
        <v>1081</v>
      </c>
      <c r="BI53" s="33" t="s">
        <v>5</v>
      </c>
      <c r="BJ53" s="33" t="s">
        <v>5</v>
      </c>
      <c r="BK53" s="33">
        <v>2</v>
      </c>
      <c r="BL53" s="33">
        <v>5</v>
      </c>
      <c r="BM53" s="33">
        <v>5</v>
      </c>
      <c r="BN53" s="33">
        <v>5</v>
      </c>
      <c r="BO53" s="33">
        <v>4</v>
      </c>
      <c r="BP53" s="33">
        <v>3</v>
      </c>
      <c r="BQ53" s="33">
        <v>4</v>
      </c>
      <c r="BR53" s="33">
        <v>1</v>
      </c>
      <c r="BS53" s="33">
        <v>4</v>
      </c>
      <c r="BT53" s="33">
        <v>3</v>
      </c>
      <c r="BU53" s="33">
        <v>3</v>
      </c>
      <c r="BV53" s="33">
        <v>4</v>
      </c>
      <c r="BW53" s="33" t="s">
        <v>183</v>
      </c>
      <c r="BX53" s="33" t="s">
        <v>1082</v>
      </c>
      <c r="BY53" s="33" t="s">
        <v>705</v>
      </c>
      <c r="BZ53" s="33" t="s">
        <v>712</v>
      </c>
      <c r="CA53" s="33" t="s">
        <v>721</v>
      </c>
      <c r="CB53" s="33" t="s">
        <v>727</v>
      </c>
      <c r="CC53" s="33" t="s">
        <v>1083</v>
      </c>
      <c r="CD53" s="33" t="s">
        <v>1084</v>
      </c>
      <c r="CE53" s="33" t="s">
        <v>1085</v>
      </c>
      <c r="CF53" s="33" t="s">
        <v>837</v>
      </c>
      <c r="CG53" s="33" t="s">
        <v>844</v>
      </c>
    </row>
    <row r="54" spans="1:86" ht="12.75" x14ac:dyDescent="0.2">
      <c r="A54" s="36">
        <v>43083.068741527779</v>
      </c>
      <c r="B54" s="33">
        <v>3</v>
      </c>
      <c r="C54" s="33">
        <v>2</v>
      </c>
      <c r="D54" s="33">
        <v>1</v>
      </c>
      <c r="E54" s="33">
        <v>3</v>
      </c>
      <c r="F54" s="33">
        <v>2</v>
      </c>
      <c r="G54" s="33" t="s">
        <v>5</v>
      </c>
      <c r="H54" s="33">
        <v>5</v>
      </c>
      <c r="I54" s="33">
        <v>2</v>
      </c>
      <c r="J54" s="33" t="s">
        <v>5</v>
      </c>
      <c r="K54" s="33">
        <v>2</v>
      </c>
      <c r="L54" s="33">
        <v>2</v>
      </c>
      <c r="M54" s="33">
        <v>2</v>
      </c>
      <c r="N54" s="33">
        <v>5</v>
      </c>
      <c r="O54" s="33">
        <v>4</v>
      </c>
      <c r="P54" s="33" t="s">
        <v>5</v>
      </c>
      <c r="Q54" s="33" t="s">
        <v>5</v>
      </c>
      <c r="R54" s="33" t="s">
        <v>5</v>
      </c>
      <c r="S54" s="33">
        <v>3</v>
      </c>
      <c r="T54" s="33">
        <v>4</v>
      </c>
      <c r="U54" s="33">
        <v>2</v>
      </c>
      <c r="V54" s="33">
        <v>1</v>
      </c>
      <c r="W54" s="33" t="s">
        <v>5</v>
      </c>
      <c r="X54" s="33">
        <v>1</v>
      </c>
      <c r="Y54" s="33">
        <v>5</v>
      </c>
      <c r="Z54" s="33">
        <v>1</v>
      </c>
      <c r="AA54" s="33">
        <v>3</v>
      </c>
      <c r="AB54" s="33">
        <v>3</v>
      </c>
      <c r="AC54" s="33">
        <v>4</v>
      </c>
      <c r="AD54" s="33">
        <v>1</v>
      </c>
      <c r="AE54" s="33">
        <v>4</v>
      </c>
      <c r="AF54" s="33">
        <v>1</v>
      </c>
      <c r="AG54" s="33">
        <v>5</v>
      </c>
      <c r="AH54" s="33">
        <v>5</v>
      </c>
      <c r="AI54" s="33">
        <v>5</v>
      </c>
      <c r="AJ54" s="33">
        <v>5</v>
      </c>
      <c r="AK54" s="33">
        <v>1</v>
      </c>
      <c r="AL54" s="33">
        <v>3</v>
      </c>
      <c r="AM54" s="33">
        <v>1</v>
      </c>
      <c r="AN54" s="33">
        <v>3</v>
      </c>
      <c r="AO54" s="33">
        <v>1</v>
      </c>
      <c r="AP54" s="33">
        <v>5</v>
      </c>
      <c r="AQ54" s="33">
        <v>5</v>
      </c>
      <c r="AR54" s="33">
        <v>3</v>
      </c>
      <c r="AS54" s="33">
        <v>5</v>
      </c>
      <c r="AT54" s="33">
        <v>1</v>
      </c>
      <c r="AU54" s="33">
        <v>1</v>
      </c>
      <c r="AV54" s="33">
        <v>1</v>
      </c>
      <c r="AW54" s="33">
        <v>3</v>
      </c>
      <c r="AX54" s="33">
        <v>4</v>
      </c>
      <c r="AY54" s="33">
        <v>5</v>
      </c>
      <c r="AZ54" s="33">
        <v>5</v>
      </c>
      <c r="BA54" s="33">
        <v>4</v>
      </c>
      <c r="BB54" s="33">
        <v>3</v>
      </c>
      <c r="BC54" s="33">
        <v>5</v>
      </c>
      <c r="BD54" s="33">
        <v>2</v>
      </c>
      <c r="BE54" s="33">
        <v>1</v>
      </c>
      <c r="BF54" s="33">
        <v>5</v>
      </c>
      <c r="BH54" s="33" t="s">
        <v>1086</v>
      </c>
      <c r="BI54" s="33">
        <v>5</v>
      </c>
      <c r="BJ54" s="33">
        <v>5</v>
      </c>
      <c r="BK54" s="33">
        <v>5</v>
      </c>
      <c r="BL54" s="33">
        <v>5</v>
      </c>
      <c r="BM54" s="33">
        <v>5</v>
      </c>
      <c r="BN54" s="33">
        <v>5</v>
      </c>
      <c r="BO54" s="33">
        <v>5</v>
      </c>
      <c r="BP54" s="33">
        <v>5</v>
      </c>
      <c r="BQ54" s="33">
        <v>4</v>
      </c>
      <c r="BR54" s="33">
        <v>1</v>
      </c>
      <c r="BS54" s="33">
        <v>4</v>
      </c>
      <c r="BT54" s="33">
        <v>1</v>
      </c>
      <c r="BU54" s="33">
        <v>5</v>
      </c>
      <c r="BV54" s="33">
        <v>1</v>
      </c>
      <c r="BW54" s="33" t="s">
        <v>183</v>
      </c>
      <c r="BY54" s="33" t="s">
        <v>705</v>
      </c>
      <c r="BZ54" s="33" t="s">
        <v>711</v>
      </c>
      <c r="CB54" s="33" t="s">
        <v>727</v>
      </c>
      <c r="CC54" s="33" t="s">
        <v>1087</v>
      </c>
      <c r="CD54" s="33" t="s">
        <v>829</v>
      </c>
      <c r="CE54" s="33" t="s">
        <v>1088</v>
      </c>
      <c r="CF54" s="33" t="s">
        <v>837</v>
      </c>
      <c r="CG54" s="33" t="s">
        <v>844</v>
      </c>
    </row>
    <row r="55" spans="1:86" ht="12.75" x14ac:dyDescent="0.2">
      <c r="A55" s="36">
        <v>43083.111025416671</v>
      </c>
      <c r="B55" s="33">
        <v>1</v>
      </c>
      <c r="C55" s="33">
        <v>3</v>
      </c>
      <c r="D55" s="33">
        <v>1</v>
      </c>
      <c r="E55" s="33">
        <v>2</v>
      </c>
      <c r="F55" s="33">
        <v>2</v>
      </c>
      <c r="G55" s="33">
        <v>4</v>
      </c>
      <c r="H55" s="33">
        <v>1</v>
      </c>
      <c r="I55" s="33">
        <v>1</v>
      </c>
      <c r="J55" s="33">
        <v>1</v>
      </c>
      <c r="K55" s="33">
        <v>5</v>
      </c>
      <c r="L55" s="33">
        <v>1</v>
      </c>
      <c r="M55" s="33">
        <v>3</v>
      </c>
      <c r="N55" s="33">
        <v>2</v>
      </c>
      <c r="O55" s="33">
        <v>4</v>
      </c>
      <c r="P55" s="33">
        <v>5</v>
      </c>
      <c r="Q55" s="33">
        <v>4</v>
      </c>
      <c r="R55" s="33">
        <v>3</v>
      </c>
      <c r="S55" s="33">
        <v>2</v>
      </c>
      <c r="T55" s="33">
        <v>1</v>
      </c>
      <c r="U55" s="33">
        <v>2</v>
      </c>
      <c r="V55" s="33">
        <v>1</v>
      </c>
      <c r="W55" s="33">
        <v>4</v>
      </c>
      <c r="X55" s="33">
        <v>4</v>
      </c>
      <c r="Y55" s="33">
        <v>3</v>
      </c>
      <c r="Z55" s="33">
        <v>5</v>
      </c>
      <c r="AA55" s="33">
        <v>4</v>
      </c>
      <c r="AB55" s="33">
        <v>4</v>
      </c>
      <c r="AC55" s="33">
        <v>3</v>
      </c>
      <c r="AD55" s="33">
        <v>3</v>
      </c>
      <c r="AE55" s="33">
        <v>3</v>
      </c>
      <c r="AF55" s="33">
        <v>3</v>
      </c>
      <c r="AG55" s="33">
        <v>3</v>
      </c>
      <c r="AH55" s="33">
        <v>3</v>
      </c>
      <c r="AI55" s="33">
        <v>3</v>
      </c>
      <c r="AJ55" s="33">
        <v>3</v>
      </c>
      <c r="AK55" s="33">
        <v>2</v>
      </c>
      <c r="AL55" s="33">
        <v>3</v>
      </c>
      <c r="AM55" s="33">
        <v>3</v>
      </c>
      <c r="AN55" s="33">
        <v>3</v>
      </c>
      <c r="AO55" s="33">
        <v>2</v>
      </c>
      <c r="AP55" s="33">
        <v>5</v>
      </c>
      <c r="AQ55" s="33">
        <v>2</v>
      </c>
      <c r="AR55" s="33">
        <v>2</v>
      </c>
      <c r="AS55" s="33">
        <v>3</v>
      </c>
      <c r="AT55" s="33">
        <v>5</v>
      </c>
      <c r="AU55" s="33">
        <v>3</v>
      </c>
      <c r="AV55" s="33">
        <v>3</v>
      </c>
      <c r="AW55" s="33">
        <v>3</v>
      </c>
      <c r="AX55" s="33">
        <v>5</v>
      </c>
      <c r="AY55" s="33">
        <v>5</v>
      </c>
      <c r="AZ55" s="33">
        <v>4</v>
      </c>
      <c r="BA55" s="33">
        <v>4</v>
      </c>
      <c r="BB55" s="33">
        <v>3</v>
      </c>
      <c r="BC55" s="33">
        <v>2</v>
      </c>
      <c r="BD55" s="33">
        <v>2</v>
      </c>
      <c r="BE55" s="33">
        <v>2</v>
      </c>
      <c r="BF55" s="33">
        <v>5</v>
      </c>
      <c r="BH55" s="33" t="s">
        <v>928</v>
      </c>
      <c r="BI55" s="33">
        <v>5</v>
      </c>
      <c r="BJ55" s="33">
        <v>3</v>
      </c>
      <c r="BK55" s="33">
        <v>1</v>
      </c>
      <c r="BL55" s="33">
        <v>4</v>
      </c>
      <c r="BM55" s="33">
        <v>4</v>
      </c>
      <c r="BN55" s="33">
        <v>5</v>
      </c>
      <c r="BO55" s="33">
        <v>4</v>
      </c>
      <c r="BP55" s="33">
        <v>3</v>
      </c>
      <c r="BQ55" s="33">
        <v>1</v>
      </c>
      <c r="BR55" s="33">
        <v>1</v>
      </c>
      <c r="BS55" s="33" t="s">
        <v>5</v>
      </c>
      <c r="BT55" s="33">
        <v>3</v>
      </c>
      <c r="BU55" s="33">
        <v>5</v>
      </c>
      <c r="BV55" s="33">
        <v>4</v>
      </c>
      <c r="BW55" s="33" t="s">
        <v>181</v>
      </c>
      <c r="BX55" s="33" t="s">
        <v>1089</v>
      </c>
      <c r="BY55" s="33" t="s">
        <v>704</v>
      </c>
      <c r="BZ55" s="33" t="s">
        <v>714</v>
      </c>
      <c r="CA55" s="33" t="s">
        <v>721</v>
      </c>
      <c r="CB55" s="33" t="s">
        <v>727</v>
      </c>
      <c r="CC55" s="33" t="s">
        <v>1090</v>
      </c>
      <c r="CD55" s="33" t="s">
        <v>829</v>
      </c>
      <c r="CE55" s="33" t="s">
        <v>1091</v>
      </c>
      <c r="CF55" s="33" t="s">
        <v>838</v>
      </c>
      <c r="CG55" s="33" t="s">
        <v>844</v>
      </c>
    </row>
    <row r="56" spans="1:86" ht="12.75" x14ac:dyDescent="0.2">
      <c r="A56" s="36">
        <v>43083.342664560187</v>
      </c>
      <c r="B56" s="33">
        <v>5</v>
      </c>
      <c r="C56" s="33">
        <v>5</v>
      </c>
      <c r="D56" s="33">
        <v>5</v>
      </c>
      <c r="E56" s="33">
        <v>5</v>
      </c>
      <c r="F56" s="33">
        <v>4</v>
      </c>
      <c r="G56" s="33">
        <v>3</v>
      </c>
      <c r="H56" s="33">
        <v>4</v>
      </c>
      <c r="I56" s="33">
        <v>5</v>
      </c>
      <c r="J56" s="33">
        <v>2</v>
      </c>
      <c r="K56" s="33">
        <v>2</v>
      </c>
      <c r="L56" s="33">
        <v>4</v>
      </c>
      <c r="M56" s="33">
        <v>5</v>
      </c>
      <c r="N56" s="33">
        <v>5</v>
      </c>
      <c r="O56" s="33">
        <v>5</v>
      </c>
      <c r="P56" s="33">
        <v>3</v>
      </c>
      <c r="Q56" s="33">
        <v>5</v>
      </c>
      <c r="R56" s="33">
        <v>5</v>
      </c>
      <c r="S56" s="33">
        <v>4</v>
      </c>
      <c r="T56" s="33">
        <v>2</v>
      </c>
      <c r="U56" s="33">
        <v>3</v>
      </c>
      <c r="V56" s="33">
        <v>3</v>
      </c>
      <c r="W56" s="33">
        <v>4</v>
      </c>
      <c r="X56" s="33">
        <v>5</v>
      </c>
      <c r="Y56" s="33">
        <v>5</v>
      </c>
      <c r="Z56" s="33">
        <v>5</v>
      </c>
      <c r="AA56" s="33">
        <v>5</v>
      </c>
      <c r="AB56" s="33">
        <v>5</v>
      </c>
      <c r="AC56" s="33">
        <v>5</v>
      </c>
      <c r="AD56" s="33">
        <v>5</v>
      </c>
      <c r="AE56" s="33">
        <v>5</v>
      </c>
      <c r="AF56" s="33">
        <v>5</v>
      </c>
      <c r="AG56" s="33">
        <v>5</v>
      </c>
      <c r="AH56" s="33">
        <v>5</v>
      </c>
      <c r="AI56" s="33">
        <v>5</v>
      </c>
      <c r="AJ56" s="33">
        <v>5</v>
      </c>
      <c r="AK56" s="33">
        <v>5</v>
      </c>
      <c r="AL56" s="33">
        <v>5</v>
      </c>
      <c r="AM56" s="33">
        <v>4</v>
      </c>
      <c r="AN56" s="33">
        <v>5</v>
      </c>
      <c r="AO56" s="33">
        <v>4</v>
      </c>
      <c r="AP56" s="33">
        <v>4</v>
      </c>
      <c r="AQ56" s="33">
        <v>4</v>
      </c>
      <c r="AR56" s="33">
        <v>5</v>
      </c>
      <c r="AS56" s="33">
        <v>2</v>
      </c>
      <c r="AT56" s="33">
        <v>4</v>
      </c>
      <c r="AU56" s="33">
        <v>4</v>
      </c>
      <c r="AV56" s="33">
        <v>5</v>
      </c>
      <c r="AW56" s="33">
        <v>5</v>
      </c>
      <c r="AX56" s="33">
        <v>5</v>
      </c>
      <c r="AY56" s="33">
        <v>3</v>
      </c>
      <c r="AZ56" s="33">
        <v>5</v>
      </c>
      <c r="BA56" s="33">
        <v>5</v>
      </c>
      <c r="BB56" s="33">
        <v>4</v>
      </c>
      <c r="BC56" s="33">
        <v>1</v>
      </c>
      <c r="BD56" s="33">
        <v>4</v>
      </c>
      <c r="BE56" s="33">
        <v>4</v>
      </c>
      <c r="BF56" s="33">
        <v>3</v>
      </c>
      <c r="BH56" s="33" t="s">
        <v>928</v>
      </c>
      <c r="BI56" s="33">
        <v>5</v>
      </c>
      <c r="BJ56" s="33">
        <v>5</v>
      </c>
      <c r="BK56" s="33">
        <v>5</v>
      </c>
      <c r="BL56" s="33">
        <v>5</v>
      </c>
      <c r="BM56" s="33">
        <v>5</v>
      </c>
      <c r="BN56" s="33">
        <v>5</v>
      </c>
      <c r="BO56" s="33">
        <v>5</v>
      </c>
      <c r="BP56" s="33">
        <v>4</v>
      </c>
      <c r="BQ56" s="33">
        <v>1</v>
      </c>
      <c r="BR56" s="33">
        <v>5</v>
      </c>
      <c r="BS56" s="33">
        <v>3</v>
      </c>
      <c r="BT56" s="33">
        <v>3</v>
      </c>
      <c r="BU56" s="33">
        <v>5</v>
      </c>
      <c r="BV56" s="33">
        <v>5</v>
      </c>
      <c r="BW56" s="33" t="s">
        <v>183</v>
      </c>
      <c r="BY56" s="33" t="s">
        <v>704</v>
      </c>
      <c r="BZ56" s="33" t="s">
        <v>713</v>
      </c>
      <c r="CA56" s="33" t="s">
        <v>719</v>
      </c>
      <c r="CB56" s="33" t="s">
        <v>727</v>
      </c>
      <c r="CC56" s="33" t="s">
        <v>1092</v>
      </c>
      <c r="CD56" s="33" t="s">
        <v>828</v>
      </c>
      <c r="CE56" s="33" t="s">
        <v>1093</v>
      </c>
      <c r="CF56" s="33" t="s">
        <v>837</v>
      </c>
      <c r="CG56" s="33" t="s">
        <v>844</v>
      </c>
    </row>
    <row r="57" spans="1:86" ht="12.75" x14ac:dyDescent="0.2">
      <c r="A57" s="36">
        <v>43083.38114607639</v>
      </c>
      <c r="B57" s="33">
        <v>4</v>
      </c>
      <c r="C57" s="33">
        <v>5</v>
      </c>
      <c r="D57" s="33">
        <v>3</v>
      </c>
      <c r="E57" s="33">
        <v>5</v>
      </c>
      <c r="F57" s="33">
        <v>2</v>
      </c>
      <c r="G57" s="33">
        <v>5</v>
      </c>
      <c r="H57" s="33">
        <v>4</v>
      </c>
      <c r="I57" s="33">
        <v>3</v>
      </c>
      <c r="J57" s="33">
        <v>2</v>
      </c>
      <c r="K57" s="33">
        <v>4</v>
      </c>
      <c r="L57" s="33">
        <v>4</v>
      </c>
      <c r="M57" s="33">
        <v>4</v>
      </c>
      <c r="N57" s="33">
        <v>2</v>
      </c>
      <c r="O57" s="33">
        <v>4</v>
      </c>
      <c r="P57" s="33">
        <v>4</v>
      </c>
      <c r="Q57" s="33">
        <v>4</v>
      </c>
      <c r="R57" s="33">
        <v>3</v>
      </c>
      <c r="S57" s="33">
        <v>3</v>
      </c>
      <c r="T57" s="33">
        <v>4</v>
      </c>
      <c r="U57" s="33">
        <v>5</v>
      </c>
      <c r="V57" s="33">
        <v>4</v>
      </c>
      <c r="W57" s="33">
        <v>4</v>
      </c>
      <c r="X57" s="33">
        <v>4</v>
      </c>
      <c r="Y57" s="33">
        <v>5</v>
      </c>
      <c r="Z57" s="33">
        <v>4</v>
      </c>
      <c r="AA57" s="33">
        <v>5</v>
      </c>
      <c r="AB57" s="33">
        <v>5</v>
      </c>
      <c r="AC57" s="33">
        <v>5</v>
      </c>
      <c r="AD57" s="33">
        <v>5</v>
      </c>
      <c r="AE57" s="33">
        <v>2</v>
      </c>
      <c r="AF57" s="33">
        <v>5</v>
      </c>
      <c r="AG57" s="33">
        <v>5</v>
      </c>
      <c r="AH57" s="33">
        <v>4</v>
      </c>
      <c r="AI57" s="33">
        <v>5</v>
      </c>
      <c r="AJ57" s="33">
        <v>4</v>
      </c>
      <c r="AK57" s="33">
        <v>3</v>
      </c>
      <c r="AL57" s="33">
        <v>5</v>
      </c>
      <c r="AM57" s="33">
        <v>3</v>
      </c>
      <c r="AN57" s="33">
        <v>4</v>
      </c>
      <c r="AO57" s="33">
        <v>3</v>
      </c>
      <c r="AP57" s="33">
        <v>4</v>
      </c>
      <c r="AQ57" s="33">
        <v>5</v>
      </c>
      <c r="AR57" s="33">
        <v>5</v>
      </c>
      <c r="AS57" s="33">
        <v>2</v>
      </c>
      <c r="AT57" s="33">
        <v>4</v>
      </c>
      <c r="AU57" s="33">
        <v>3</v>
      </c>
      <c r="AV57" s="33">
        <v>3</v>
      </c>
      <c r="AW57" s="33">
        <v>3</v>
      </c>
      <c r="AX57" s="33">
        <v>3</v>
      </c>
      <c r="AY57" s="33">
        <v>4</v>
      </c>
      <c r="AZ57" s="33">
        <v>5</v>
      </c>
      <c r="BA57" s="33">
        <v>3</v>
      </c>
      <c r="BB57" s="33">
        <v>3</v>
      </c>
      <c r="BC57" s="33">
        <v>3</v>
      </c>
      <c r="BD57" s="33">
        <v>5</v>
      </c>
      <c r="BE57" s="33">
        <v>5</v>
      </c>
      <c r="BF57" s="33">
        <v>5</v>
      </c>
      <c r="BH57" s="33" t="s">
        <v>1094</v>
      </c>
      <c r="BI57" s="33">
        <v>5</v>
      </c>
      <c r="BJ57" s="33">
        <v>3</v>
      </c>
      <c r="BK57" s="33">
        <v>4</v>
      </c>
      <c r="BL57" s="33">
        <v>5</v>
      </c>
      <c r="BM57" s="33">
        <v>3</v>
      </c>
      <c r="BN57" s="33">
        <v>4</v>
      </c>
      <c r="BO57" s="33">
        <v>4</v>
      </c>
      <c r="BP57" s="33">
        <v>3</v>
      </c>
      <c r="BQ57" s="33">
        <v>4</v>
      </c>
      <c r="BR57" s="33">
        <v>1</v>
      </c>
      <c r="BS57" s="33">
        <v>5</v>
      </c>
      <c r="BT57" s="33">
        <v>3</v>
      </c>
      <c r="BU57" s="33">
        <v>5</v>
      </c>
      <c r="BV57" s="33">
        <v>4</v>
      </c>
      <c r="BW57" s="33" t="s">
        <v>184</v>
      </c>
      <c r="BX57" s="33" t="s">
        <v>1095</v>
      </c>
      <c r="BY57" s="33" t="s">
        <v>704</v>
      </c>
      <c r="BZ57" s="33" t="s">
        <v>712</v>
      </c>
      <c r="CA57" s="33" t="s">
        <v>720</v>
      </c>
      <c r="CB57" s="33" t="s">
        <v>727</v>
      </c>
      <c r="CC57" s="33" t="s">
        <v>1096</v>
      </c>
      <c r="CD57" s="33" t="s">
        <v>206</v>
      </c>
      <c r="CE57" s="33" t="s">
        <v>1032</v>
      </c>
      <c r="CF57" s="33" t="s">
        <v>837</v>
      </c>
      <c r="CG57" s="33" t="s">
        <v>844</v>
      </c>
    </row>
    <row r="58" spans="1:86" ht="12.75" x14ac:dyDescent="0.2">
      <c r="A58" s="36">
        <v>43083.381425324071</v>
      </c>
      <c r="B58" s="33" t="s">
        <v>5</v>
      </c>
      <c r="C58" s="33">
        <v>5</v>
      </c>
      <c r="D58" s="33">
        <v>2</v>
      </c>
      <c r="E58" s="33" t="s">
        <v>5</v>
      </c>
      <c r="F58" s="33" t="s">
        <v>5</v>
      </c>
      <c r="G58" s="33">
        <v>5</v>
      </c>
      <c r="H58" s="33">
        <v>4</v>
      </c>
      <c r="I58" s="33">
        <v>3</v>
      </c>
      <c r="J58" s="33" t="s">
        <v>5</v>
      </c>
      <c r="K58" s="33">
        <v>5</v>
      </c>
      <c r="L58" s="33">
        <v>4</v>
      </c>
      <c r="M58" s="33">
        <v>4</v>
      </c>
      <c r="N58" s="33" t="s">
        <v>5</v>
      </c>
      <c r="O58" s="33">
        <v>4</v>
      </c>
      <c r="P58" s="33">
        <v>3</v>
      </c>
      <c r="Q58" s="33">
        <v>5</v>
      </c>
      <c r="R58" s="33">
        <v>2</v>
      </c>
      <c r="S58" s="33">
        <v>5</v>
      </c>
      <c r="T58" s="33">
        <v>4</v>
      </c>
      <c r="U58" s="33" t="s">
        <v>5</v>
      </c>
      <c r="V58" s="33" t="s">
        <v>5</v>
      </c>
      <c r="W58" s="33">
        <v>5</v>
      </c>
      <c r="X58" s="33">
        <v>5</v>
      </c>
      <c r="Y58" s="33">
        <v>4</v>
      </c>
      <c r="Z58" s="33">
        <v>2</v>
      </c>
      <c r="AA58" s="33">
        <v>4</v>
      </c>
      <c r="AB58" s="33">
        <v>4</v>
      </c>
      <c r="AC58" s="33">
        <v>4</v>
      </c>
      <c r="AD58" s="33">
        <v>5</v>
      </c>
      <c r="AE58" s="33">
        <v>4</v>
      </c>
      <c r="AF58" s="33">
        <v>2</v>
      </c>
      <c r="AG58" s="33">
        <v>5</v>
      </c>
      <c r="AH58" s="33">
        <v>4</v>
      </c>
      <c r="AI58" s="33">
        <v>5</v>
      </c>
      <c r="AJ58" s="33">
        <v>3</v>
      </c>
      <c r="AK58" s="33">
        <v>3</v>
      </c>
      <c r="AL58" s="33">
        <v>5</v>
      </c>
      <c r="AM58" s="33">
        <v>2</v>
      </c>
      <c r="AN58" s="33">
        <v>3</v>
      </c>
      <c r="AO58" s="33">
        <v>2</v>
      </c>
      <c r="AP58" s="33">
        <v>5</v>
      </c>
      <c r="AQ58" s="33">
        <v>5</v>
      </c>
      <c r="AR58" s="33">
        <v>5</v>
      </c>
      <c r="AS58" s="33">
        <v>4</v>
      </c>
      <c r="AT58" s="33">
        <v>5</v>
      </c>
      <c r="AU58" s="33">
        <v>4</v>
      </c>
      <c r="AV58" s="33">
        <v>5</v>
      </c>
      <c r="AW58" s="33">
        <v>2</v>
      </c>
      <c r="AX58" s="33">
        <v>3</v>
      </c>
      <c r="AY58" s="33">
        <v>5</v>
      </c>
      <c r="AZ58" s="33">
        <v>4</v>
      </c>
      <c r="BA58" s="33">
        <v>3</v>
      </c>
      <c r="BB58" s="33">
        <v>4</v>
      </c>
      <c r="BC58" s="33">
        <v>3</v>
      </c>
      <c r="BD58" s="33">
        <v>3</v>
      </c>
      <c r="BE58" s="33">
        <v>3</v>
      </c>
      <c r="BF58" s="33">
        <v>5</v>
      </c>
      <c r="BH58" s="33" t="s">
        <v>1097</v>
      </c>
      <c r="BI58" s="33">
        <v>4</v>
      </c>
      <c r="BJ58" s="33">
        <v>4</v>
      </c>
      <c r="BK58" s="33">
        <v>5</v>
      </c>
      <c r="BL58" s="33">
        <v>3</v>
      </c>
      <c r="BM58" s="33">
        <v>4</v>
      </c>
      <c r="BN58" s="33">
        <v>4</v>
      </c>
      <c r="BO58" s="33">
        <v>5</v>
      </c>
      <c r="BP58" s="33">
        <v>4</v>
      </c>
      <c r="BQ58" s="33">
        <v>5</v>
      </c>
      <c r="BR58" s="33">
        <v>1</v>
      </c>
      <c r="BS58" s="33">
        <v>5</v>
      </c>
      <c r="BT58" s="33">
        <v>4</v>
      </c>
      <c r="BU58" s="33">
        <v>5</v>
      </c>
      <c r="BV58" s="33">
        <v>4</v>
      </c>
      <c r="BW58" s="33" t="s">
        <v>183</v>
      </c>
      <c r="BX58" s="33" t="s">
        <v>1098</v>
      </c>
      <c r="BY58" s="33" t="s">
        <v>705</v>
      </c>
      <c r="BZ58" s="33" t="s">
        <v>711</v>
      </c>
      <c r="CA58" s="33" t="s">
        <v>720</v>
      </c>
      <c r="CB58" s="33" t="s">
        <v>727</v>
      </c>
      <c r="CC58" s="33" t="s">
        <v>1099</v>
      </c>
      <c r="CD58" s="33" t="s">
        <v>830</v>
      </c>
      <c r="CE58" s="33" t="s">
        <v>1100</v>
      </c>
      <c r="CF58" s="33" t="s">
        <v>837</v>
      </c>
      <c r="CG58" s="33" t="s">
        <v>844</v>
      </c>
    </row>
    <row r="59" spans="1:86" ht="12.75" x14ac:dyDescent="0.2">
      <c r="A59" s="36">
        <v>43083.387031736114</v>
      </c>
      <c r="B59" s="33">
        <v>2</v>
      </c>
      <c r="C59" s="33">
        <v>5</v>
      </c>
      <c r="D59" s="33">
        <v>4</v>
      </c>
      <c r="E59" s="33">
        <v>1</v>
      </c>
      <c r="F59" s="33">
        <v>1</v>
      </c>
      <c r="G59" s="33">
        <v>5</v>
      </c>
      <c r="H59" s="33">
        <v>4</v>
      </c>
      <c r="I59" s="33">
        <v>5</v>
      </c>
      <c r="J59" s="33">
        <v>1</v>
      </c>
      <c r="K59" s="33">
        <v>1</v>
      </c>
      <c r="L59" s="33">
        <v>1</v>
      </c>
      <c r="M59" s="33">
        <v>3</v>
      </c>
      <c r="N59" s="33">
        <v>1</v>
      </c>
      <c r="O59" s="33">
        <v>1</v>
      </c>
      <c r="P59" s="33">
        <v>5</v>
      </c>
      <c r="Q59" s="33">
        <v>4</v>
      </c>
      <c r="R59" s="33">
        <v>3</v>
      </c>
      <c r="S59" s="33">
        <v>1</v>
      </c>
      <c r="T59" s="33">
        <v>1</v>
      </c>
      <c r="U59" s="33">
        <v>2</v>
      </c>
      <c r="V59" s="33">
        <v>2</v>
      </c>
      <c r="W59" s="33">
        <v>3</v>
      </c>
      <c r="X59" s="33">
        <v>1</v>
      </c>
      <c r="Y59" s="33">
        <v>2</v>
      </c>
      <c r="Z59" s="33">
        <v>4</v>
      </c>
      <c r="AA59" s="33">
        <v>3</v>
      </c>
      <c r="AB59" s="33">
        <v>4</v>
      </c>
      <c r="AC59" s="33">
        <v>3</v>
      </c>
      <c r="AD59" s="33">
        <v>4</v>
      </c>
      <c r="AE59" s="33">
        <v>2</v>
      </c>
      <c r="AF59" s="33">
        <v>3</v>
      </c>
      <c r="AG59" s="33">
        <v>2</v>
      </c>
      <c r="AH59" s="33">
        <v>2</v>
      </c>
      <c r="AI59" s="33">
        <v>4</v>
      </c>
      <c r="AJ59" s="33">
        <v>3</v>
      </c>
      <c r="AK59" s="33">
        <v>4</v>
      </c>
      <c r="AL59" s="33">
        <v>5</v>
      </c>
      <c r="AM59" s="33">
        <v>5</v>
      </c>
      <c r="AN59" s="33">
        <v>1</v>
      </c>
      <c r="AO59" s="33">
        <v>1</v>
      </c>
      <c r="AP59" s="33">
        <v>5</v>
      </c>
      <c r="AQ59" s="33">
        <v>5</v>
      </c>
      <c r="AR59" s="33">
        <v>5</v>
      </c>
      <c r="AS59" s="33">
        <v>1</v>
      </c>
      <c r="AT59" s="33">
        <v>4</v>
      </c>
      <c r="AU59" s="33">
        <v>1</v>
      </c>
      <c r="AV59" s="33">
        <v>3</v>
      </c>
      <c r="AW59" s="33">
        <v>2</v>
      </c>
      <c r="AX59" s="33">
        <v>3</v>
      </c>
      <c r="AY59" s="33">
        <v>5</v>
      </c>
      <c r="AZ59" s="33">
        <v>5</v>
      </c>
      <c r="BA59" s="33">
        <v>3</v>
      </c>
      <c r="BB59" s="33">
        <v>2</v>
      </c>
      <c r="BC59" s="33">
        <v>2</v>
      </c>
      <c r="BD59" s="33">
        <v>4</v>
      </c>
      <c r="BE59" s="33">
        <v>2</v>
      </c>
      <c r="BF59" s="33">
        <v>3</v>
      </c>
      <c r="BH59" s="33" t="s">
        <v>159</v>
      </c>
      <c r="BI59" s="33">
        <v>3</v>
      </c>
      <c r="BJ59" s="33">
        <v>4</v>
      </c>
      <c r="BK59" s="33">
        <v>4</v>
      </c>
      <c r="BL59" s="33">
        <v>4</v>
      </c>
      <c r="BM59" s="33">
        <v>4</v>
      </c>
      <c r="BN59" s="33">
        <v>4</v>
      </c>
      <c r="BO59" s="33">
        <v>4</v>
      </c>
      <c r="BP59" s="33">
        <v>4</v>
      </c>
      <c r="BQ59" s="33">
        <v>4</v>
      </c>
      <c r="BS59" s="33">
        <v>4</v>
      </c>
      <c r="BT59" s="33">
        <v>3</v>
      </c>
      <c r="BU59" s="33">
        <v>5</v>
      </c>
      <c r="BV59" s="33">
        <v>4</v>
      </c>
      <c r="BW59" s="33" t="s">
        <v>184</v>
      </c>
      <c r="BX59" s="33" t="s">
        <v>1101</v>
      </c>
      <c r="BY59" s="33" t="s">
        <v>705</v>
      </c>
      <c r="BZ59" s="33" t="s">
        <v>712</v>
      </c>
      <c r="CA59" s="33" t="s">
        <v>719</v>
      </c>
      <c r="CB59" s="33" t="s">
        <v>727</v>
      </c>
      <c r="CC59" s="33" t="s">
        <v>1102</v>
      </c>
      <c r="CD59" s="33" t="s">
        <v>830</v>
      </c>
      <c r="CE59" s="33" t="s">
        <v>1103</v>
      </c>
      <c r="CF59" s="33" t="s">
        <v>837</v>
      </c>
      <c r="CG59" s="33" t="s">
        <v>844</v>
      </c>
      <c r="CH59" s="33"/>
    </row>
    <row r="60" spans="1:86" ht="12.75" x14ac:dyDescent="0.2">
      <c r="A60" s="36">
        <v>43083.399053240741</v>
      </c>
      <c r="B60" s="33">
        <v>3</v>
      </c>
      <c r="C60" s="33">
        <v>5</v>
      </c>
      <c r="D60" s="33">
        <v>5</v>
      </c>
      <c r="E60" s="33">
        <v>4</v>
      </c>
      <c r="F60" s="33">
        <v>3</v>
      </c>
      <c r="G60" s="33">
        <v>5</v>
      </c>
      <c r="H60" s="33">
        <v>3</v>
      </c>
      <c r="I60" s="33">
        <v>3</v>
      </c>
      <c r="J60" s="33">
        <v>1</v>
      </c>
      <c r="K60" s="33">
        <v>3</v>
      </c>
      <c r="L60" s="33">
        <v>4</v>
      </c>
      <c r="M60" s="33">
        <v>4</v>
      </c>
      <c r="N60" s="33">
        <v>2</v>
      </c>
      <c r="O60" s="33">
        <v>4</v>
      </c>
      <c r="P60" s="33">
        <v>5</v>
      </c>
      <c r="Q60" s="33">
        <v>4</v>
      </c>
      <c r="R60" s="33">
        <v>4</v>
      </c>
      <c r="S60" s="33">
        <v>1</v>
      </c>
      <c r="T60" s="33">
        <v>2</v>
      </c>
      <c r="U60" s="33">
        <v>3</v>
      </c>
      <c r="V60" s="33" t="s">
        <v>5</v>
      </c>
      <c r="W60" s="33">
        <v>5</v>
      </c>
      <c r="X60" s="33">
        <v>1</v>
      </c>
      <c r="Y60" s="33" t="s">
        <v>5</v>
      </c>
      <c r="Z60" s="33">
        <v>5</v>
      </c>
      <c r="AA60" s="33">
        <v>1</v>
      </c>
      <c r="AB60" s="33">
        <v>4</v>
      </c>
      <c r="AC60" s="33">
        <v>1</v>
      </c>
      <c r="AD60" s="33">
        <v>2</v>
      </c>
      <c r="AE60" s="33">
        <v>1</v>
      </c>
      <c r="AF60" s="33">
        <v>3</v>
      </c>
      <c r="AG60" s="33" t="s">
        <v>5</v>
      </c>
      <c r="AH60" s="33">
        <v>1</v>
      </c>
      <c r="AI60" s="33">
        <v>4</v>
      </c>
      <c r="AJ60" s="33">
        <v>4</v>
      </c>
      <c r="AK60" s="33">
        <v>4</v>
      </c>
      <c r="AL60" s="33">
        <v>5</v>
      </c>
      <c r="AM60" s="33">
        <v>5</v>
      </c>
      <c r="AN60" s="33">
        <v>4</v>
      </c>
      <c r="AO60" s="33">
        <v>4</v>
      </c>
      <c r="AP60" s="33">
        <v>5</v>
      </c>
      <c r="AQ60" s="33">
        <v>2</v>
      </c>
      <c r="AR60" s="33">
        <v>4</v>
      </c>
      <c r="AS60" s="33" t="s">
        <v>5</v>
      </c>
      <c r="AT60" s="33">
        <v>4</v>
      </c>
      <c r="AU60" s="33">
        <v>3</v>
      </c>
      <c r="AV60" s="33">
        <v>4</v>
      </c>
      <c r="AW60" s="33">
        <v>4</v>
      </c>
      <c r="AX60" s="33">
        <v>5</v>
      </c>
      <c r="AY60" s="33">
        <v>5</v>
      </c>
      <c r="AZ60" s="33">
        <v>4</v>
      </c>
      <c r="BA60" s="33">
        <v>4</v>
      </c>
      <c r="BB60" s="33">
        <v>3</v>
      </c>
      <c r="BC60" s="33" t="s">
        <v>5</v>
      </c>
      <c r="BD60" s="33">
        <v>4</v>
      </c>
      <c r="BE60" s="33" t="s">
        <v>5</v>
      </c>
      <c r="BF60" s="33">
        <v>5</v>
      </c>
      <c r="BH60" s="33" t="s">
        <v>1104</v>
      </c>
      <c r="BI60" s="33" t="s">
        <v>5</v>
      </c>
      <c r="BJ60" s="33" t="s">
        <v>5</v>
      </c>
      <c r="BK60" s="33">
        <v>4</v>
      </c>
      <c r="BL60" s="33">
        <v>3</v>
      </c>
      <c r="BM60" s="33">
        <v>3</v>
      </c>
      <c r="BN60" s="33">
        <v>5</v>
      </c>
      <c r="BO60" s="33" t="s">
        <v>5</v>
      </c>
      <c r="BP60" s="33" t="s">
        <v>5</v>
      </c>
      <c r="BQ60" s="33">
        <v>3</v>
      </c>
      <c r="BR60" s="33" t="s">
        <v>5</v>
      </c>
      <c r="BS60" s="33">
        <v>4</v>
      </c>
      <c r="BT60" s="33">
        <v>1</v>
      </c>
      <c r="BU60" s="33" t="s">
        <v>5</v>
      </c>
      <c r="BV60" s="33">
        <v>4</v>
      </c>
      <c r="BW60" s="33" t="s">
        <v>184</v>
      </c>
      <c r="BX60" s="33" t="s">
        <v>1105</v>
      </c>
      <c r="BZ60" s="33" t="s">
        <v>714</v>
      </c>
      <c r="CA60" s="33" t="s">
        <v>720</v>
      </c>
      <c r="CB60" s="33" t="s">
        <v>727</v>
      </c>
      <c r="CC60" s="33" t="s">
        <v>222</v>
      </c>
      <c r="CD60" s="33" t="s">
        <v>830</v>
      </c>
      <c r="CE60" s="33" t="s">
        <v>991</v>
      </c>
      <c r="CF60" s="33" t="s">
        <v>837</v>
      </c>
      <c r="CG60" s="33" t="s">
        <v>844</v>
      </c>
    </row>
    <row r="61" spans="1:86" ht="12.75" x14ac:dyDescent="0.2">
      <c r="A61" s="36">
        <v>43083.404366562499</v>
      </c>
      <c r="B61" s="33">
        <v>4</v>
      </c>
      <c r="C61" s="33">
        <v>5</v>
      </c>
      <c r="D61" s="33">
        <v>5</v>
      </c>
      <c r="E61" s="33">
        <v>2</v>
      </c>
      <c r="F61" s="33">
        <v>4</v>
      </c>
      <c r="G61" s="33">
        <v>5</v>
      </c>
      <c r="H61" s="33">
        <v>4</v>
      </c>
      <c r="I61" s="33">
        <v>5</v>
      </c>
      <c r="J61" s="33">
        <v>4</v>
      </c>
      <c r="K61" s="33">
        <v>4</v>
      </c>
      <c r="L61" s="33">
        <v>4</v>
      </c>
      <c r="M61" s="33">
        <v>4</v>
      </c>
      <c r="N61" s="33">
        <v>2</v>
      </c>
      <c r="O61" s="33">
        <v>4</v>
      </c>
      <c r="P61" s="33">
        <v>5</v>
      </c>
      <c r="Q61" s="33">
        <v>5</v>
      </c>
      <c r="R61" s="33">
        <v>5</v>
      </c>
      <c r="S61" s="33">
        <v>2</v>
      </c>
      <c r="T61" s="33">
        <v>2</v>
      </c>
      <c r="U61" s="33">
        <v>5</v>
      </c>
      <c r="V61" s="33">
        <v>4</v>
      </c>
      <c r="W61" s="33">
        <v>4</v>
      </c>
      <c r="X61" s="33">
        <v>5</v>
      </c>
      <c r="Y61" s="33">
        <v>5</v>
      </c>
      <c r="Z61" s="33">
        <v>5</v>
      </c>
      <c r="AA61" s="33">
        <v>5</v>
      </c>
      <c r="AB61" s="33">
        <v>4</v>
      </c>
      <c r="AC61" s="33">
        <v>5</v>
      </c>
      <c r="AD61" s="33">
        <v>5</v>
      </c>
      <c r="AE61" s="33">
        <v>5</v>
      </c>
      <c r="AF61" s="33">
        <v>4</v>
      </c>
      <c r="AG61" s="33">
        <v>4</v>
      </c>
      <c r="AH61" s="33">
        <v>5</v>
      </c>
      <c r="AI61" s="33">
        <v>4</v>
      </c>
      <c r="AJ61" s="33">
        <v>5</v>
      </c>
      <c r="AK61" s="33">
        <v>4</v>
      </c>
      <c r="AL61" s="33">
        <v>5</v>
      </c>
      <c r="AM61" s="33">
        <v>5</v>
      </c>
      <c r="AN61" s="33">
        <v>2</v>
      </c>
      <c r="AO61" s="33">
        <v>2</v>
      </c>
      <c r="AP61" s="33">
        <v>5</v>
      </c>
      <c r="AQ61" s="33">
        <v>4</v>
      </c>
      <c r="AR61" s="33">
        <v>5</v>
      </c>
      <c r="AS61" s="33">
        <v>4</v>
      </c>
      <c r="AT61" s="33">
        <v>4</v>
      </c>
      <c r="AU61" s="33">
        <v>4</v>
      </c>
      <c r="AV61" s="33">
        <v>4</v>
      </c>
      <c r="AW61" s="33">
        <v>2</v>
      </c>
      <c r="AX61" s="33">
        <v>4</v>
      </c>
      <c r="AY61" s="33">
        <v>5</v>
      </c>
      <c r="AZ61" s="33">
        <v>5</v>
      </c>
      <c r="BA61" s="33">
        <v>5</v>
      </c>
      <c r="BB61" s="33">
        <v>2</v>
      </c>
      <c r="BC61" s="33">
        <v>2</v>
      </c>
      <c r="BD61" s="33">
        <v>5</v>
      </c>
      <c r="BE61" s="33">
        <v>4</v>
      </c>
      <c r="BF61" s="33">
        <v>4</v>
      </c>
      <c r="BG61" s="33" t="s">
        <v>1106</v>
      </c>
      <c r="BH61" s="33" t="s">
        <v>954</v>
      </c>
      <c r="BI61" s="33">
        <v>2</v>
      </c>
      <c r="BJ61" s="33">
        <v>5</v>
      </c>
      <c r="BK61" s="33">
        <v>4</v>
      </c>
      <c r="BL61" s="33">
        <v>5</v>
      </c>
      <c r="BM61" s="33">
        <v>5</v>
      </c>
      <c r="BN61" s="33">
        <v>4</v>
      </c>
      <c r="BO61" s="33">
        <v>2</v>
      </c>
      <c r="BP61" s="33">
        <v>4</v>
      </c>
      <c r="BQ61" s="33">
        <v>5</v>
      </c>
      <c r="BR61" s="33">
        <v>2</v>
      </c>
      <c r="BS61" s="33">
        <v>5</v>
      </c>
      <c r="BT61" s="33">
        <v>5</v>
      </c>
      <c r="BU61" s="33">
        <v>5</v>
      </c>
      <c r="BV61" s="33">
        <v>5</v>
      </c>
      <c r="BW61" s="33" t="s">
        <v>184</v>
      </c>
      <c r="BX61" s="33" t="s">
        <v>1107</v>
      </c>
      <c r="BY61" s="33" t="s">
        <v>705</v>
      </c>
      <c r="BZ61" s="33" t="s">
        <v>711</v>
      </c>
      <c r="CA61" s="33" t="s">
        <v>719</v>
      </c>
      <c r="CB61" s="33" t="s">
        <v>727</v>
      </c>
      <c r="CC61" s="33" t="s">
        <v>1108</v>
      </c>
      <c r="CD61" s="33" t="s">
        <v>206</v>
      </c>
      <c r="CE61" s="33" t="s">
        <v>1109</v>
      </c>
      <c r="CF61" s="33" t="s">
        <v>837</v>
      </c>
      <c r="CG61" s="33" t="s">
        <v>844</v>
      </c>
    </row>
    <row r="62" spans="1:86" ht="12.75" x14ac:dyDescent="0.2">
      <c r="A62" s="36">
        <v>43083.419080219908</v>
      </c>
      <c r="B62" s="33">
        <v>4</v>
      </c>
      <c r="C62" s="33">
        <v>4</v>
      </c>
      <c r="D62" s="33">
        <v>4</v>
      </c>
      <c r="E62" s="33">
        <v>3</v>
      </c>
      <c r="F62" s="33">
        <v>4</v>
      </c>
      <c r="G62" s="33">
        <v>5</v>
      </c>
      <c r="H62" s="33">
        <v>2</v>
      </c>
      <c r="I62" s="33">
        <v>2</v>
      </c>
      <c r="J62" s="33">
        <v>2</v>
      </c>
      <c r="K62" s="33">
        <v>2</v>
      </c>
      <c r="L62" s="33">
        <v>1</v>
      </c>
      <c r="M62" s="33">
        <v>4</v>
      </c>
      <c r="N62" s="33">
        <v>1</v>
      </c>
      <c r="O62" s="33">
        <v>2</v>
      </c>
      <c r="P62" s="33">
        <v>2</v>
      </c>
      <c r="Q62" s="33">
        <v>3</v>
      </c>
      <c r="R62" s="33">
        <v>4</v>
      </c>
      <c r="S62" s="33">
        <v>2</v>
      </c>
      <c r="T62" s="33">
        <v>5</v>
      </c>
      <c r="U62" s="33">
        <v>3</v>
      </c>
      <c r="V62" s="33">
        <v>1</v>
      </c>
      <c r="W62" s="33">
        <v>5</v>
      </c>
      <c r="X62" s="33">
        <v>5</v>
      </c>
      <c r="Y62" s="33">
        <v>3</v>
      </c>
      <c r="Z62" s="33">
        <v>5</v>
      </c>
      <c r="AA62" s="33">
        <v>3</v>
      </c>
      <c r="AB62" s="33">
        <v>5</v>
      </c>
      <c r="AC62" s="33">
        <v>5</v>
      </c>
      <c r="AD62" s="33">
        <v>4</v>
      </c>
      <c r="AE62" s="33">
        <v>4</v>
      </c>
      <c r="AF62" s="33">
        <v>3</v>
      </c>
      <c r="AG62" s="33">
        <v>5</v>
      </c>
      <c r="AH62" s="33">
        <v>5</v>
      </c>
      <c r="AI62" s="33">
        <v>5</v>
      </c>
      <c r="AJ62" s="33">
        <v>5</v>
      </c>
      <c r="AK62" s="33">
        <v>3</v>
      </c>
      <c r="AL62" s="33">
        <v>5</v>
      </c>
      <c r="AM62" s="33">
        <v>3</v>
      </c>
      <c r="AN62" s="33">
        <v>5</v>
      </c>
      <c r="AO62" s="33">
        <v>2</v>
      </c>
      <c r="AP62" s="33">
        <v>5</v>
      </c>
      <c r="AQ62" s="33">
        <v>5</v>
      </c>
      <c r="AR62" s="33">
        <v>4</v>
      </c>
      <c r="AS62" s="33">
        <v>3</v>
      </c>
      <c r="AT62" s="33">
        <v>2</v>
      </c>
      <c r="AU62" s="33">
        <v>3</v>
      </c>
      <c r="AV62" s="33">
        <v>4</v>
      </c>
      <c r="AW62" s="33">
        <v>1</v>
      </c>
      <c r="AX62" s="33">
        <v>3</v>
      </c>
      <c r="AY62" s="33">
        <v>5</v>
      </c>
      <c r="AZ62" s="33">
        <v>4</v>
      </c>
      <c r="BA62" s="33">
        <v>3</v>
      </c>
      <c r="BB62" s="33">
        <v>4</v>
      </c>
      <c r="BC62" s="33">
        <v>4</v>
      </c>
      <c r="BD62" s="33">
        <v>3</v>
      </c>
      <c r="BE62" s="33">
        <v>3</v>
      </c>
      <c r="BF62" s="33">
        <v>4</v>
      </c>
      <c r="BH62" s="33" t="s">
        <v>975</v>
      </c>
      <c r="BI62" s="33">
        <v>2</v>
      </c>
      <c r="BJ62" s="33">
        <v>2</v>
      </c>
      <c r="BK62" s="33">
        <v>4</v>
      </c>
      <c r="BL62" s="33">
        <v>3</v>
      </c>
      <c r="BM62" s="33">
        <v>2</v>
      </c>
      <c r="BN62" s="33">
        <v>4</v>
      </c>
      <c r="BO62" s="33">
        <v>3</v>
      </c>
      <c r="BP62" s="33">
        <v>4</v>
      </c>
      <c r="BQ62" s="33">
        <v>3</v>
      </c>
      <c r="BR62" s="33">
        <v>1</v>
      </c>
      <c r="BS62" s="33">
        <v>3</v>
      </c>
      <c r="BT62" s="33">
        <v>5</v>
      </c>
      <c r="BU62" s="33">
        <v>4</v>
      </c>
      <c r="BV62" s="33">
        <v>2</v>
      </c>
      <c r="BW62" s="33" t="s">
        <v>929</v>
      </c>
      <c r="BX62" s="33" t="s">
        <v>1110</v>
      </c>
      <c r="BY62" s="33" t="s">
        <v>704</v>
      </c>
      <c r="BZ62" s="33" t="s">
        <v>712</v>
      </c>
      <c r="CA62" s="33" t="s">
        <v>719</v>
      </c>
      <c r="CC62" s="33" t="s">
        <v>1111</v>
      </c>
      <c r="CD62" s="33" t="s">
        <v>830</v>
      </c>
      <c r="CE62" s="33" t="s">
        <v>1112</v>
      </c>
      <c r="CF62" s="33" t="s">
        <v>837</v>
      </c>
      <c r="CG62" s="33" t="s">
        <v>844</v>
      </c>
    </row>
    <row r="63" spans="1:86" ht="12.75" x14ac:dyDescent="0.2">
      <c r="A63" s="36">
        <v>43083.439261539352</v>
      </c>
      <c r="B63" s="33">
        <v>2</v>
      </c>
      <c r="C63" s="33">
        <v>4</v>
      </c>
      <c r="D63" s="33">
        <v>3</v>
      </c>
      <c r="E63" s="33">
        <v>4</v>
      </c>
      <c r="F63" s="33">
        <v>2</v>
      </c>
      <c r="G63" s="33">
        <v>5</v>
      </c>
      <c r="H63" s="33">
        <v>3</v>
      </c>
      <c r="I63" s="33">
        <v>3</v>
      </c>
      <c r="J63" s="33">
        <v>4</v>
      </c>
      <c r="K63" s="33">
        <v>4</v>
      </c>
      <c r="L63" s="33">
        <v>3</v>
      </c>
      <c r="M63" s="33">
        <v>4</v>
      </c>
      <c r="N63" s="33">
        <v>4</v>
      </c>
      <c r="O63" s="33">
        <v>5</v>
      </c>
      <c r="P63" s="33">
        <v>4</v>
      </c>
      <c r="Q63" s="33">
        <v>4</v>
      </c>
      <c r="R63" s="33">
        <v>4</v>
      </c>
      <c r="S63" s="33">
        <v>3</v>
      </c>
      <c r="T63" s="33">
        <v>3</v>
      </c>
      <c r="U63" s="33">
        <v>2</v>
      </c>
      <c r="V63" s="33">
        <v>2</v>
      </c>
      <c r="W63" s="33">
        <v>3</v>
      </c>
      <c r="X63" s="33">
        <v>4</v>
      </c>
      <c r="Y63" s="33">
        <v>3</v>
      </c>
      <c r="Z63" s="33">
        <v>4</v>
      </c>
      <c r="AA63" s="33">
        <v>3</v>
      </c>
      <c r="AB63" s="33">
        <v>4</v>
      </c>
      <c r="AC63" s="33">
        <v>3</v>
      </c>
      <c r="AD63" s="33">
        <v>4</v>
      </c>
      <c r="AE63" s="33">
        <v>3</v>
      </c>
      <c r="AF63" s="33">
        <v>4</v>
      </c>
      <c r="AG63" s="33">
        <v>3</v>
      </c>
      <c r="AH63" s="33">
        <v>3</v>
      </c>
      <c r="AI63" s="33">
        <v>4</v>
      </c>
      <c r="AJ63" s="33">
        <v>3</v>
      </c>
      <c r="AK63" s="33">
        <v>3</v>
      </c>
      <c r="AL63" s="33">
        <v>4</v>
      </c>
      <c r="AM63" s="33">
        <v>4</v>
      </c>
      <c r="AN63" s="33">
        <v>4</v>
      </c>
      <c r="AO63" s="33">
        <v>2</v>
      </c>
      <c r="AP63" s="33">
        <v>5</v>
      </c>
      <c r="AQ63" s="33">
        <v>4</v>
      </c>
      <c r="AR63" s="33">
        <v>2</v>
      </c>
      <c r="AS63" s="33">
        <v>3</v>
      </c>
      <c r="AT63" s="33">
        <v>3</v>
      </c>
      <c r="AU63" s="33">
        <v>3</v>
      </c>
      <c r="AV63" s="33">
        <v>5</v>
      </c>
      <c r="AW63" s="33">
        <v>4</v>
      </c>
      <c r="AX63" s="33">
        <v>4</v>
      </c>
      <c r="AY63" s="33">
        <v>4</v>
      </c>
      <c r="AZ63" s="33">
        <v>4</v>
      </c>
      <c r="BA63" s="33">
        <v>3</v>
      </c>
      <c r="BB63" s="33">
        <v>3</v>
      </c>
      <c r="BC63" s="33">
        <v>2</v>
      </c>
      <c r="BD63" s="33">
        <v>3</v>
      </c>
      <c r="BE63" s="33">
        <v>2</v>
      </c>
      <c r="BF63" s="33">
        <v>4</v>
      </c>
      <c r="BH63" s="33" t="s">
        <v>1113</v>
      </c>
      <c r="BI63" s="33">
        <v>1</v>
      </c>
      <c r="BJ63" s="33">
        <v>3</v>
      </c>
      <c r="BK63" s="33">
        <v>3</v>
      </c>
      <c r="BL63" s="33">
        <v>3</v>
      </c>
      <c r="BM63" s="33">
        <v>3</v>
      </c>
      <c r="BN63" s="33">
        <v>2</v>
      </c>
      <c r="BO63" s="33">
        <v>2</v>
      </c>
      <c r="BP63" s="33">
        <v>3</v>
      </c>
      <c r="BQ63" s="33">
        <v>1</v>
      </c>
      <c r="BR63" s="33">
        <v>1</v>
      </c>
      <c r="BS63" s="33">
        <v>4</v>
      </c>
      <c r="BT63" s="33">
        <v>2</v>
      </c>
      <c r="BU63" s="33">
        <v>3</v>
      </c>
      <c r="BV63" s="33">
        <v>2</v>
      </c>
      <c r="BW63" s="33" t="s">
        <v>185</v>
      </c>
      <c r="BX63" s="33" t="s">
        <v>1114</v>
      </c>
      <c r="BY63" s="33" t="s">
        <v>705</v>
      </c>
      <c r="BZ63" s="33" t="s">
        <v>714</v>
      </c>
      <c r="CA63" s="33" t="s">
        <v>719</v>
      </c>
      <c r="CB63" s="33" t="s">
        <v>728</v>
      </c>
      <c r="CC63" s="33" t="s">
        <v>1115</v>
      </c>
      <c r="CD63" s="33" t="s">
        <v>206</v>
      </c>
      <c r="CE63" s="33" t="s">
        <v>1116</v>
      </c>
      <c r="CF63" s="33" t="s">
        <v>837</v>
      </c>
      <c r="CG63" s="33" t="s">
        <v>844</v>
      </c>
    </row>
    <row r="64" spans="1:86" ht="12.75" x14ac:dyDescent="0.2">
      <c r="A64" s="36">
        <v>43083.442269398147</v>
      </c>
      <c r="B64" s="33">
        <v>2</v>
      </c>
      <c r="C64" s="33">
        <v>5</v>
      </c>
      <c r="D64" s="33">
        <v>4</v>
      </c>
      <c r="E64" s="33">
        <v>5</v>
      </c>
      <c r="F64" s="33">
        <v>2</v>
      </c>
      <c r="G64" s="33">
        <v>5</v>
      </c>
      <c r="H64" s="33">
        <v>5</v>
      </c>
      <c r="I64" s="33">
        <v>3</v>
      </c>
      <c r="J64" s="33">
        <v>2</v>
      </c>
      <c r="K64" s="33">
        <v>4</v>
      </c>
      <c r="L64" s="33">
        <v>2</v>
      </c>
      <c r="M64" s="33">
        <v>5</v>
      </c>
      <c r="N64" s="33">
        <v>5</v>
      </c>
      <c r="O64" s="33">
        <v>4</v>
      </c>
      <c r="P64" s="33">
        <v>3</v>
      </c>
      <c r="Q64" s="33">
        <v>5</v>
      </c>
      <c r="R64" s="33">
        <v>2</v>
      </c>
      <c r="S64" s="33">
        <v>2</v>
      </c>
      <c r="T64" s="33">
        <v>1</v>
      </c>
      <c r="U64" s="33">
        <v>3</v>
      </c>
      <c r="V64" s="33">
        <v>2</v>
      </c>
      <c r="W64" s="33">
        <v>4</v>
      </c>
      <c r="X64" s="33">
        <v>4</v>
      </c>
      <c r="Y64" s="33">
        <v>2</v>
      </c>
      <c r="Z64" s="33">
        <v>4</v>
      </c>
      <c r="AA64" s="33">
        <v>4</v>
      </c>
      <c r="AB64" s="33">
        <v>4</v>
      </c>
      <c r="AC64" s="33">
        <v>4</v>
      </c>
      <c r="AD64" s="33">
        <v>5</v>
      </c>
      <c r="AE64" s="33">
        <v>4</v>
      </c>
      <c r="AF64" s="33">
        <v>4</v>
      </c>
      <c r="AG64" s="33">
        <v>4</v>
      </c>
      <c r="AH64" s="33">
        <v>5</v>
      </c>
      <c r="AI64" s="33">
        <v>5</v>
      </c>
      <c r="AJ64" s="33">
        <v>4</v>
      </c>
      <c r="AK64" s="33">
        <v>3</v>
      </c>
      <c r="AL64" s="33">
        <v>5</v>
      </c>
      <c r="AM64" s="33">
        <v>5</v>
      </c>
      <c r="AN64" s="33">
        <v>4</v>
      </c>
      <c r="AO64" s="33">
        <v>2</v>
      </c>
      <c r="AP64" s="33">
        <v>5</v>
      </c>
      <c r="AQ64" s="33">
        <v>5</v>
      </c>
      <c r="AR64" s="33">
        <v>3</v>
      </c>
      <c r="AS64" s="33">
        <v>1</v>
      </c>
      <c r="AT64" s="33">
        <v>4</v>
      </c>
      <c r="AU64" s="33">
        <v>1</v>
      </c>
      <c r="AV64" s="33">
        <v>5</v>
      </c>
      <c r="AW64" s="33">
        <v>4</v>
      </c>
      <c r="AX64" s="33">
        <v>2</v>
      </c>
      <c r="AY64" s="33">
        <v>3</v>
      </c>
      <c r="AZ64" s="33">
        <v>5</v>
      </c>
      <c r="BA64" s="33">
        <v>2</v>
      </c>
      <c r="BB64" s="33">
        <v>1</v>
      </c>
      <c r="BC64" s="33">
        <v>1</v>
      </c>
      <c r="BD64" s="33">
        <v>3</v>
      </c>
      <c r="BE64" s="33">
        <v>1</v>
      </c>
      <c r="BF64" s="33">
        <v>4</v>
      </c>
      <c r="BH64" s="33" t="s">
        <v>1117</v>
      </c>
      <c r="BI64" s="33">
        <v>3</v>
      </c>
      <c r="BJ64" s="33">
        <v>5</v>
      </c>
      <c r="BK64" s="33">
        <v>5</v>
      </c>
      <c r="BL64" s="33">
        <v>3</v>
      </c>
      <c r="BM64" s="33">
        <v>3</v>
      </c>
      <c r="BN64" s="33">
        <v>4</v>
      </c>
      <c r="BO64" s="33">
        <v>3</v>
      </c>
      <c r="BP64" s="33">
        <v>4</v>
      </c>
      <c r="BQ64" s="33">
        <v>4</v>
      </c>
      <c r="BR64" s="33">
        <v>1</v>
      </c>
      <c r="BS64" s="33">
        <v>5</v>
      </c>
      <c r="BT64" s="33">
        <v>4</v>
      </c>
      <c r="BU64" s="33">
        <v>3</v>
      </c>
      <c r="BV64" s="33">
        <v>4</v>
      </c>
      <c r="BW64" s="33" t="s">
        <v>1029</v>
      </c>
      <c r="BY64" s="33" t="s">
        <v>705</v>
      </c>
      <c r="BZ64" s="33" t="s">
        <v>713</v>
      </c>
      <c r="CA64" s="33" t="s">
        <v>719</v>
      </c>
      <c r="CB64" s="33" t="s">
        <v>727</v>
      </c>
      <c r="CC64" s="33" t="s">
        <v>1118</v>
      </c>
      <c r="CD64" s="33" t="s">
        <v>828</v>
      </c>
      <c r="CE64" s="33" t="s">
        <v>978</v>
      </c>
      <c r="CF64" s="33" t="s">
        <v>837</v>
      </c>
      <c r="CG64" s="33" t="s">
        <v>844</v>
      </c>
    </row>
    <row r="65" spans="1:86" ht="12.75" x14ac:dyDescent="0.2">
      <c r="A65" s="36">
        <v>43083.448701053239</v>
      </c>
      <c r="B65" s="33">
        <v>5</v>
      </c>
      <c r="C65" s="33">
        <v>5</v>
      </c>
      <c r="D65" s="33">
        <v>5</v>
      </c>
      <c r="E65" s="33">
        <v>5</v>
      </c>
      <c r="F65" s="33">
        <v>5</v>
      </c>
      <c r="G65" s="33">
        <v>5</v>
      </c>
      <c r="H65" s="33">
        <v>5</v>
      </c>
      <c r="I65" s="33">
        <v>3</v>
      </c>
      <c r="J65" s="33">
        <v>1</v>
      </c>
      <c r="K65" s="33">
        <v>5</v>
      </c>
      <c r="L65" s="33">
        <v>2</v>
      </c>
      <c r="M65" s="33">
        <v>4</v>
      </c>
      <c r="N65" s="33">
        <v>5</v>
      </c>
      <c r="O65" s="33">
        <v>5</v>
      </c>
      <c r="P65" s="33">
        <v>5</v>
      </c>
      <c r="Q65" s="33">
        <v>4</v>
      </c>
      <c r="R65" s="33">
        <v>3</v>
      </c>
      <c r="S65" s="33">
        <v>2</v>
      </c>
      <c r="T65" s="33">
        <v>1</v>
      </c>
      <c r="U65" s="33">
        <v>5</v>
      </c>
      <c r="V65" s="33">
        <v>5</v>
      </c>
      <c r="W65" s="33">
        <v>5</v>
      </c>
      <c r="X65" s="33">
        <v>4</v>
      </c>
      <c r="Y65" s="33">
        <v>2</v>
      </c>
      <c r="Z65" s="33">
        <v>4</v>
      </c>
      <c r="AA65" s="33">
        <v>2</v>
      </c>
      <c r="AB65" s="33">
        <v>4</v>
      </c>
      <c r="AC65" s="33">
        <v>3</v>
      </c>
      <c r="AD65" s="33">
        <v>5</v>
      </c>
      <c r="AE65" s="33">
        <v>3</v>
      </c>
      <c r="AF65" s="33">
        <v>4</v>
      </c>
      <c r="AG65" s="33">
        <v>3</v>
      </c>
      <c r="AH65" s="33">
        <v>5</v>
      </c>
      <c r="AI65" s="33">
        <v>5</v>
      </c>
      <c r="AJ65" s="33">
        <v>5</v>
      </c>
      <c r="AK65" s="33">
        <v>4</v>
      </c>
      <c r="AL65" s="33">
        <v>5</v>
      </c>
      <c r="AM65" s="33">
        <v>5</v>
      </c>
      <c r="AN65" s="33">
        <v>5</v>
      </c>
      <c r="AO65" s="33">
        <v>4</v>
      </c>
      <c r="AP65" s="33">
        <v>5</v>
      </c>
      <c r="AQ65" s="33">
        <v>5</v>
      </c>
      <c r="AR65" s="33">
        <v>3</v>
      </c>
      <c r="AS65" s="33">
        <v>1</v>
      </c>
      <c r="AT65" s="33">
        <v>5</v>
      </c>
      <c r="AU65" s="33">
        <v>3</v>
      </c>
      <c r="AV65" s="33">
        <v>5</v>
      </c>
      <c r="AW65" s="33">
        <v>3</v>
      </c>
      <c r="AX65" s="33">
        <v>5</v>
      </c>
      <c r="AY65" s="33">
        <v>5</v>
      </c>
      <c r="AZ65" s="33">
        <v>4</v>
      </c>
      <c r="BA65" s="33">
        <v>3</v>
      </c>
      <c r="BB65" s="33">
        <v>2</v>
      </c>
      <c r="BC65" s="33">
        <v>1</v>
      </c>
      <c r="BD65" s="33">
        <v>4</v>
      </c>
      <c r="BE65" s="33">
        <v>3</v>
      </c>
      <c r="BF65" s="33">
        <v>5</v>
      </c>
      <c r="BG65" s="33" t="s">
        <v>1119</v>
      </c>
      <c r="BH65" s="33" t="s">
        <v>1120</v>
      </c>
      <c r="BI65" s="33">
        <v>2</v>
      </c>
      <c r="BJ65" s="33">
        <v>5</v>
      </c>
      <c r="BK65" s="33">
        <v>5</v>
      </c>
      <c r="BL65" s="33">
        <v>4</v>
      </c>
      <c r="BM65" s="33">
        <v>4</v>
      </c>
      <c r="BN65" s="33">
        <v>5</v>
      </c>
      <c r="BO65" s="33">
        <v>5</v>
      </c>
      <c r="BP65" s="33">
        <v>5</v>
      </c>
      <c r="BQ65" s="33">
        <v>5</v>
      </c>
      <c r="BR65" s="33">
        <v>1</v>
      </c>
      <c r="BS65" s="33">
        <v>4</v>
      </c>
      <c r="BU65" s="33">
        <v>2</v>
      </c>
      <c r="BV65" s="33">
        <v>4</v>
      </c>
      <c r="BW65" s="33" t="s">
        <v>929</v>
      </c>
      <c r="BX65" s="33" t="s">
        <v>1121</v>
      </c>
      <c r="BY65" s="33" t="s">
        <v>704</v>
      </c>
      <c r="BZ65" s="33" t="s">
        <v>714</v>
      </c>
      <c r="CA65" s="33" t="s">
        <v>720</v>
      </c>
      <c r="CB65" s="33" t="s">
        <v>727</v>
      </c>
      <c r="CC65" s="33" t="s">
        <v>751</v>
      </c>
      <c r="CD65" s="33" t="s">
        <v>236</v>
      </c>
      <c r="CE65" s="33" t="s">
        <v>973</v>
      </c>
      <c r="CF65" s="33" t="s">
        <v>837</v>
      </c>
      <c r="CG65" s="33" t="s">
        <v>844</v>
      </c>
      <c r="CH65" s="33"/>
    </row>
    <row r="66" spans="1:86" ht="12.75" x14ac:dyDescent="0.2">
      <c r="A66" s="36">
        <v>43083.514924641204</v>
      </c>
      <c r="B66" s="33">
        <v>3</v>
      </c>
      <c r="C66" s="33">
        <v>5</v>
      </c>
      <c r="D66" s="33">
        <v>4</v>
      </c>
      <c r="E66" s="33">
        <v>2</v>
      </c>
      <c r="F66" s="33">
        <v>1</v>
      </c>
      <c r="G66" s="33">
        <v>5</v>
      </c>
      <c r="H66" s="33">
        <v>5</v>
      </c>
      <c r="I66" s="33">
        <v>4</v>
      </c>
      <c r="J66" s="33">
        <v>1</v>
      </c>
      <c r="K66" s="33">
        <v>2</v>
      </c>
      <c r="L66" s="33">
        <v>3</v>
      </c>
      <c r="M66" s="33">
        <v>4</v>
      </c>
      <c r="N66" s="33">
        <v>1</v>
      </c>
      <c r="O66" s="33">
        <v>2</v>
      </c>
      <c r="P66" s="33">
        <v>4</v>
      </c>
      <c r="Q66" s="33">
        <v>4</v>
      </c>
      <c r="R66" s="33">
        <v>2</v>
      </c>
      <c r="S66" s="33">
        <v>2</v>
      </c>
      <c r="T66" s="33">
        <v>2</v>
      </c>
      <c r="U66" s="33">
        <v>1</v>
      </c>
      <c r="V66" s="33">
        <v>3</v>
      </c>
      <c r="W66" s="33">
        <v>4</v>
      </c>
      <c r="X66" s="33">
        <v>3</v>
      </c>
      <c r="Y66" s="33">
        <v>2</v>
      </c>
      <c r="Z66" s="33">
        <v>3</v>
      </c>
      <c r="AA66" s="33">
        <v>3</v>
      </c>
      <c r="AB66" s="33">
        <v>3</v>
      </c>
      <c r="AC66" s="33">
        <v>4</v>
      </c>
      <c r="AD66" s="33">
        <v>4</v>
      </c>
      <c r="AE66" s="33">
        <v>4</v>
      </c>
      <c r="AF66" s="33">
        <v>3</v>
      </c>
      <c r="AG66" s="33">
        <v>4</v>
      </c>
      <c r="AH66" s="33">
        <v>4</v>
      </c>
      <c r="AI66" s="33">
        <v>4</v>
      </c>
      <c r="AJ66" s="33">
        <v>2</v>
      </c>
      <c r="AK66" s="33">
        <v>4</v>
      </c>
      <c r="AL66" s="33">
        <v>4</v>
      </c>
      <c r="AM66" s="33">
        <v>4</v>
      </c>
      <c r="AN66" s="33">
        <v>3</v>
      </c>
      <c r="AO66" s="33">
        <v>3</v>
      </c>
      <c r="AP66" s="33">
        <v>4</v>
      </c>
      <c r="AQ66" s="33">
        <v>3</v>
      </c>
      <c r="AR66" s="33">
        <v>5</v>
      </c>
      <c r="AS66" s="33">
        <v>5</v>
      </c>
      <c r="AT66" s="33">
        <v>4</v>
      </c>
      <c r="AU66" s="33">
        <v>3</v>
      </c>
      <c r="AV66" s="33">
        <v>5</v>
      </c>
      <c r="AW66" s="33">
        <v>3</v>
      </c>
      <c r="AX66" s="33">
        <v>4</v>
      </c>
      <c r="AY66" s="33">
        <v>5</v>
      </c>
      <c r="AZ66" s="33">
        <v>3</v>
      </c>
      <c r="BA66" s="33">
        <v>3</v>
      </c>
      <c r="BB66" s="33">
        <v>3</v>
      </c>
      <c r="BC66" s="33">
        <v>3</v>
      </c>
      <c r="BD66" s="33">
        <v>4</v>
      </c>
      <c r="BE66" s="33" t="s">
        <v>5</v>
      </c>
      <c r="BF66" s="33">
        <v>5</v>
      </c>
      <c r="BH66" s="33" t="s">
        <v>954</v>
      </c>
      <c r="BI66" s="33">
        <v>5</v>
      </c>
      <c r="BJ66" s="33">
        <v>5</v>
      </c>
      <c r="BK66" s="33">
        <v>4</v>
      </c>
      <c r="BL66" s="33">
        <v>4</v>
      </c>
      <c r="BM66" s="33">
        <v>4</v>
      </c>
      <c r="BN66" s="33">
        <v>5</v>
      </c>
      <c r="BO66" s="33">
        <v>4</v>
      </c>
      <c r="BP66" s="33">
        <v>5</v>
      </c>
      <c r="BQ66" s="33">
        <v>5</v>
      </c>
      <c r="BR66" s="33">
        <v>3</v>
      </c>
      <c r="BS66" s="33">
        <v>5</v>
      </c>
      <c r="BT66" s="33">
        <v>4</v>
      </c>
      <c r="BU66" s="33">
        <v>4</v>
      </c>
      <c r="BV66" s="33">
        <v>4</v>
      </c>
      <c r="BW66" s="33" t="s">
        <v>185</v>
      </c>
      <c r="BY66" s="33" t="s">
        <v>705</v>
      </c>
      <c r="BZ66" s="33" t="s">
        <v>712</v>
      </c>
      <c r="CA66" s="33" t="s">
        <v>719</v>
      </c>
      <c r="CB66" s="33" t="s">
        <v>727</v>
      </c>
      <c r="CD66" s="33" t="s">
        <v>1122</v>
      </c>
      <c r="CE66" s="33" t="s">
        <v>1037</v>
      </c>
      <c r="CF66" s="33" t="s">
        <v>837</v>
      </c>
      <c r="CG66" s="33" t="s">
        <v>844</v>
      </c>
    </row>
    <row r="67" spans="1:86" ht="12.75" x14ac:dyDescent="0.2">
      <c r="A67" s="36">
        <v>43083.527212719906</v>
      </c>
      <c r="B67" s="33">
        <v>2</v>
      </c>
      <c r="C67" s="33">
        <v>5</v>
      </c>
      <c r="D67" s="33">
        <v>4</v>
      </c>
      <c r="E67" s="33">
        <v>4</v>
      </c>
      <c r="F67" s="33">
        <v>1</v>
      </c>
      <c r="G67" s="33">
        <v>5</v>
      </c>
      <c r="H67" s="33">
        <v>2</v>
      </c>
      <c r="I67" s="33">
        <v>4</v>
      </c>
      <c r="J67" s="33">
        <v>1</v>
      </c>
      <c r="K67" s="33">
        <v>2</v>
      </c>
      <c r="L67" s="33">
        <v>2</v>
      </c>
      <c r="M67" s="33">
        <v>2</v>
      </c>
      <c r="N67" s="33">
        <v>3</v>
      </c>
      <c r="O67" s="33">
        <v>2</v>
      </c>
      <c r="P67" s="33">
        <v>5</v>
      </c>
      <c r="Q67" s="33">
        <v>4</v>
      </c>
      <c r="R67" s="33">
        <v>3</v>
      </c>
      <c r="S67" s="33">
        <v>2</v>
      </c>
      <c r="T67" s="33">
        <v>3</v>
      </c>
      <c r="U67" s="33">
        <v>3</v>
      </c>
      <c r="V67" s="33" t="s">
        <v>5</v>
      </c>
      <c r="W67" s="33">
        <v>4</v>
      </c>
      <c r="X67" s="33" t="s">
        <v>5</v>
      </c>
      <c r="Y67" s="33" t="s">
        <v>5</v>
      </c>
      <c r="Z67" s="33">
        <v>4</v>
      </c>
      <c r="AA67" s="33" t="s">
        <v>5</v>
      </c>
      <c r="AB67" s="33" t="s">
        <v>5</v>
      </c>
      <c r="AC67" s="33">
        <v>2</v>
      </c>
      <c r="AD67" s="33" t="s">
        <v>5</v>
      </c>
      <c r="AE67" s="33" t="s">
        <v>5</v>
      </c>
      <c r="AF67" s="33" t="s">
        <v>5</v>
      </c>
      <c r="AG67" s="33" t="s">
        <v>5</v>
      </c>
      <c r="AH67" s="33" t="s">
        <v>5</v>
      </c>
      <c r="AI67" s="33" t="s">
        <v>5</v>
      </c>
      <c r="AJ67" s="33" t="s">
        <v>5</v>
      </c>
      <c r="AK67" s="33">
        <v>3</v>
      </c>
      <c r="AL67" s="33">
        <v>5</v>
      </c>
      <c r="AM67" s="33">
        <v>5</v>
      </c>
      <c r="AN67" s="33">
        <v>3</v>
      </c>
      <c r="AO67" s="33">
        <v>2</v>
      </c>
      <c r="AP67" s="33">
        <v>5</v>
      </c>
      <c r="AQ67" s="33">
        <v>2</v>
      </c>
      <c r="AR67" s="33">
        <v>4</v>
      </c>
      <c r="AS67" s="33">
        <v>3</v>
      </c>
      <c r="AT67" s="33" t="s">
        <v>5</v>
      </c>
      <c r="AU67" s="33">
        <v>3</v>
      </c>
      <c r="AV67" s="33">
        <v>3</v>
      </c>
      <c r="AW67" s="33" t="s">
        <v>5</v>
      </c>
      <c r="AX67" s="33">
        <v>4</v>
      </c>
      <c r="AY67" s="33">
        <v>5</v>
      </c>
      <c r="AZ67" s="33">
        <v>5</v>
      </c>
      <c r="BA67" s="33">
        <v>4</v>
      </c>
      <c r="BB67" s="33">
        <v>2</v>
      </c>
      <c r="BC67" s="33">
        <v>2</v>
      </c>
      <c r="BD67" s="33">
        <v>4</v>
      </c>
      <c r="BE67" s="33" t="s">
        <v>5</v>
      </c>
      <c r="BF67" s="33">
        <v>5</v>
      </c>
      <c r="BI67" s="33" t="s">
        <v>5</v>
      </c>
      <c r="BJ67" s="33" t="s">
        <v>5</v>
      </c>
      <c r="BK67" s="33" t="s">
        <v>5</v>
      </c>
      <c r="BL67" s="33" t="s">
        <v>5</v>
      </c>
      <c r="BM67" s="33" t="s">
        <v>5</v>
      </c>
      <c r="BN67" s="33" t="s">
        <v>5</v>
      </c>
      <c r="BO67" s="33" t="s">
        <v>5</v>
      </c>
      <c r="BP67" s="33" t="s">
        <v>5</v>
      </c>
      <c r="BQ67" s="33">
        <v>4</v>
      </c>
      <c r="BR67" s="33">
        <v>3</v>
      </c>
      <c r="BS67" s="33">
        <v>3</v>
      </c>
      <c r="BT67" s="33">
        <v>2</v>
      </c>
      <c r="BU67" s="33">
        <v>4</v>
      </c>
      <c r="BV67" s="33" t="s">
        <v>5</v>
      </c>
      <c r="BW67" s="33" t="s">
        <v>184</v>
      </c>
      <c r="BX67" s="33" t="s">
        <v>1123</v>
      </c>
      <c r="BY67" s="33" t="s">
        <v>705</v>
      </c>
      <c r="BZ67" s="33" t="s">
        <v>712</v>
      </c>
      <c r="CA67" s="33" t="s">
        <v>719</v>
      </c>
      <c r="CB67" s="33" t="s">
        <v>727</v>
      </c>
      <c r="CC67" s="33" t="s">
        <v>977</v>
      </c>
      <c r="CD67" s="33" t="s">
        <v>830</v>
      </c>
      <c r="CE67" s="33" t="s">
        <v>829</v>
      </c>
      <c r="CF67" s="33" t="s">
        <v>837</v>
      </c>
      <c r="CG67" s="33" t="s">
        <v>844</v>
      </c>
    </row>
    <row r="68" spans="1:86" ht="12.75" x14ac:dyDescent="0.2">
      <c r="A68" s="36">
        <v>43083.533965428243</v>
      </c>
      <c r="B68" s="33">
        <v>4</v>
      </c>
      <c r="C68" s="33">
        <v>4</v>
      </c>
      <c r="D68" s="33">
        <v>2</v>
      </c>
      <c r="E68" s="33">
        <v>1</v>
      </c>
      <c r="F68" s="33">
        <v>4</v>
      </c>
      <c r="G68" s="33">
        <v>2</v>
      </c>
      <c r="H68" s="33">
        <v>2</v>
      </c>
      <c r="I68" s="33">
        <v>3</v>
      </c>
      <c r="J68" s="33">
        <v>5</v>
      </c>
      <c r="K68" s="33">
        <v>3</v>
      </c>
      <c r="L68" s="33">
        <v>3</v>
      </c>
      <c r="M68" s="33">
        <v>2</v>
      </c>
      <c r="N68" s="33">
        <v>3</v>
      </c>
      <c r="O68" s="33">
        <v>1</v>
      </c>
      <c r="P68" s="33">
        <v>3</v>
      </c>
      <c r="Q68" s="33">
        <v>2</v>
      </c>
      <c r="R68" s="33">
        <v>4</v>
      </c>
      <c r="S68" s="33">
        <v>4</v>
      </c>
      <c r="T68" s="33">
        <v>1</v>
      </c>
      <c r="U68" s="33">
        <v>2</v>
      </c>
      <c r="V68" s="33">
        <v>1</v>
      </c>
      <c r="W68" s="33">
        <v>2</v>
      </c>
      <c r="X68" s="33">
        <v>1</v>
      </c>
      <c r="Y68" s="33">
        <v>2</v>
      </c>
      <c r="Z68" s="33">
        <v>3</v>
      </c>
      <c r="AA68" s="33">
        <v>2</v>
      </c>
      <c r="AB68" s="33">
        <v>3</v>
      </c>
      <c r="AC68" s="33">
        <v>1</v>
      </c>
      <c r="AD68" s="33">
        <v>5</v>
      </c>
      <c r="AE68" s="33">
        <v>1</v>
      </c>
      <c r="AF68" s="33">
        <v>1</v>
      </c>
      <c r="AG68" s="33">
        <v>4</v>
      </c>
      <c r="AH68" s="33">
        <v>5</v>
      </c>
      <c r="AI68" s="33">
        <v>3</v>
      </c>
      <c r="AJ68" s="33">
        <v>1</v>
      </c>
      <c r="AK68" s="33">
        <v>4</v>
      </c>
      <c r="AL68" s="33">
        <v>3</v>
      </c>
      <c r="AM68" s="33">
        <v>1</v>
      </c>
      <c r="AN68" s="33">
        <v>1</v>
      </c>
      <c r="AO68" s="33">
        <v>3</v>
      </c>
      <c r="AP68" s="33">
        <v>2</v>
      </c>
      <c r="AQ68" s="33">
        <v>2</v>
      </c>
      <c r="AR68" s="33">
        <v>4</v>
      </c>
      <c r="AS68" s="33">
        <v>5</v>
      </c>
      <c r="AT68" s="33">
        <v>4</v>
      </c>
      <c r="AU68" s="33">
        <v>3</v>
      </c>
      <c r="AV68" s="33">
        <v>1</v>
      </c>
      <c r="AW68" s="33">
        <v>3</v>
      </c>
      <c r="AX68" s="33">
        <v>1</v>
      </c>
      <c r="AY68" s="33">
        <v>3</v>
      </c>
      <c r="AZ68" s="33">
        <v>2</v>
      </c>
      <c r="BA68" s="33">
        <v>5</v>
      </c>
      <c r="BB68" s="33">
        <v>5</v>
      </c>
      <c r="BC68" s="33">
        <v>1</v>
      </c>
      <c r="BD68" s="33">
        <v>2</v>
      </c>
      <c r="BE68" s="33" t="s">
        <v>5</v>
      </c>
      <c r="BF68" s="33">
        <v>2</v>
      </c>
      <c r="BH68" s="33" t="s">
        <v>1124</v>
      </c>
      <c r="BI68" s="33">
        <v>4</v>
      </c>
      <c r="BJ68" s="33">
        <v>2</v>
      </c>
      <c r="BK68" s="33">
        <v>4</v>
      </c>
      <c r="BL68" s="33">
        <v>3</v>
      </c>
      <c r="BM68" s="33">
        <v>2</v>
      </c>
      <c r="BN68" s="33">
        <v>2</v>
      </c>
      <c r="BO68" s="33">
        <v>1</v>
      </c>
      <c r="BP68" s="33">
        <v>3</v>
      </c>
      <c r="BQ68" s="33">
        <v>3</v>
      </c>
      <c r="BR68" s="33">
        <v>1</v>
      </c>
      <c r="BS68" s="33">
        <v>1</v>
      </c>
      <c r="BT68" s="33">
        <v>2</v>
      </c>
      <c r="BU68" s="33">
        <v>2</v>
      </c>
      <c r="BV68" s="33">
        <v>3</v>
      </c>
      <c r="BW68" s="33" t="s">
        <v>182</v>
      </c>
      <c r="BX68" s="33" t="s">
        <v>1125</v>
      </c>
      <c r="BY68" s="33" t="s">
        <v>705</v>
      </c>
      <c r="BZ68" s="33" t="s">
        <v>714</v>
      </c>
      <c r="CA68" s="33" t="s">
        <v>719</v>
      </c>
      <c r="CB68" s="33" t="s">
        <v>727</v>
      </c>
      <c r="CC68" s="33" t="s">
        <v>1126</v>
      </c>
      <c r="CD68" s="33" t="s">
        <v>828</v>
      </c>
      <c r="CE68" s="33" t="s">
        <v>1127</v>
      </c>
      <c r="CF68" s="33" t="s">
        <v>837</v>
      </c>
      <c r="CG68" s="33" t="s">
        <v>844</v>
      </c>
    </row>
    <row r="69" spans="1:86" ht="12.75" x14ac:dyDescent="0.2">
      <c r="A69" s="36">
        <v>43083.567024629629</v>
      </c>
      <c r="B69" s="33">
        <v>5</v>
      </c>
      <c r="C69" s="33">
        <v>5</v>
      </c>
      <c r="D69" s="33">
        <v>5</v>
      </c>
      <c r="E69" s="33">
        <v>5</v>
      </c>
      <c r="F69" s="33">
        <v>1</v>
      </c>
      <c r="G69" s="33">
        <v>5</v>
      </c>
      <c r="H69" s="33">
        <v>4</v>
      </c>
      <c r="I69" s="33">
        <v>2</v>
      </c>
      <c r="J69" s="33">
        <v>3</v>
      </c>
      <c r="K69" s="33">
        <v>1</v>
      </c>
      <c r="L69" s="33">
        <v>1</v>
      </c>
      <c r="M69" s="33">
        <v>5</v>
      </c>
      <c r="N69" s="33">
        <v>2</v>
      </c>
      <c r="O69" s="33">
        <v>2</v>
      </c>
      <c r="P69" s="33">
        <v>2</v>
      </c>
      <c r="Q69" s="33">
        <v>3</v>
      </c>
      <c r="R69" s="33">
        <v>2</v>
      </c>
      <c r="S69" s="33">
        <v>3</v>
      </c>
      <c r="T69" s="33">
        <v>1</v>
      </c>
      <c r="U69" s="33">
        <v>1</v>
      </c>
      <c r="V69" s="33">
        <v>1</v>
      </c>
      <c r="W69" s="33">
        <v>4</v>
      </c>
      <c r="X69" s="33">
        <v>1</v>
      </c>
      <c r="Y69" s="33">
        <v>1</v>
      </c>
      <c r="Z69" s="33">
        <v>4</v>
      </c>
      <c r="AA69" s="33">
        <v>4</v>
      </c>
      <c r="AB69" s="33">
        <v>4</v>
      </c>
      <c r="AC69" s="33">
        <v>1</v>
      </c>
      <c r="AD69" s="33">
        <v>4</v>
      </c>
      <c r="AE69" s="33">
        <v>4</v>
      </c>
      <c r="AF69" s="33">
        <v>3</v>
      </c>
      <c r="AG69" s="33">
        <v>5</v>
      </c>
      <c r="AH69" s="33">
        <v>4</v>
      </c>
      <c r="AI69" s="33">
        <v>4</v>
      </c>
      <c r="AJ69" s="33">
        <v>4</v>
      </c>
      <c r="AK69" s="33">
        <v>5</v>
      </c>
      <c r="AL69" s="33">
        <v>5</v>
      </c>
      <c r="AM69" s="33">
        <v>5</v>
      </c>
      <c r="AN69" s="33">
        <v>3</v>
      </c>
      <c r="AO69" s="33">
        <v>1</v>
      </c>
      <c r="AP69" s="33">
        <v>5</v>
      </c>
      <c r="AQ69" s="33">
        <v>5</v>
      </c>
      <c r="AR69" s="33">
        <v>3</v>
      </c>
      <c r="AS69" s="33">
        <v>4</v>
      </c>
      <c r="AT69" s="33">
        <v>3</v>
      </c>
      <c r="AU69" s="33">
        <v>1</v>
      </c>
      <c r="AV69" s="33">
        <v>5</v>
      </c>
      <c r="AW69" s="33">
        <v>2</v>
      </c>
      <c r="AX69" s="33">
        <v>1</v>
      </c>
      <c r="AY69" s="33">
        <v>2</v>
      </c>
      <c r="AZ69" s="33">
        <v>4</v>
      </c>
      <c r="BA69" s="33">
        <v>1</v>
      </c>
      <c r="BB69" s="33">
        <v>4</v>
      </c>
      <c r="BC69" s="33">
        <v>1</v>
      </c>
      <c r="BD69" s="33">
        <v>1</v>
      </c>
      <c r="BE69" s="33">
        <v>1</v>
      </c>
      <c r="BF69" s="33">
        <v>4</v>
      </c>
      <c r="BG69" s="33" t="s">
        <v>1128</v>
      </c>
      <c r="BH69" s="33" t="s">
        <v>1020</v>
      </c>
      <c r="BI69" s="33">
        <v>1</v>
      </c>
      <c r="BJ69" s="33">
        <v>4</v>
      </c>
      <c r="BK69" s="33">
        <v>1</v>
      </c>
      <c r="BL69" s="33">
        <v>3</v>
      </c>
      <c r="BM69" s="33">
        <v>3</v>
      </c>
      <c r="BN69" s="33">
        <v>4</v>
      </c>
      <c r="BO69" s="33">
        <v>1</v>
      </c>
      <c r="BP69" s="33">
        <v>4</v>
      </c>
      <c r="BQ69" s="33">
        <v>3</v>
      </c>
      <c r="BR69" s="33">
        <v>1</v>
      </c>
      <c r="BS69" s="33">
        <v>4</v>
      </c>
      <c r="BT69" s="33">
        <v>2</v>
      </c>
      <c r="BU69" s="33">
        <v>1</v>
      </c>
      <c r="BV69" s="33" t="s">
        <v>5</v>
      </c>
      <c r="BW69" s="33" t="s">
        <v>184</v>
      </c>
      <c r="BY69" s="33" t="s">
        <v>704</v>
      </c>
      <c r="BZ69" s="33" t="s">
        <v>712</v>
      </c>
      <c r="CA69" s="33" t="s">
        <v>719</v>
      </c>
      <c r="CB69" s="33" t="s">
        <v>727</v>
      </c>
      <c r="CC69" s="33" t="s">
        <v>1129</v>
      </c>
      <c r="CD69" s="33" t="s">
        <v>828</v>
      </c>
      <c r="CE69" s="33" t="s">
        <v>1130</v>
      </c>
      <c r="CF69" s="33" t="s">
        <v>837</v>
      </c>
      <c r="CG69" s="33" t="s">
        <v>844</v>
      </c>
    </row>
    <row r="70" spans="1:86" ht="12.75" x14ac:dyDescent="0.2">
      <c r="A70" s="36">
        <v>43083.588180879626</v>
      </c>
      <c r="B70" s="33">
        <v>2</v>
      </c>
      <c r="C70" s="33">
        <v>5</v>
      </c>
      <c r="D70" s="33">
        <v>5</v>
      </c>
      <c r="E70" s="33">
        <v>2</v>
      </c>
      <c r="F70" s="33">
        <v>2</v>
      </c>
      <c r="G70" s="33">
        <v>2</v>
      </c>
      <c r="H70" s="33">
        <v>5</v>
      </c>
      <c r="I70" s="33">
        <v>4</v>
      </c>
      <c r="J70" s="33">
        <v>4</v>
      </c>
      <c r="K70" s="33">
        <v>3</v>
      </c>
      <c r="L70" s="33">
        <v>4</v>
      </c>
      <c r="M70" s="33">
        <v>4</v>
      </c>
      <c r="N70" s="33">
        <v>5</v>
      </c>
      <c r="O70" s="33">
        <v>4</v>
      </c>
      <c r="P70" s="33">
        <v>3</v>
      </c>
      <c r="Q70" s="33">
        <v>2</v>
      </c>
      <c r="R70" s="33">
        <v>4</v>
      </c>
      <c r="S70" s="33">
        <v>2</v>
      </c>
      <c r="T70" s="33">
        <v>5</v>
      </c>
      <c r="U70" s="33">
        <v>4</v>
      </c>
      <c r="V70" s="33">
        <v>2</v>
      </c>
      <c r="W70" s="33">
        <v>4</v>
      </c>
      <c r="X70" s="33">
        <v>4</v>
      </c>
      <c r="Y70" s="33">
        <v>2</v>
      </c>
      <c r="Z70" s="33">
        <v>5</v>
      </c>
      <c r="AA70" s="33">
        <v>4</v>
      </c>
      <c r="AB70" s="33">
        <v>4</v>
      </c>
      <c r="AC70" s="33">
        <v>2</v>
      </c>
      <c r="AD70" s="33">
        <v>5</v>
      </c>
      <c r="AE70" s="33">
        <v>4</v>
      </c>
      <c r="AF70" s="33">
        <v>4</v>
      </c>
      <c r="AG70" s="33">
        <v>4</v>
      </c>
      <c r="AH70" s="33">
        <v>4</v>
      </c>
      <c r="AI70" s="33">
        <v>4</v>
      </c>
      <c r="AJ70" s="33">
        <v>5</v>
      </c>
      <c r="AK70" s="33">
        <v>4</v>
      </c>
      <c r="AL70" s="33">
        <v>4</v>
      </c>
      <c r="AM70" s="33">
        <v>4</v>
      </c>
      <c r="AN70" s="33">
        <v>3</v>
      </c>
      <c r="AO70" s="33">
        <v>3</v>
      </c>
      <c r="AP70" s="33">
        <v>4</v>
      </c>
      <c r="AQ70" s="33">
        <v>5</v>
      </c>
      <c r="AR70" s="33">
        <v>3</v>
      </c>
      <c r="AS70" s="33">
        <v>5</v>
      </c>
      <c r="AT70" s="33">
        <v>4</v>
      </c>
      <c r="AU70" s="33">
        <v>4</v>
      </c>
      <c r="AV70" s="33">
        <v>4</v>
      </c>
      <c r="AW70" s="33">
        <v>5</v>
      </c>
      <c r="AX70" s="33">
        <v>5</v>
      </c>
      <c r="AY70" s="33">
        <v>3</v>
      </c>
      <c r="AZ70" s="33">
        <v>3</v>
      </c>
      <c r="BA70" s="33">
        <v>4</v>
      </c>
      <c r="BB70" s="33">
        <v>2</v>
      </c>
      <c r="BC70" s="33">
        <v>5</v>
      </c>
      <c r="BD70" s="33">
        <v>5</v>
      </c>
      <c r="BE70" s="33">
        <v>3</v>
      </c>
      <c r="BF70" s="33">
        <v>4</v>
      </c>
      <c r="BH70" s="33" t="s">
        <v>1120</v>
      </c>
      <c r="BI70" s="33">
        <v>3</v>
      </c>
      <c r="BJ70" s="33">
        <v>4</v>
      </c>
      <c r="BK70" s="33">
        <v>5</v>
      </c>
      <c r="BL70" s="33">
        <v>3</v>
      </c>
      <c r="BM70" s="33">
        <v>2</v>
      </c>
      <c r="BN70" s="33">
        <v>5</v>
      </c>
      <c r="BO70" s="33">
        <v>4</v>
      </c>
      <c r="BP70" s="33">
        <v>4</v>
      </c>
      <c r="BQ70" s="33">
        <v>2</v>
      </c>
      <c r="BR70" s="33" t="s">
        <v>5</v>
      </c>
      <c r="BS70" s="33">
        <v>5</v>
      </c>
      <c r="BT70" s="33">
        <v>4</v>
      </c>
      <c r="BU70" s="33">
        <v>3</v>
      </c>
      <c r="BV70" s="33">
        <v>4</v>
      </c>
      <c r="BW70" s="33" t="s">
        <v>185</v>
      </c>
      <c r="BX70" s="33" t="s">
        <v>1131</v>
      </c>
      <c r="BY70" s="33" t="s">
        <v>705</v>
      </c>
      <c r="BZ70" s="33" t="s">
        <v>711</v>
      </c>
      <c r="CA70" s="33" t="s">
        <v>722</v>
      </c>
      <c r="CB70" s="33" t="s">
        <v>727</v>
      </c>
      <c r="CC70" s="33" t="s">
        <v>1132</v>
      </c>
      <c r="CD70" s="33" t="s">
        <v>206</v>
      </c>
      <c r="CE70" s="33" t="s">
        <v>952</v>
      </c>
      <c r="CF70" s="33" t="s">
        <v>837</v>
      </c>
      <c r="CG70" s="33" t="s">
        <v>844</v>
      </c>
    </row>
    <row r="71" spans="1:86" ht="12.75" x14ac:dyDescent="0.2">
      <c r="A71" s="36">
        <v>43083.592596250004</v>
      </c>
      <c r="B71" s="33">
        <v>1</v>
      </c>
      <c r="C71" s="33">
        <v>2</v>
      </c>
      <c r="D71" s="33">
        <v>2</v>
      </c>
      <c r="E71" s="33">
        <v>1</v>
      </c>
      <c r="F71" s="33">
        <v>1</v>
      </c>
      <c r="G71" s="33">
        <v>1</v>
      </c>
      <c r="H71" s="33">
        <v>5</v>
      </c>
      <c r="I71" s="33">
        <v>5</v>
      </c>
      <c r="J71" s="33">
        <v>4</v>
      </c>
      <c r="K71" s="33">
        <v>4</v>
      </c>
      <c r="L71" s="33">
        <v>5</v>
      </c>
      <c r="M71" s="33">
        <v>1</v>
      </c>
      <c r="N71" s="33">
        <v>2</v>
      </c>
      <c r="O71" s="33">
        <v>5</v>
      </c>
      <c r="P71" s="33">
        <v>5</v>
      </c>
      <c r="Q71" s="33">
        <v>5</v>
      </c>
      <c r="R71" s="33">
        <v>5</v>
      </c>
      <c r="S71" s="33">
        <v>1</v>
      </c>
      <c r="T71" s="33">
        <v>5</v>
      </c>
      <c r="U71" s="33">
        <v>5</v>
      </c>
      <c r="V71" s="33">
        <v>2</v>
      </c>
      <c r="W71" s="33">
        <v>5</v>
      </c>
      <c r="X71" s="33">
        <v>5</v>
      </c>
      <c r="Y71" s="33">
        <v>4</v>
      </c>
      <c r="Z71" s="33">
        <v>5</v>
      </c>
      <c r="AA71" s="33">
        <v>3</v>
      </c>
      <c r="AB71" s="33">
        <v>5</v>
      </c>
      <c r="AC71" s="33">
        <v>3</v>
      </c>
      <c r="AD71" s="33">
        <v>2</v>
      </c>
      <c r="AE71" s="33">
        <v>4</v>
      </c>
      <c r="AF71" s="33">
        <v>3</v>
      </c>
      <c r="AG71" s="33">
        <v>5</v>
      </c>
      <c r="AH71" s="33">
        <v>2</v>
      </c>
      <c r="AI71" s="33">
        <v>5</v>
      </c>
      <c r="AJ71" s="33">
        <v>2</v>
      </c>
      <c r="AK71" s="33">
        <v>3</v>
      </c>
      <c r="AL71" s="33">
        <v>3</v>
      </c>
      <c r="AM71" s="33">
        <v>1</v>
      </c>
      <c r="AN71" s="33">
        <v>1</v>
      </c>
      <c r="AO71" s="33">
        <v>1</v>
      </c>
      <c r="AP71" s="33">
        <v>1</v>
      </c>
      <c r="AQ71" s="33">
        <v>5</v>
      </c>
      <c r="AR71" s="33">
        <v>5</v>
      </c>
      <c r="AS71" s="33">
        <v>4</v>
      </c>
      <c r="AT71" s="33">
        <v>5</v>
      </c>
      <c r="AU71" s="33">
        <v>4</v>
      </c>
      <c r="AV71" s="33">
        <v>3</v>
      </c>
      <c r="AW71" s="33">
        <v>3</v>
      </c>
      <c r="AX71" s="33">
        <v>5</v>
      </c>
      <c r="AY71" s="33">
        <v>5</v>
      </c>
      <c r="AZ71" s="33">
        <v>5</v>
      </c>
      <c r="BA71" s="33">
        <v>5</v>
      </c>
      <c r="BB71" s="33">
        <v>4</v>
      </c>
      <c r="BC71" s="33">
        <v>5</v>
      </c>
      <c r="BD71" s="33">
        <v>5</v>
      </c>
      <c r="BE71" s="33">
        <v>3</v>
      </c>
      <c r="BF71" s="33">
        <v>3</v>
      </c>
      <c r="BH71" s="33" t="s">
        <v>1133</v>
      </c>
      <c r="BI71" s="33" t="s">
        <v>5</v>
      </c>
      <c r="BJ71" s="33" t="s">
        <v>5</v>
      </c>
      <c r="BK71" s="33" t="s">
        <v>5</v>
      </c>
      <c r="BL71" s="33" t="s">
        <v>5</v>
      </c>
      <c r="BM71" s="33" t="s">
        <v>5</v>
      </c>
      <c r="BN71" s="33" t="s">
        <v>5</v>
      </c>
      <c r="BO71" s="33" t="s">
        <v>5</v>
      </c>
      <c r="BP71" s="33" t="s">
        <v>5</v>
      </c>
      <c r="BQ71" s="33">
        <v>4</v>
      </c>
      <c r="BR71" s="33">
        <v>3</v>
      </c>
      <c r="BS71" s="33">
        <v>4</v>
      </c>
      <c r="BT71" s="33">
        <v>1</v>
      </c>
      <c r="BU71" s="33">
        <v>3</v>
      </c>
      <c r="BV71" s="33">
        <v>4</v>
      </c>
      <c r="BW71" s="33" t="s">
        <v>183</v>
      </c>
      <c r="BY71" s="33" t="s">
        <v>705</v>
      </c>
      <c r="BZ71" s="33" t="s">
        <v>713</v>
      </c>
      <c r="CA71" s="33" t="s">
        <v>719</v>
      </c>
      <c r="CB71" s="33" t="s">
        <v>727</v>
      </c>
      <c r="CC71" s="33" t="s">
        <v>933</v>
      </c>
      <c r="CD71" s="33" t="s">
        <v>741</v>
      </c>
      <c r="CE71" s="33" t="s">
        <v>236</v>
      </c>
      <c r="CF71" s="33" t="s">
        <v>837</v>
      </c>
      <c r="CG71" s="33" t="s">
        <v>844</v>
      </c>
      <c r="CH71" s="33"/>
    </row>
    <row r="72" spans="1:86" ht="12.75" x14ac:dyDescent="0.2">
      <c r="A72" s="36">
        <v>43083.59736550926</v>
      </c>
      <c r="B72" s="33">
        <v>1</v>
      </c>
      <c r="C72" s="33">
        <v>1</v>
      </c>
      <c r="D72" s="33">
        <v>1</v>
      </c>
      <c r="E72" s="33">
        <v>1</v>
      </c>
      <c r="F72" s="33">
        <v>2</v>
      </c>
      <c r="G72" s="33">
        <v>5</v>
      </c>
      <c r="H72" s="33">
        <v>3</v>
      </c>
      <c r="I72" s="33">
        <v>1</v>
      </c>
      <c r="J72" s="33">
        <v>1</v>
      </c>
      <c r="K72" s="33">
        <v>1</v>
      </c>
      <c r="L72" s="33">
        <v>5</v>
      </c>
      <c r="M72" s="33">
        <v>3</v>
      </c>
      <c r="N72" s="33">
        <v>2</v>
      </c>
      <c r="O72" s="33">
        <v>3</v>
      </c>
      <c r="P72" s="33">
        <v>4</v>
      </c>
      <c r="Q72" s="33">
        <v>3</v>
      </c>
      <c r="R72" s="33">
        <v>2</v>
      </c>
      <c r="S72" s="33">
        <v>1</v>
      </c>
      <c r="T72" s="33">
        <v>4</v>
      </c>
      <c r="U72" s="33">
        <v>1</v>
      </c>
      <c r="V72" s="33">
        <v>1</v>
      </c>
      <c r="W72" s="33">
        <v>3</v>
      </c>
      <c r="X72" s="33">
        <v>1</v>
      </c>
      <c r="Y72" s="33">
        <v>4</v>
      </c>
      <c r="Z72" s="33">
        <v>4</v>
      </c>
      <c r="AA72" s="33">
        <v>1</v>
      </c>
      <c r="AB72" s="33">
        <v>3</v>
      </c>
      <c r="AC72" s="33">
        <v>1</v>
      </c>
      <c r="AD72" s="33">
        <v>2</v>
      </c>
      <c r="AE72" s="33">
        <v>1</v>
      </c>
      <c r="AF72" s="33">
        <v>4</v>
      </c>
      <c r="AG72" s="33">
        <v>1</v>
      </c>
      <c r="AH72" s="33">
        <v>5</v>
      </c>
      <c r="AI72" s="33">
        <v>1</v>
      </c>
      <c r="AJ72" s="33">
        <v>4</v>
      </c>
      <c r="AK72" s="33">
        <v>2</v>
      </c>
      <c r="AL72" s="33">
        <v>4</v>
      </c>
      <c r="AM72" s="33">
        <v>4</v>
      </c>
      <c r="AN72" s="33">
        <v>4</v>
      </c>
      <c r="AO72" s="33">
        <v>2</v>
      </c>
      <c r="AP72" s="33">
        <v>5</v>
      </c>
      <c r="AQ72" s="33">
        <v>3</v>
      </c>
      <c r="AR72" s="33">
        <v>4</v>
      </c>
      <c r="AS72" s="33">
        <v>2</v>
      </c>
      <c r="AT72" s="33">
        <v>4</v>
      </c>
      <c r="AU72" s="33">
        <v>5</v>
      </c>
      <c r="AV72" s="33">
        <v>4</v>
      </c>
      <c r="AW72" s="33">
        <v>3</v>
      </c>
      <c r="AX72" s="33">
        <v>3</v>
      </c>
      <c r="AY72" s="33">
        <v>5</v>
      </c>
      <c r="AZ72" s="33">
        <v>4</v>
      </c>
      <c r="BA72" s="33">
        <v>3</v>
      </c>
      <c r="BB72" s="33">
        <v>2</v>
      </c>
      <c r="BC72" s="33">
        <v>2</v>
      </c>
      <c r="BD72" s="33">
        <v>5</v>
      </c>
      <c r="BE72" s="33">
        <v>1</v>
      </c>
      <c r="BF72" s="33">
        <v>5</v>
      </c>
      <c r="BH72" s="33" t="s">
        <v>928</v>
      </c>
      <c r="BI72" s="33">
        <v>4</v>
      </c>
      <c r="BJ72" s="33">
        <v>5</v>
      </c>
      <c r="BK72" s="33">
        <v>5</v>
      </c>
      <c r="BL72" s="33">
        <v>4</v>
      </c>
      <c r="BM72" s="33">
        <v>4</v>
      </c>
      <c r="BN72" s="33">
        <v>4</v>
      </c>
      <c r="BO72" s="33">
        <v>4</v>
      </c>
      <c r="BP72" s="33">
        <v>5</v>
      </c>
      <c r="BQ72" s="33">
        <v>1</v>
      </c>
      <c r="BR72" s="33">
        <v>5</v>
      </c>
      <c r="BS72" s="33">
        <v>1</v>
      </c>
      <c r="BU72" s="33">
        <v>1</v>
      </c>
      <c r="BV72" s="33">
        <v>1</v>
      </c>
      <c r="BW72" s="33" t="s">
        <v>184</v>
      </c>
      <c r="BY72" s="33" t="s">
        <v>705</v>
      </c>
      <c r="BZ72" s="33" t="s">
        <v>715</v>
      </c>
      <c r="CA72" s="33" t="s">
        <v>719</v>
      </c>
      <c r="CB72" s="33" t="s">
        <v>729</v>
      </c>
      <c r="CC72" s="33" t="s">
        <v>1134</v>
      </c>
      <c r="CD72" s="33" t="s">
        <v>828</v>
      </c>
      <c r="CE72" s="33" t="s">
        <v>1135</v>
      </c>
      <c r="CF72" s="33" t="s">
        <v>958</v>
      </c>
      <c r="CG72" s="33" t="s">
        <v>1136</v>
      </c>
      <c r="CH72" s="33"/>
    </row>
    <row r="73" spans="1:86" ht="12.75" x14ac:dyDescent="0.2">
      <c r="A73" s="36">
        <v>43083.641842928242</v>
      </c>
      <c r="B73" s="33">
        <v>3</v>
      </c>
      <c r="C73" s="33">
        <v>4</v>
      </c>
      <c r="D73" s="33">
        <v>4</v>
      </c>
      <c r="E73" s="33">
        <v>2</v>
      </c>
      <c r="F73" s="33">
        <v>1</v>
      </c>
      <c r="G73" s="33">
        <v>5</v>
      </c>
      <c r="H73" s="33">
        <v>2</v>
      </c>
      <c r="I73" s="33">
        <v>3</v>
      </c>
      <c r="J73" s="33">
        <v>3</v>
      </c>
      <c r="K73" s="33">
        <v>3</v>
      </c>
      <c r="L73" s="33">
        <v>2</v>
      </c>
      <c r="M73" s="33">
        <v>3</v>
      </c>
      <c r="N73" s="33">
        <v>2</v>
      </c>
      <c r="O73" s="33">
        <v>4</v>
      </c>
      <c r="P73" s="33">
        <v>5</v>
      </c>
      <c r="Q73" s="33">
        <v>5</v>
      </c>
      <c r="R73" s="33">
        <v>3</v>
      </c>
      <c r="S73" s="33">
        <v>3</v>
      </c>
      <c r="T73" s="33">
        <v>5</v>
      </c>
      <c r="U73" s="33">
        <v>1</v>
      </c>
      <c r="V73" s="33">
        <v>1</v>
      </c>
      <c r="W73" s="33">
        <v>2</v>
      </c>
      <c r="X73" s="33">
        <v>1</v>
      </c>
      <c r="Y73" s="33">
        <v>1</v>
      </c>
      <c r="Z73" s="33">
        <v>3</v>
      </c>
      <c r="AA73" s="33">
        <v>4</v>
      </c>
      <c r="AB73" s="33">
        <v>1</v>
      </c>
      <c r="AC73" s="33">
        <v>2</v>
      </c>
      <c r="AD73" s="33">
        <v>1</v>
      </c>
      <c r="AE73" s="33">
        <v>3</v>
      </c>
      <c r="AF73" s="33">
        <v>1</v>
      </c>
      <c r="AG73" s="33">
        <v>3</v>
      </c>
      <c r="AH73" s="33">
        <v>3</v>
      </c>
      <c r="AI73" s="33">
        <v>1</v>
      </c>
      <c r="AJ73" s="33">
        <v>1</v>
      </c>
      <c r="AK73" s="33">
        <v>3</v>
      </c>
      <c r="AL73" s="33">
        <v>4</v>
      </c>
      <c r="AM73" s="33">
        <v>3</v>
      </c>
      <c r="AN73" s="33">
        <v>3</v>
      </c>
      <c r="AO73" s="33">
        <v>3</v>
      </c>
      <c r="AP73" s="33">
        <v>5</v>
      </c>
      <c r="AQ73" s="33">
        <v>1</v>
      </c>
      <c r="AR73" s="33">
        <v>3</v>
      </c>
      <c r="AS73" s="33">
        <v>3</v>
      </c>
      <c r="AT73" s="33" t="s">
        <v>5</v>
      </c>
      <c r="AU73" s="33">
        <v>2</v>
      </c>
      <c r="AV73" s="33">
        <v>4</v>
      </c>
      <c r="AW73" s="33">
        <v>1</v>
      </c>
      <c r="AX73" s="33">
        <v>3</v>
      </c>
      <c r="AY73" s="33">
        <v>3</v>
      </c>
      <c r="AZ73" s="33">
        <v>3</v>
      </c>
      <c r="BA73" s="33">
        <v>1</v>
      </c>
      <c r="BB73" s="33">
        <v>3</v>
      </c>
      <c r="BC73" s="33">
        <v>5</v>
      </c>
      <c r="BD73" s="33">
        <v>1</v>
      </c>
      <c r="BE73" s="33">
        <v>1</v>
      </c>
      <c r="BF73" s="33">
        <v>1</v>
      </c>
      <c r="BG73" s="33" t="s">
        <v>1137</v>
      </c>
      <c r="BH73" s="33" t="s">
        <v>1138</v>
      </c>
      <c r="BI73" s="33">
        <v>4</v>
      </c>
      <c r="BJ73" s="33">
        <v>1</v>
      </c>
      <c r="BK73" s="33">
        <v>5</v>
      </c>
      <c r="BL73" s="33">
        <v>5</v>
      </c>
      <c r="BM73" s="33">
        <v>5</v>
      </c>
      <c r="BN73" s="33">
        <v>4</v>
      </c>
      <c r="BO73" s="33">
        <v>1</v>
      </c>
      <c r="BP73" s="33">
        <v>3</v>
      </c>
      <c r="BQ73" s="33">
        <v>2</v>
      </c>
      <c r="BR73" s="33">
        <v>1</v>
      </c>
      <c r="BS73" s="33">
        <v>2</v>
      </c>
      <c r="BT73" s="33">
        <v>4</v>
      </c>
      <c r="BU73" s="33">
        <v>3</v>
      </c>
      <c r="BV73" s="33">
        <v>4</v>
      </c>
      <c r="BW73" s="33" t="s">
        <v>1139</v>
      </c>
      <c r="BX73" s="33" t="s">
        <v>1140</v>
      </c>
      <c r="BY73" s="33" t="s">
        <v>704</v>
      </c>
      <c r="BZ73" s="33" t="s">
        <v>711</v>
      </c>
      <c r="CA73" s="33" t="s">
        <v>719</v>
      </c>
      <c r="CB73" s="33" t="s">
        <v>727</v>
      </c>
      <c r="CC73" s="33" t="s">
        <v>1141</v>
      </c>
      <c r="CD73" s="33" t="s">
        <v>830</v>
      </c>
      <c r="CE73" s="33" t="s">
        <v>1142</v>
      </c>
      <c r="CF73" s="33" t="s">
        <v>837</v>
      </c>
      <c r="CG73" s="33" t="s">
        <v>844</v>
      </c>
    </row>
    <row r="74" spans="1:86" ht="12.75" x14ac:dyDescent="0.2">
      <c r="A74" s="36">
        <v>43083.664597129631</v>
      </c>
      <c r="B74" s="33">
        <v>3</v>
      </c>
      <c r="C74" s="33">
        <v>2</v>
      </c>
      <c r="D74" s="33">
        <v>2</v>
      </c>
      <c r="E74" s="33">
        <v>4</v>
      </c>
      <c r="F74" s="33">
        <v>4</v>
      </c>
      <c r="G74" s="33">
        <v>4</v>
      </c>
      <c r="H74" s="33">
        <v>3</v>
      </c>
      <c r="I74" s="33">
        <v>5</v>
      </c>
      <c r="J74" s="33">
        <v>3</v>
      </c>
      <c r="K74" s="33">
        <v>4</v>
      </c>
      <c r="L74" s="33">
        <v>5</v>
      </c>
      <c r="M74" s="33">
        <v>2</v>
      </c>
      <c r="N74" s="33">
        <v>3</v>
      </c>
      <c r="O74" s="33">
        <v>5</v>
      </c>
      <c r="P74" s="33">
        <v>5</v>
      </c>
      <c r="Q74" s="33">
        <v>5</v>
      </c>
      <c r="R74" s="33">
        <v>5</v>
      </c>
      <c r="S74" s="33">
        <v>5</v>
      </c>
      <c r="T74" s="33">
        <v>5</v>
      </c>
      <c r="U74" s="33">
        <v>2</v>
      </c>
      <c r="V74" s="33">
        <v>2</v>
      </c>
      <c r="W74" s="33">
        <v>2</v>
      </c>
      <c r="X74" s="33">
        <v>4</v>
      </c>
      <c r="Y74" s="33">
        <v>5</v>
      </c>
      <c r="Z74" s="33">
        <v>4</v>
      </c>
      <c r="AA74" s="33">
        <v>4</v>
      </c>
      <c r="AB74" s="33">
        <v>4</v>
      </c>
      <c r="AC74" s="33">
        <v>4</v>
      </c>
      <c r="AD74" s="33">
        <v>4</v>
      </c>
      <c r="AE74" s="33">
        <v>3</v>
      </c>
      <c r="AF74" s="33">
        <v>3</v>
      </c>
      <c r="AG74" s="33">
        <v>4</v>
      </c>
      <c r="AH74" s="33">
        <v>4</v>
      </c>
      <c r="AI74" s="33">
        <v>5</v>
      </c>
      <c r="AJ74" s="33">
        <v>3</v>
      </c>
      <c r="AK74" s="33">
        <v>2</v>
      </c>
      <c r="AL74" s="33">
        <v>1</v>
      </c>
      <c r="AM74" s="33">
        <v>1</v>
      </c>
      <c r="AN74" s="33">
        <v>3</v>
      </c>
      <c r="AO74" s="33">
        <v>4</v>
      </c>
      <c r="AP74" s="33">
        <v>3</v>
      </c>
      <c r="AQ74" s="33">
        <v>4</v>
      </c>
      <c r="AR74" s="33">
        <v>5</v>
      </c>
      <c r="AS74" s="33">
        <v>3</v>
      </c>
      <c r="AT74" s="33">
        <v>4</v>
      </c>
      <c r="AU74" s="33">
        <v>5</v>
      </c>
      <c r="AV74" s="33">
        <v>2</v>
      </c>
      <c r="AW74" s="33">
        <v>3</v>
      </c>
      <c r="AX74" s="33">
        <v>5</v>
      </c>
      <c r="AY74" s="33">
        <v>5</v>
      </c>
      <c r="AZ74" s="33">
        <v>5</v>
      </c>
      <c r="BA74" s="33">
        <v>5</v>
      </c>
      <c r="BB74" s="33">
        <v>5</v>
      </c>
      <c r="BC74" s="33">
        <v>4</v>
      </c>
      <c r="BD74" s="33">
        <v>2</v>
      </c>
      <c r="BE74" s="33">
        <v>2</v>
      </c>
      <c r="BF74" s="33">
        <v>3</v>
      </c>
      <c r="BG74" s="33" t="s">
        <v>1143</v>
      </c>
      <c r="BH74" s="33" t="s">
        <v>1005</v>
      </c>
      <c r="BI74" s="33">
        <v>3</v>
      </c>
      <c r="BJ74" s="33">
        <v>3</v>
      </c>
      <c r="BK74" s="33">
        <v>4</v>
      </c>
      <c r="BL74" s="33">
        <v>3</v>
      </c>
      <c r="BM74" s="33">
        <v>3</v>
      </c>
      <c r="BN74" s="33">
        <v>3</v>
      </c>
      <c r="BO74" s="33">
        <v>3</v>
      </c>
      <c r="BP74" s="33">
        <v>3</v>
      </c>
      <c r="BQ74" s="33">
        <v>5</v>
      </c>
      <c r="BR74" s="33">
        <v>1</v>
      </c>
      <c r="BS74" s="33">
        <v>5</v>
      </c>
      <c r="BT74" s="33">
        <v>5</v>
      </c>
      <c r="BU74" s="33">
        <v>3</v>
      </c>
      <c r="BV74" s="33">
        <v>5</v>
      </c>
      <c r="BW74" s="33" t="s">
        <v>183</v>
      </c>
      <c r="BY74" s="33" t="s">
        <v>704</v>
      </c>
      <c r="BZ74" s="33" t="s">
        <v>712</v>
      </c>
      <c r="CA74" s="33" t="s">
        <v>720</v>
      </c>
      <c r="CB74" s="33" t="s">
        <v>727</v>
      </c>
      <c r="CD74" s="33" t="s">
        <v>829</v>
      </c>
      <c r="CE74" s="33" t="s">
        <v>938</v>
      </c>
      <c r="CF74" s="33" t="s">
        <v>837</v>
      </c>
      <c r="CG74" s="33" t="s">
        <v>844</v>
      </c>
    </row>
    <row r="75" spans="1:86" ht="12.75" x14ac:dyDescent="0.2">
      <c r="A75" s="36">
        <v>43083.700275358795</v>
      </c>
      <c r="B75" s="33">
        <v>5</v>
      </c>
      <c r="C75" s="33">
        <v>2</v>
      </c>
      <c r="D75" s="33">
        <v>2</v>
      </c>
      <c r="E75" s="33">
        <v>2</v>
      </c>
      <c r="F75" s="33">
        <v>2</v>
      </c>
      <c r="G75" s="33">
        <v>4</v>
      </c>
      <c r="H75" s="33">
        <v>4</v>
      </c>
      <c r="I75" s="33">
        <v>4</v>
      </c>
      <c r="J75" s="33">
        <v>1</v>
      </c>
      <c r="K75" s="33">
        <v>3</v>
      </c>
      <c r="L75" s="33">
        <v>5</v>
      </c>
      <c r="M75" s="33">
        <v>3</v>
      </c>
      <c r="N75" s="33">
        <v>3</v>
      </c>
      <c r="O75" s="33">
        <v>4</v>
      </c>
      <c r="P75" s="33">
        <v>5</v>
      </c>
      <c r="Q75" s="33">
        <v>5</v>
      </c>
      <c r="R75" s="33">
        <v>5</v>
      </c>
      <c r="S75" s="33">
        <v>3</v>
      </c>
      <c r="T75" s="33">
        <v>5</v>
      </c>
      <c r="U75" s="33">
        <v>4</v>
      </c>
      <c r="V75" s="33" t="s">
        <v>5</v>
      </c>
      <c r="W75" s="33">
        <v>4</v>
      </c>
      <c r="X75" s="33">
        <v>4</v>
      </c>
      <c r="Y75" s="33">
        <v>3</v>
      </c>
      <c r="Z75" s="33">
        <v>3</v>
      </c>
      <c r="AA75" s="33">
        <v>3</v>
      </c>
      <c r="AB75" s="33">
        <v>3</v>
      </c>
      <c r="AC75" s="33">
        <v>4</v>
      </c>
      <c r="AD75" s="33">
        <v>2</v>
      </c>
      <c r="AE75" s="33">
        <v>3</v>
      </c>
      <c r="AF75" s="33">
        <v>3</v>
      </c>
      <c r="AG75" s="33">
        <v>3</v>
      </c>
      <c r="AH75" s="33">
        <v>4</v>
      </c>
      <c r="AI75" s="33">
        <v>4</v>
      </c>
      <c r="AJ75" s="33">
        <v>4</v>
      </c>
      <c r="AK75" s="33">
        <v>5</v>
      </c>
      <c r="AL75" s="33">
        <v>4</v>
      </c>
      <c r="AM75" s="33">
        <v>2</v>
      </c>
      <c r="AN75" s="33">
        <v>4</v>
      </c>
      <c r="AO75" s="33">
        <v>4</v>
      </c>
      <c r="AP75" s="33">
        <v>4</v>
      </c>
      <c r="AQ75" s="33">
        <v>5</v>
      </c>
      <c r="AR75" s="33">
        <v>5</v>
      </c>
      <c r="AS75" s="33">
        <v>3</v>
      </c>
      <c r="AT75" s="33">
        <v>4</v>
      </c>
      <c r="AU75" s="33">
        <v>5</v>
      </c>
      <c r="AV75" s="33">
        <v>4</v>
      </c>
      <c r="AW75" s="33">
        <v>2</v>
      </c>
      <c r="AX75" s="33">
        <v>4</v>
      </c>
      <c r="AY75" s="33">
        <v>5</v>
      </c>
      <c r="AZ75" s="33">
        <v>5</v>
      </c>
      <c r="BA75" s="33">
        <v>5</v>
      </c>
      <c r="BB75" s="33">
        <v>5</v>
      </c>
      <c r="BC75" s="33">
        <v>5</v>
      </c>
      <c r="BD75" s="33">
        <v>5</v>
      </c>
      <c r="BE75" s="33" t="s">
        <v>5</v>
      </c>
      <c r="BF75" s="33">
        <v>5</v>
      </c>
      <c r="BG75" s="33" t="s">
        <v>1144</v>
      </c>
      <c r="BH75" s="33" t="s">
        <v>156</v>
      </c>
      <c r="BI75" s="33">
        <v>1</v>
      </c>
      <c r="BJ75" s="33">
        <v>5</v>
      </c>
      <c r="BK75" s="33">
        <v>3</v>
      </c>
      <c r="BL75" s="33">
        <v>1</v>
      </c>
      <c r="BM75" s="33">
        <v>4</v>
      </c>
      <c r="BN75" s="33">
        <v>5</v>
      </c>
      <c r="BO75" s="33">
        <v>3</v>
      </c>
      <c r="BP75" s="33">
        <v>4</v>
      </c>
      <c r="BQ75" s="33">
        <v>2</v>
      </c>
      <c r="BR75" s="33">
        <v>1</v>
      </c>
      <c r="BS75" s="33">
        <v>2</v>
      </c>
      <c r="BT75" s="33">
        <v>5</v>
      </c>
      <c r="BU75" s="33">
        <v>1</v>
      </c>
      <c r="BV75" s="33">
        <v>5</v>
      </c>
      <c r="BW75" s="33" t="s">
        <v>184</v>
      </c>
      <c r="BY75" s="33" t="s">
        <v>705</v>
      </c>
      <c r="BZ75" s="33" t="s">
        <v>713</v>
      </c>
      <c r="CA75" s="33" t="s">
        <v>719</v>
      </c>
      <c r="CB75" s="33" t="s">
        <v>727</v>
      </c>
      <c r="CC75" s="33" t="s">
        <v>1145</v>
      </c>
      <c r="CD75" s="33" t="s">
        <v>830</v>
      </c>
      <c r="CE75" s="33" t="s">
        <v>829</v>
      </c>
      <c r="CF75" s="33" t="s">
        <v>837</v>
      </c>
      <c r="CG75" s="33" t="s">
        <v>844</v>
      </c>
    </row>
    <row r="76" spans="1:86" ht="12.75" x14ac:dyDescent="0.2">
      <c r="A76" s="36">
        <v>43083.762694953708</v>
      </c>
      <c r="B76" s="33">
        <v>1</v>
      </c>
      <c r="C76" s="33">
        <v>1</v>
      </c>
      <c r="D76" s="33">
        <v>1</v>
      </c>
      <c r="E76" s="33">
        <v>1</v>
      </c>
      <c r="F76" s="33">
        <v>3</v>
      </c>
      <c r="G76" s="33">
        <v>3</v>
      </c>
      <c r="H76" s="33">
        <v>1</v>
      </c>
      <c r="I76" s="33">
        <v>2</v>
      </c>
      <c r="J76" s="33">
        <v>2</v>
      </c>
      <c r="K76" s="33">
        <v>3</v>
      </c>
      <c r="L76" s="33">
        <v>2</v>
      </c>
      <c r="M76" s="33">
        <v>3</v>
      </c>
      <c r="N76" s="33">
        <v>2</v>
      </c>
      <c r="O76" s="33">
        <v>4</v>
      </c>
      <c r="P76" s="33">
        <v>1</v>
      </c>
      <c r="Q76" s="33">
        <v>4</v>
      </c>
      <c r="R76" s="33">
        <v>2</v>
      </c>
      <c r="S76" s="33">
        <v>4</v>
      </c>
      <c r="T76" s="33">
        <v>1</v>
      </c>
      <c r="U76" s="33">
        <v>3</v>
      </c>
      <c r="V76" s="33">
        <v>1</v>
      </c>
      <c r="W76" s="33">
        <v>2</v>
      </c>
      <c r="X76" s="33">
        <v>3</v>
      </c>
      <c r="Y76" s="33">
        <v>3</v>
      </c>
      <c r="Z76" s="33">
        <v>2</v>
      </c>
      <c r="AA76" s="33">
        <v>3</v>
      </c>
      <c r="AB76" s="33">
        <v>3</v>
      </c>
      <c r="AC76" s="33">
        <v>3</v>
      </c>
      <c r="AD76" s="33">
        <v>3</v>
      </c>
      <c r="AE76" s="33">
        <v>3</v>
      </c>
      <c r="AF76" s="33">
        <v>1</v>
      </c>
      <c r="AG76" s="33">
        <v>3</v>
      </c>
      <c r="AH76" s="33">
        <v>3</v>
      </c>
      <c r="AI76" s="33">
        <v>1</v>
      </c>
      <c r="AJ76" s="33">
        <v>1</v>
      </c>
      <c r="AK76" s="33">
        <v>2</v>
      </c>
      <c r="AL76" s="33">
        <v>1</v>
      </c>
      <c r="AM76" s="33">
        <v>1</v>
      </c>
      <c r="AN76" s="33">
        <v>1</v>
      </c>
      <c r="AO76" s="33">
        <v>2</v>
      </c>
      <c r="AP76" s="33">
        <v>1</v>
      </c>
      <c r="AQ76" s="33">
        <v>1</v>
      </c>
      <c r="AR76" s="33">
        <v>1</v>
      </c>
      <c r="AS76" s="33">
        <v>1</v>
      </c>
      <c r="AT76" s="33">
        <v>2</v>
      </c>
      <c r="AU76" s="33">
        <v>2</v>
      </c>
      <c r="AV76" s="33">
        <v>3</v>
      </c>
      <c r="AW76" s="33">
        <v>4</v>
      </c>
      <c r="AX76" s="33">
        <v>4</v>
      </c>
      <c r="AY76" s="33">
        <v>1</v>
      </c>
      <c r="AZ76" s="33">
        <v>3</v>
      </c>
      <c r="BA76" s="33">
        <v>3</v>
      </c>
      <c r="BB76" s="33">
        <v>4</v>
      </c>
      <c r="BC76" s="33">
        <v>1</v>
      </c>
      <c r="BD76" s="33">
        <v>1</v>
      </c>
      <c r="BE76" s="33">
        <v>1</v>
      </c>
      <c r="BF76" s="33">
        <v>3</v>
      </c>
      <c r="BW76" s="33" t="s">
        <v>182</v>
      </c>
      <c r="BY76" s="33" t="s">
        <v>705</v>
      </c>
      <c r="BZ76" s="33" t="s">
        <v>712</v>
      </c>
      <c r="CA76" s="33" t="s">
        <v>719</v>
      </c>
      <c r="CB76" s="33" t="s">
        <v>727</v>
      </c>
      <c r="CD76" s="33" t="s">
        <v>829</v>
      </c>
      <c r="CE76" s="33" t="s">
        <v>741</v>
      </c>
      <c r="CF76" s="33" t="s">
        <v>837</v>
      </c>
      <c r="CG76" s="33" t="s">
        <v>844</v>
      </c>
    </row>
    <row r="77" spans="1:86" ht="12.75" x14ac:dyDescent="0.2">
      <c r="A77" s="36">
        <v>43083.85791017361</v>
      </c>
      <c r="B77" s="33">
        <v>1</v>
      </c>
      <c r="C77" s="33">
        <v>4</v>
      </c>
      <c r="D77" s="33">
        <v>4</v>
      </c>
      <c r="E77" s="33">
        <v>1</v>
      </c>
      <c r="F77" s="33">
        <v>1</v>
      </c>
      <c r="G77" s="33">
        <v>5</v>
      </c>
      <c r="H77" s="33">
        <v>1</v>
      </c>
      <c r="I77" s="33">
        <v>5</v>
      </c>
      <c r="J77" s="33">
        <v>1</v>
      </c>
      <c r="K77" s="33">
        <v>2</v>
      </c>
      <c r="L77" s="33">
        <v>1</v>
      </c>
      <c r="M77" s="33">
        <v>2</v>
      </c>
      <c r="N77" s="33">
        <v>1</v>
      </c>
      <c r="O77" s="33">
        <v>1</v>
      </c>
      <c r="P77" s="33">
        <v>3</v>
      </c>
      <c r="Q77" s="33">
        <v>3</v>
      </c>
      <c r="R77" s="33">
        <v>1</v>
      </c>
      <c r="S77" s="33">
        <v>3</v>
      </c>
      <c r="T77" s="33">
        <v>5</v>
      </c>
      <c r="U77" s="33">
        <v>1</v>
      </c>
      <c r="V77" s="33">
        <v>1</v>
      </c>
      <c r="W77" s="33">
        <v>1</v>
      </c>
      <c r="X77" s="33">
        <v>5</v>
      </c>
      <c r="Y77" s="33">
        <v>1</v>
      </c>
      <c r="Z77" s="33">
        <v>2</v>
      </c>
      <c r="AA77" s="33">
        <v>1</v>
      </c>
      <c r="AB77" s="33">
        <v>4</v>
      </c>
      <c r="AC77" s="33">
        <v>1</v>
      </c>
      <c r="AD77" s="33">
        <v>4</v>
      </c>
      <c r="AE77" s="33">
        <v>5</v>
      </c>
      <c r="AF77" s="33">
        <v>2</v>
      </c>
      <c r="AG77" s="33">
        <v>4</v>
      </c>
      <c r="AH77" s="33">
        <v>1</v>
      </c>
      <c r="AI77" s="33">
        <v>3</v>
      </c>
      <c r="AJ77" s="33">
        <v>1</v>
      </c>
      <c r="AK77" s="33">
        <v>1</v>
      </c>
      <c r="AL77" s="33">
        <v>5</v>
      </c>
      <c r="AM77" s="33">
        <v>5</v>
      </c>
      <c r="AN77" s="33">
        <v>1</v>
      </c>
      <c r="AO77" s="33">
        <v>1</v>
      </c>
      <c r="AP77" s="33">
        <v>5</v>
      </c>
      <c r="AQ77" s="33">
        <v>2</v>
      </c>
      <c r="AR77" s="33">
        <v>5</v>
      </c>
      <c r="AS77" s="33">
        <v>1</v>
      </c>
      <c r="AT77" s="33">
        <v>2</v>
      </c>
      <c r="AU77" s="33">
        <v>1</v>
      </c>
      <c r="AV77" s="33">
        <v>3</v>
      </c>
      <c r="AW77" s="33">
        <v>1</v>
      </c>
      <c r="AX77" s="33">
        <v>2</v>
      </c>
      <c r="AY77" s="33">
        <v>3</v>
      </c>
      <c r="AZ77" s="33">
        <v>3</v>
      </c>
      <c r="BA77" s="33">
        <v>1</v>
      </c>
      <c r="BB77" s="33">
        <v>1</v>
      </c>
      <c r="BC77" s="33">
        <v>5</v>
      </c>
      <c r="BD77" s="33">
        <v>1</v>
      </c>
      <c r="BE77" s="33">
        <v>1</v>
      </c>
      <c r="BF77" s="33">
        <v>1</v>
      </c>
      <c r="BH77" s="33" t="s">
        <v>160</v>
      </c>
      <c r="BI77" s="33">
        <v>1</v>
      </c>
      <c r="BJ77" s="33">
        <v>5</v>
      </c>
      <c r="BK77" s="33">
        <v>3</v>
      </c>
      <c r="BL77" s="33">
        <v>1</v>
      </c>
      <c r="BM77" s="33">
        <v>1</v>
      </c>
      <c r="BN77" s="33">
        <v>3</v>
      </c>
      <c r="BO77" s="33">
        <v>4</v>
      </c>
      <c r="BP77" s="33">
        <v>4</v>
      </c>
      <c r="BQ77" s="33">
        <v>3</v>
      </c>
      <c r="BR77" s="33">
        <v>1</v>
      </c>
      <c r="BS77" s="33">
        <v>1</v>
      </c>
      <c r="BT77" s="33">
        <v>1</v>
      </c>
      <c r="BU77" s="33">
        <v>3</v>
      </c>
      <c r="BV77" s="33">
        <v>2</v>
      </c>
      <c r="BW77" s="33" t="s">
        <v>1146</v>
      </c>
      <c r="BY77" s="33" t="s">
        <v>705</v>
      </c>
      <c r="BZ77" s="33" t="s">
        <v>712</v>
      </c>
      <c r="CA77" s="33" t="s">
        <v>719</v>
      </c>
      <c r="CB77" s="33" t="s">
        <v>727</v>
      </c>
      <c r="CC77" s="33" t="s">
        <v>1147</v>
      </c>
      <c r="CD77" s="33" t="s">
        <v>828</v>
      </c>
      <c r="CE77" s="33" t="s">
        <v>952</v>
      </c>
      <c r="CF77" s="33" t="s">
        <v>837</v>
      </c>
      <c r="CG77" s="33" t="s">
        <v>844</v>
      </c>
    </row>
    <row r="78" spans="1:86" ht="12.75" x14ac:dyDescent="0.2">
      <c r="A78" s="36">
        <v>43084.435530115741</v>
      </c>
      <c r="B78" s="33">
        <v>3</v>
      </c>
      <c r="C78" s="33">
        <v>5</v>
      </c>
      <c r="D78" s="33">
        <v>4</v>
      </c>
      <c r="E78" s="33">
        <v>2</v>
      </c>
      <c r="F78" s="33">
        <v>2</v>
      </c>
      <c r="G78" s="33">
        <v>5</v>
      </c>
      <c r="H78" s="33">
        <v>5</v>
      </c>
      <c r="I78" s="33">
        <v>4</v>
      </c>
      <c r="J78" s="33">
        <v>2</v>
      </c>
      <c r="K78" s="33">
        <v>2</v>
      </c>
      <c r="L78" s="33">
        <v>2</v>
      </c>
      <c r="M78" s="33">
        <v>3</v>
      </c>
      <c r="N78" s="33">
        <v>2</v>
      </c>
      <c r="O78" s="33">
        <v>2</v>
      </c>
      <c r="P78" s="33">
        <v>3</v>
      </c>
      <c r="Q78" s="33">
        <v>3</v>
      </c>
      <c r="R78" s="33">
        <v>2</v>
      </c>
      <c r="S78" s="33">
        <v>1</v>
      </c>
      <c r="T78" s="33">
        <v>2</v>
      </c>
      <c r="U78" s="33">
        <v>5</v>
      </c>
      <c r="V78" s="33">
        <v>2</v>
      </c>
      <c r="W78" s="33">
        <v>4</v>
      </c>
      <c r="X78" s="33">
        <v>4</v>
      </c>
      <c r="Y78" s="33">
        <v>4</v>
      </c>
      <c r="Z78" s="33">
        <v>4</v>
      </c>
      <c r="AA78" s="33">
        <v>4</v>
      </c>
      <c r="AB78" s="33">
        <v>4</v>
      </c>
      <c r="AC78" s="33">
        <v>4</v>
      </c>
      <c r="AD78" s="33">
        <v>4</v>
      </c>
      <c r="AE78" s="33">
        <v>4</v>
      </c>
      <c r="AF78" s="33">
        <v>4</v>
      </c>
      <c r="AG78" s="33">
        <v>5</v>
      </c>
      <c r="AH78" s="33">
        <v>4</v>
      </c>
      <c r="AI78" s="33">
        <v>4</v>
      </c>
      <c r="AJ78" s="33">
        <v>3</v>
      </c>
      <c r="AK78" s="33">
        <v>3</v>
      </c>
      <c r="AL78" s="33">
        <v>5</v>
      </c>
      <c r="AM78" s="33">
        <v>5</v>
      </c>
      <c r="AN78" s="33">
        <v>2</v>
      </c>
      <c r="AO78" s="33">
        <v>2</v>
      </c>
      <c r="AP78" s="33">
        <v>5</v>
      </c>
      <c r="AQ78" s="33">
        <v>5</v>
      </c>
      <c r="AR78" s="33">
        <v>4</v>
      </c>
      <c r="AS78" s="33">
        <v>1</v>
      </c>
      <c r="AT78" s="33">
        <v>1</v>
      </c>
      <c r="AU78" s="33">
        <v>2</v>
      </c>
      <c r="AV78" s="33">
        <v>4</v>
      </c>
      <c r="AW78" s="33">
        <v>3</v>
      </c>
      <c r="AX78" s="33">
        <v>2</v>
      </c>
      <c r="AY78" s="33">
        <v>4</v>
      </c>
      <c r="AZ78" s="33">
        <v>4</v>
      </c>
      <c r="BA78" s="33">
        <v>1</v>
      </c>
      <c r="BB78" s="33">
        <v>1</v>
      </c>
      <c r="BC78" s="33">
        <v>4</v>
      </c>
      <c r="BD78" s="33">
        <v>5</v>
      </c>
      <c r="BE78" s="33">
        <v>4</v>
      </c>
      <c r="BF78" s="33">
        <v>3</v>
      </c>
      <c r="BG78" s="33" t="s">
        <v>1148</v>
      </c>
      <c r="BH78" s="33" t="s">
        <v>1005</v>
      </c>
      <c r="BI78" s="33">
        <v>5</v>
      </c>
      <c r="BJ78" s="33">
        <v>5</v>
      </c>
      <c r="BK78" s="33">
        <v>3</v>
      </c>
      <c r="BL78" s="33">
        <v>5</v>
      </c>
      <c r="BM78" s="33">
        <v>3</v>
      </c>
      <c r="BN78" s="33">
        <v>4</v>
      </c>
      <c r="BO78" s="33">
        <v>4</v>
      </c>
      <c r="BP78" s="33">
        <v>4</v>
      </c>
      <c r="BQ78" s="33">
        <v>4</v>
      </c>
      <c r="BR78" s="33">
        <v>3</v>
      </c>
      <c r="BS78" s="33">
        <v>3</v>
      </c>
      <c r="BT78" s="33">
        <v>4</v>
      </c>
      <c r="BU78" s="33">
        <v>3</v>
      </c>
      <c r="BV78" s="33">
        <v>4</v>
      </c>
      <c r="BW78" s="33" t="s">
        <v>184</v>
      </c>
      <c r="BX78" s="33" t="s">
        <v>1149</v>
      </c>
      <c r="BY78" s="33" t="s">
        <v>704</v>
      </c>
      <c r="BZ78" s="33" t="s">
        <v>712</v>
      </c>
      <c r="CA78" s="33" t="s">
        <v>719</v>
      </c>
      <c r="CB78" s="33" t="s">
        <v>728</v>
      </c>
      <c r="CD78" s="33" t="s">
        <v>830</v>
      </c>
      <c r="CE78" s="33" t="s">
        <v>829</v>
      </c>
      <c r="CF78" s="33" t="s">
        <v>838</v>
      </c>
      <c r="CG78" s="33" t="s">
        <v>844</v>
      </c>
    </row>
    <row r="79" spans="1:86" ht="12.75" x14ac:dyDescent="0.2">
      <c r="A79" s="36">
        <v>43084.452778125</v>
      </c>
      <c r="B79" s="33">
        <v>4</v>
      </c>
      <c r="C79" s="33">
        <v>5</v>
      </c>
      <c r="D79" s="33">
        <v>4</v>
      </c>
      <c r="E79" s="33">
        <v>2</v>
      </c>
      <c r="F79" s="33">
        <v>3</v>
      </c>
      <c r="G79" s="33">
        <v>5</v>
      </c>
      <c r="H79" s="33">
        <v>3</v>
      </c>
      <c r="I79" s="33">
        <v>5</v>
      </c>
      <c r="J79" s="33">
        <v>2</v>
      </c>
      <c r="K79" s="33">
        <v>1</v>
      </c>
      <c r="L79" s="33">
        <v>2</v>
      </c>
      <c r="M79" s="33">
        <v>5</v>
      </c>
      <c r="N79" s="33">
        <v>4</v>
      </c>
      <c r="O79" s="33">
        <v>5</v>
      </c>
      <c r="P79" s="33">
        <v>2</v>
      </c>
      <c r="Q79" s="33">
        <v>2</v>
      </c>
      <c r="R79" s="33">
        <v>4</v>
      </c>
      <c r="S79" s="33">
        <v>1</v>
      </c>
      <c r="T79" s="33">
        <v>2</v>
      </c>
      <c r="U79" s="33">
        <v>2</v>
      </c>
      <c r="V79" s="33">
        <v>1</v>
      </c>
      <c r="W79" s="33">
        <v>5</v>
      </c>
      <c r="X79" s="33">
        <v>3</v>
      </c>
      <c r="Y79" s="33">
        <v>4</v>
      </c>
      <c r="Z79" s="33">
        <v>3</v>
      </c>
      <c r="AA79" s="33">
        <v>4</v>
      </c>
      <c r="AB79" s="33">
        <v>5</v>
      </c>
      <c r="AC79" s="33">
        <v>2</v>
      </c>
      <c r="AD79" s="33">
        <v>2</v>
      </c>
      <c r="AE79" s="33">
        <v>2</v>
      </c>
      <c r="AF79" s="33">
        <v>2</v>
      </c>
      <c r="AG79" s="33">
        <v>5</v>
      </c>
      <c r="AH79" s="33">
        <v>5</v>
      </c>
      <c r="AI79" s="33">
        <v>4</v>
      </c>
      <c r="AJ79" s="33">
        <v>4</v>
      </c>
      <c r="AK79" s="33">
        <v>4</v>
      </c>
      <c r="AL79" s="33">
        <v>5</v>
      </c>
      <c r="AM79" s="33">
        <v>4</v>
      </c>
      <c r="AN79" s="33">
        <v>3</v>
      </c>
      <c r="AO79" s="33">
        <v>3</v>
      </c>
      <c r="AP79" s="33">
        <v>5</v>
      </c>
      <c r="AQ79" s="33">
        <v>3</v>
      </c>
      <c r="AR79" s="33">
        <v>5</v>
      </c>
      <c r="AS79" s="33">
        <v>2</v>
      </c>
      <c r="AT79" s="33">
        <v>1</v>
      </c>
      <c r="AU79" s="33">
        <v>2</v>
      </c>
      <c r="AV79" s="33">
        <v>5</v>
      </c>
      <c r="AW79" s="33">
        <v>5</v>
      </c>
      <c r="AX79" s="33">
        <v>5</v>
      </c>
      <c r="AY79" s="33">
        <v>4</v>
      </c>
      <c r="AZ79" s="33">
        <v>3</v>
      </c>
      <c r="BA79" s="33">
        <v>5</v>
      </c>
      <c r="BB79" s="33">
        <v>1</v>
      </c>
      <c r="BC79" s="33">
        <v>2</v>
      </c>
      <c r="BD79" s="33">
        <v>2</v>
      </c>
      <c r="BE79" s="33">
        <v>2</v>
      </c>
      <c r="BF79" s="33">
        <v>5</v>
      </c>
      <c r="BG79" s="33" t="s">
        <v>1150</v>
      </c>
      <c r="BH79" s="33" t="s">
        <v>975</v>
      </c>
      <c r="BI79" s="33">
        <v>5</v>
      </c>
      <c r="BJ79" s="33">
        <v>5</v>
      </c>
      <c r="BK79" s="33">
        <v>4</v>
      </c>
      <c r="BL79" s="33">
        <v>4</v>
      </c>
      <c r="BM79" s="33">
        <v>2</v>
      </c>
      <c r="BN79" s="33">
        <v>3</v>
      </c>
      <c r="BO79" s="33">
        <v>4</v>
      </c>
      <c r="BP79" s="33">
        <v>5</v>
      </c>
      <c r="BQ79" s="33">
        <v>4</v>
      </c>
      <c r="BR79" s="33">
        <v>1</v>
      </c>
      <c r="BS79" s="33">
        <v>5</v>
      </c>
      <c r="BT79" s="33">
        <v>3</v>
      </c>
      <c r="BU79" s="33">
        <v>2</v>
      </c>
      <c r="BV79" s="33">
        <v>2</v>
      </c>
      <c r="BW79" s="33" t="s">
        <v>183</v>
      </c>
      <c r="BY79" s="33" t="s">
        <v>705</v>
      </c>
      <c r="BZ79" s="33" t="s">
        <v>712</v>
      </c>
      <c r="CA79" s="33" t="s">
        <v>719</v>
      </c>
      <c r="CB79" s="33" t="s">
        <v>727</v>
      </c>
      <c r="CC79" s="33" t="s">
        <v>1151</v>
      </c>
      <c r="CD79" s="33" t="s">
        <v>829</v>
      </c>
      <c r="CE79" s="33" t="s">
        <v>1152</v>
      </c>
      <c r="CF79" s="33" t="s">
        <v>837</v>
      </c>
      <c r="CG79" s="33" t="s">
        <v>844</v>
      </c>
      <c r="CH79" s="33"/>
    </row>
    <row r="80" spans="1:86" ht="12.75" x14ac:dyDescent="0.2">
      <c r="A80" s="36">
        <v>43084.453844270829</v>
      </c>
      <c r="B80" s="33">
        <v>1</v>
      </c>
      <c r="C80" s="33">
        <v>1</v>
      </c>
      <c r="D80" s="33">
        <v>1</v>
      </c>
      <c r="E80" s="33">
        <v>1</v>
      </c>
      <c r="F80" s="33">
        <v>1</v>
      </c>
      <c r="G80" s="33">
        <v>3</v>
      </c>
      <c r="H80" s="33">
        <v>2</v>
      </c>
      <c r="I80" s="33">
        <v>2</v>
      </c>
      <c r="J80" s="33">
        <v>3</v>
      </c>
      <c r="K80" s="33">
        <v>3</v>
      </c>
      <c r="L80" s="33">
        <v>2</v>
      </c>
      <c r="M80" s="33">
        <v>1</v>
      </c>
      <c r="N80" s="33">
        <v>5</v>
      </c>
      <c r="O80" s="33">
        <v>3</v>
      </c>
      <c r="P80" s="33">
        <v>1</v>
      </c>
      <c r="Q80" s="33">
        <v>3</v>
      </c>
      <c r="R80" s="33">
        <v>1</v>
      </c>
      <c r="S80" s="33">
        <v>1</v>
      </c>
      <c r="T80" s="33">
        <v>2</v>
      </c>
      <c r="U80" s="33">
        <v>4</v>
      </c>
      <c r="V80" s="33">
        <v>3</v>
      </c>
      <c r="W80" s="33">
        <v>3</v>
      </c>
      <c r="X80" s="33">
        <v>2</v>
      </c>
      <c r="Y80" s="33">
        <v>2</v>
      </c>
      <c r="Z80" s="33">
        <v>3</v>
      </c>
      <c r="AA80" s="33">
        <v>4</v>
      </c>
      <c r="AB80" s="33">
        <v>3</v>
      </c>
      <c r="AC80" s="33">
        <v>2</v>
      </c>
      <c r="AD80" s="33">
        <v>3</v>
      </c>
      <c r="AE80" s="33">
        <v>1</v>
      </c>
      <c r="AF80" s="33">
        <v>1</v>
      </c>
      <c r="AG80" s="33">
        <v>3</v>
      </c>
      <c r="AH80" s="33">
        <v>2</v>
      </c>
      <c r="AI80" s="33">
        <v>4</v>
      </c>
      <c r="AJ80" s="33">
        <v>2</v>
      </c>
      <c r="AK80" s="33">
        <v>1</v>
      </c>
      <c r="AL80" s="33">
        <v>1</v>
      </c>
      <c r="AM80" s="33">
        <v>2</v>
      </c>
      <c r="AN80" s="33">
        <v>1</v>
      </c>
      <c r="AO80" s="33">
        <v>2</v>
      </c>
      <c r="AP80" s="33">
        <v>2</v>
      </c>
      <c r="AQ80" s="33">
        <v>2</v>
      </c>
      <c r="AR80" s="33">
        <v>3</v>
      </c>
      <c r="AS80" s="33">
        <v>3</v>
      </c>
      <c r="AT80" s="33">
        <v>2</v>
      </c>
      <c r="AU80" s="33">
        <v>2</v>
      </c>
      <c r="AV80" s="33">
        <v>1</v>
      </c>
      <c r="AW80" s="33">
        <v>5</v>
      </c>
      <c r="AX80" s="33">
        <v>5</v>
      </c>
      <c r="AY80" s="33">
        <v>1</v>
      </c>
      <c r="AZ80" s="33">
        <v>2</v>
      </c>
      <c r="BA80" s="33">
        <v>5</v>
      </c>
      <c r="BB80" s="33">
        <v>2</v>
      </c>
      <c r="BC80" s="33">
        <v>2</v>
      </c>
      <c r="BD80" s="33">
        <v>4</v>
      </c>
      <c r="BE80" s="33">
        <v>1</v>
      </c>
      <c r="BF80" s="33">
        <v>2</v>
      </c>
      <c r="BG80" s="33" t="s">
        <v>1153</v>
      </c>
      <c r="BH80" s="33" t="s">
        <v>1097</v>
      </c>
      <c r="BI80" s="33">
        <v>5</v>
      </c>
      <c r="BJ80" s="33">
        <v>1</v>
      </c>
      <c r="BK80" s="33">
        <v>2</v>
      </c>
      <c r="BL80" s="33">
        <v>4</v>
      </c>
      <c r="BM80" s="33">
        <v>4</v>
      </c>
      <c r="BN80" s="33">
        <v>3</v>
      </c>
      <c r="BO80" s="33">
        <v>1</v>
      </c>
      <c r="BP80" s="33">
        <v>2</v>
      </c>
      <c r="BQ80" s="33">
        <v>1</v>
      </c>
      <c r="BR80" s="33">
        <v>1</v>
      </c>
      <c r="BS80" s="33">
        <v>1</v>
      </c>
      <c r="BT80" s="33">
        <v>4</v>
      </c>
      <c r="BU80" s="33">
        <v>2</v>
      </c>
      <c r="BV80" s="33">
        <v>2</v>
      </c>
      <c r="BW80" s="33" t="s">
        <v>184</v>
      </c>
      <c r="BX80" s="33" t="s">
        <v>1154</v>
      </c>
      <c r="BY80" s="33" t="s">
        <v>705</v>
      </c>
      <c r="BZ80" s="33" t="s">
        <v>711</v>
      </c>
      <c r="CA80" s="33" t="s">
        <v>719</v>
      </c>
      <c r="CB80" s="33" t="s">
        <v>727</v>
      </c>
      <c r="CC80" s="33" t="s">
        <v>1155</v>
      </c>
      <c r="CD80" s="33" t="s">
        <v>206</v>
      </c>
      <c r="CE80" s="33" t="s">
        <v>1032</v>
      </c>
      <c r="CF80" s="33" t="s">
        <v>837</v>
      </c>
      <c r="CG80" s="33" t="s">
        <v>844</v>
      </c>
    </row>
    <row r="81" spans="1:86" ht="12.75" x14ac:dyDescent="0.2">
      <c r="A81" s="36">
        <v>43084.47033621528</v>
      </c>
      <c r="B81" s="33" t="s">
        <v>5</v>
      </c>
      <c r="C81" s="33">
        <v>5</v>
      </c>
      <c r="D81" s="33">
        <v>5</v>
      </c>
      <c r="E81" s="33" t="s">
        <v>5</v>
      </c>
      <c r="F81" s="33">
        <v>1</v>
      </c>
      <c r="G81" s="33">
        <v>5</v>
      </c>
      <c r="H81" s="33">
        <v>5</v>
      </c>
      <c r="I81" s="33">
        <v>5</v>
      </c>
      <c r="J81" s="33">
        <v>2</v>
      </c>
      <c r="K81" s="33" t="s">
        <v>5</v>
      </c>
      <c r="L81" s="33" t="s">
        <v>5</v>
      </c>
      <c r="M81" s="33">
        <v>2</v>
      </c>
      <c r="N81" s="33">
        <v>5</v>
      </c>
      <c r="O81" s="33">
        <v>3</v>
      </c>
      <c r="P81" s="33">
        <v>3</v>
      </c>
      <c r="Q81" s="33">
        <v>5</v>
      </c>
      <c r="R81" s="33">
        <v>4</v>
      </c>
      <c r="S81" s="33">
        <v>5</v>
      </c>
      <c r="T81" s="33">
        <v>1</v>
      </c>
      <c r="U81" s="33">
        <v>2</v>
      </c>
      <c r="V81" s="33" t="s">
        <v>5</v>
      </c>
      <c r="W81" s="33">
        <v>5</v>
      </c>
      <c r="X81" s="33">
        <v>5</v>
      </c>
      <c r="Y81" s="33">
        <v>5</v>
      </c>
      <c r="Z81" s="33">
        <v>5</v>
      </c>
      <c r="AA81" s="33">
        <v>5</v>
      </c>
      <c r="AB81" s="33">
        <v>5</v>
      </c>
      <c r="AC81" s="33">
        <v>5</v>
      </c>
      <c r="AD81" s="33">
        <v>5</v>
      </c>
      <c r="AE81" s="33">
        <v>5</v>
      </c>
      <c r="AF81" s="33">
        <v>5</v>
      </c>
      <c r="AG81" s="33">
        <v>5</v>
      </c>
      <c r="AH81" s="33">
        <v>5</v>
      </c>
      <c r="AI81" s="33">
        <v>5</v>
      </c>
      <c r="AJ81" s="33">
        <v>5</v>
      </c>
      <c r="AK81" s="33">
        <v>5</v>
      </c>
      <c r="AL81" s="33">
        <v>5</v>
      </c>
      <c r="AM81" s="33" t="s">
        <v>5</v>
      </c>
      <c r="AN81" s="33">
        <v>1</v>
      </c>
      <c r="AO81" s="33">
        <v>1</v>
      </c>
      <c r="AP81" s="33">
        <v>4</v>
      </c>
      <c r="AQ81" s="33">
        <v>5</v>
      </c>
      <c r="AR81" s="33">
        <v>5</v>
      </c>
      <c r="AS81" s="33">
        <v>4</v>
      </c>
      <c r="AT81" s="33" t="s">
        <v>5</v>
      </c>
      <c r="AU81" s="33" t="s">
        <v>5</v>
      </c>
      <c r="AV81" s="33">
        <v>4</v>
      </c>
      <c r="AW81" s="33">
        <v>5</v>
      </c>
      <c r="AX81" s="33">
        <v>4</v>
      </c>
      <c r="AY81" s="33">
        <v>4</v>
      </c>
      <c r="AZ81" s="33">
        <v>5</v>
      </c>
      <c r="BA81" s="33">
        <v>5</v>
      </c>
      <c r="BB81" s="33">
        <v>5</v>
      </c>
      <c r="BC81" s="33" t="s">
        <v>5</v>
      </c>
      <c r="BD81" s="33" t="s">
        <v>5</v>
      </c>
      <c r="BE81" s="33" t="s">
        <v>5</v>
      </c>
      <c r="BF81" s="33">
        <v>5</v>
      </c>
      <c r="BG81" s="33" t="s">
        <v>1156</v>
      </c>
      <c r="BH81" s="33" t="s">
        <v>1157</v>
      </c>
      <c r="BI81" s="33">
        <v>5</v>
      </c>
      <c r="BJ81" s="33">
        <v>1</v>
      </c>
      <c r="BK81" s="33">
        <v>4</v>
      </c>
      <c r="BL81" s="33">
        <v>5</v>
      </c>
      <c r="BM81" s="33">
        <v>5</v>
      </c>
      <c r="BN81" s="33">
        <v>5</v>
      </c>
      <c r="BO81" s="33">
        <v>1</v>
      </c>
      <c r="BP81" s="33">
        <v>5</v>
      </c>
      <c r="BQ81" s="33">
        <v>5</v>
      </c>
      <c r="BR81" s="33">
        <v>1</v>
      </c>
      <c r="BS81" s="33">
        <v>1</v>
      </c>
      <c r="BT81" s="33">
        <v>1</v>
      </c>
      <c r="BU81" s="33">
        <v>4</v>
      </c>
      <c r="BV81" s="33">
        <v>5</v>
      </c>
      <c r="BW81" s="33" t="s">
        <v>184</v>
      </c>
      <c r="BX81" s="33" t="s">
        <v>1158</v>
      </c>
      <c r="BY81" s="33" t="s">
        <v>704</v>
      </c>
      <c r="BZ81" s="33" t="s">
        <v>711</v>
      </c>
      <c r="CA81" s="33" t="s">
        <v>719</v>
      </c>
      <c r="CB81" s="33" t="s">
        <v>727</v>
      </c>
      <c r="CC81" s="33" t="s">
        <v>1159</v>
      </c>
      <c r="CD81" s="33" t="s">
        <v>829</v>
      </c>
      <c r="CE81" s="33" t="s">
        <v>1160</v>
      </c>
      <c r="CF81" s="33" t="s">
        <v>837</v>
      </c>
      <c r="CG81" s="33" t="s">
        <v>844</v>
      </c>
    </row>
    <row r="82" spans="1:86" ht="12.75" x14ac:dyDescent="0.2">
      <c r="A82" s="36">
        <v>43084.545678807874</v>
      </c>
      <c r="B82" s="33">
        <v>3</v>
      </c>
      <c r="C82" s="33">
        <v>5</v>
      </c>
      <c r="D82" s="33">
        <v>5</v>
      </c>
      <c r="E82" s="33">
        <v>2</v>
      </c>
      <c r="F82" s="33">
        <v>1</v>
      </c>
      <c r="G82" s="33">
        <v>5</v>
      </c>
      <c r="H82" s="33">
        <v>5</v>
      </c>
      <c r="I82" s="33">
        <v>4</v>
      </c>
      <c r="J82" s="33">
        <v>5</v>
      </c>
      <c r="K82" s="33">
        <v>3</v>
      </c>
      <c r="L82" s="33">
        <v>3</v>
      </c>
      <c r="M82" s="33">
        <v>4</v>
      </c>
      <c r="N82" s="33">
        <v>2</v>
      </c>
      <c r="O82" s="33">
        <v>3</v>
      </c>
      <c r="P82" s="33">
        <v>5</v>
      </c>
      <c r="Q82" s="33">
        <v>4</v>
      </c>
      <c r="R82" s="33">
        <v>4</v>
      </c>
      <c r="S82" s="33">
        <v>4</v>
      </c>
      <c r="T82" s="33">
        <v>2</v>
      </c>
      <c r="U82" s="33">
        <v>3</v>
      </c>
      <c r="V82" s="33">
        <v>1</v>
      </c>
      <c r="W82" s="33">
        <v>5</v>
      </c>
      <c r="X82" s="33">
        <v>3</v>
      </c>
      <c r="Y82" s="33">
        <v>1</v>
      </c>
      <c r="Z82" s="33">
        <v>4</v>
      </c>
      <c r="AA82" s="33">
        <v>5</v>
      </c>
      <c r="AB82" s="33">
        <v>3</v>
      </c>
      <c r="AC82" s="33">
        <v>1</v>
      </c>
      <c r="AD82" s="33">
        <v>5</v>
      </c>
      <c r="AE82" s="33">
        <v>3</v>
      </c>
      <c r="AF82" s="33">
        <v>3</v>
      </c>
      <c r="AG82" s="33">
        <v>2</v>
      </c>
      <c r="AH82" s="33">
        <v>4</v>
      </c>
      <c r="AI82" s="33">
        <v>5</v>
      </c>
      <c r="AJ82" s="33">
        <v>2</v>
      </c>
      <c r="AK82" s="33">
        <v>5</v>
      </c>
      <c r="AL82" s="33">
        <v>5</v>
      </c>
      <c r="AM82" s="33">
        <v>5</v>
      </c>
      <c r="AN82" s="33">
        <v>3</v>
      </c>
      <c r="AO82" s="33">
        <v>3</v>
      </c>
      <c r="AP82" s="33">
        <v>5</v>
      </c>
      <c r="AQ82" s="33">
        <v>5</v>
      </c>
      <c r="AR82" s="33">
        <v>5</v>
      </c>
      <c r="AS82" s="33">
        <v>4</v>
      </c>
      <c r="AT82" s="33">
        <v>4</v>
      </c>
      <c r="AU82" s="33">
        <v>3</v>
      </c>
      <c r="AV82" s="33">
        <v>5</v>
      </c>
      <c r="AW82" s="33">
        <v>5</v>
      </c>
      <c r="AX82" s="33">
        <v>4</v>
      </c>
      <c r="AY82" s="33">
        <v>5</v>
      </c>
      <c r="AZ82" s="33">
        <v>5</v>
      </c>
      <c r="BA82" s="33">
        <v>4</v>
      </c>
      <c r="BB82" s="33">
        <v>4</v>
      </c>
      <c r="BC82" s="33">
        <v>3</v>
      </c>
      <c r="BD82" s="33">
        <v>4</v>
      </c>
      <c r="BE82" s="33">
        <v>3</v>
      </c>
      <c r="BF82" s="33">
        <v>5</v>
      </c>
      <c r="BH82" s="33" t="s">
        <v>1161</v>
      </c>
      <c r="BI82" s="33" t="s">
        <v>5</v>
      </c>
      <c r="BJ82" s="33" t="s">
        <v>5</v>
      </c>
      <c r="BK82" s="33" t="s">
        <v>5</v>
      </c>
      <c r="BL82" s="33">
        <v>3</v>
      </c>
      <c r="BM82" s="33">
        <v>3</v>
      </c>
      <c r="BN82" s="33" t="s">
        <v>5</v>
      </c>
      <c r="BO82" s="33" t="s">
        <v>5</v>
      </c>
      <c r="BP82" s="33">
        <v>3</v>
      </c>
      <c r="BQ82" s="33">
        <v>5</v>
      </c>
      <c r="BR82" s="33">
        <v>1</v>
      </c>
      <c r="BS82" s="33">
        <v>5</v>
      </c>
      <c r="BT82" s="33">
        <v>2</v>
      </c>
      <c r="BU82" s="33">
        <v>2</v>
      </c>
      <c r="BV82" s="33">
        <v>5</v>
      </c>
      <c r="BW82" s="33" t="s">
        <v>185</v>
      </c>
      <c r="BX82" s="33" t="s">
        <v>1162</v>
      </c>
      <c r="BY82" s="33" t="s">
        <v>705</v>
      </c>
      <c r="BZ82" s="33" t="s">
        <v>712</v>
      </c>
      <c r="CA82" s="33" t="s">
        <v>719</v>
      </c>
      <c r="CB82" s="33" t="s">
        <v>727</v>
      </c>
      <c r="CC82" s="33" t="s">
        <v>1163</v>
      </c>
      <c r="CD82" s="33" t="s">
        <v>829</v>
      </c>
      <c r="CE82" s="33" t="s">
        <v>1164</v>
      </c>
      <c r="CF82" s="33" t="s">
        <v>837</v>
      </c>
      <c r="CG82" s="33" t="s">
        <v>844</v>
      </c>
      <c r="CH82" s="33"/>
    </row>
    <row r="83" spans="1:86" ht="12.75" x14ac:dyDescent="0.2">
      <c r="A83" s="36">
        <v>43084.613975590277</v>
      </c>
      <c r="B83" s="33">
        <v>2</v>
      </c>
      <c r="C83" s="33">
        <v>5</v>
      </c>
      <c r="D83" s="33">
        <v>5</v>
      </c>
      <c r="E83" s="33">
        <v>4</v>
      </c>
      <c r="F83" s="33">
        <v>4</v>
      </c>
      <c r="G83" s="33">
        <v>5</v>
      </c>
      <c r="H83" s="33">
        <v>3</v>
      </c>
      <c r="I83" s="33">
        <v>5</v>
      </c>
      <c r="J83" s="33">
        <v>2</v>
      </c>
      <c r="K83" s="33">
        <v>5</v>
      </c>
      <c r="L83" s="33">
        <v>3</v>
      </c>
      <c r="M83" s="33">
        <v>4</v>
      </c>
      <c r="N83" s="33">
        <v>1</v>
      </c>
      <c r="O83" s="33">
        <v>5</v>
      </c>
      <c r="P83" s="33">
        <v>4</v>
      </c>
      <c r="Q83" s="33">
        <v>5</v>
      </c>
      <c r="R83" s="33">
        <v>4</v>
      </c>
      <c r="S83" s="33">
        <v>2</v>
      </c>
      <c r="T83" s="33">
        <v>4</v>
      </c>
      <c r="U83" s="33">
        <v>1</v>
      </c>
      <c r="V83" s="33">
        <v>3</v>
      </c>
      <c r="W83" s="33">
        <v>5</v>
      </c>
      <c r="X83" s="33">
        <v>5</v>
      </c>
      <c r="Y83" s="33">
        <v>4</v>
      </c>
      <c r="Z83" s="33">
        <v>4</v>
      </c>
      <c r="AA83" s="33">
        <v>4</v>
      </c>
      <c r="AB83" s="33">
        <v>4</v>
      </c>
      <c r="AC83" s="33">
        <v>4</v>
      </c>
      <c r="AD83" s="33">
        <v>4</v>
      </c>
      <c r="AE83" s="33">
        <v>3</v>
      </c>
      <c r="AF83" s="33">
        <v>3</v>
      </c>
      <c r="AG83" s="33">
        <v>4</v>
      </c>
      <c r="AH83" s="33">
        <v>4</v>
      </c>
      <c r="AI83" s="33">
        <v>4</v>
      </c>
      <c r="AJ83" s="33">
        <v>4</v>
      </c>
      <c r="AK83" s="33">
        <v>3</v>
      </c>
      <c r="AL83" s="33">
        <v>5</v>
      </c>
      <c r="AM83" s="33">
        <v>5</v>
      </c>
      <c r="AN83" s="33">
        <v>5</v>
      </c>
      <c r="AO83" s="33">
        <v>5</v>
      </c>
      <c r="AP83" s="33">
        <v>5</v>
      </c>
      <c r="AQ83" s="33">
        <v>3</v>
      </c>
      <c r="AR83" s="33">
        <v>5</v>
      </c>
      <c r="AS83" s="33">
        <v>3</v>
      </c>
      <c r="AT83" s="33">
        <v>5</v>
      </c>
      <c r="AU83" s="33">
        <v>4</v>
      </c>
      <c r="AV83" s="33">
        <v>5</v>
      </c>
      <c r="AW83" s="33">
        <v>3</v>
      </c>
      <c r="AX83" s="33">
        <v>5</v>
      </c>
      <c r="AY83" s="33">
        <v>4</v>
      </c>
      <c r="AZ83" s="33">
        <v>5</v>
      </c>
      <c r="BA83" s="33">
        <v>5</v>
      </c>
      <c r="BB83" s="33">
        <v>4</v>
      </c>
      <c r="BC83" s="33">
        <v>4</v>
      </c>
      <c r="BD83" s="33">
        <v>3</v>
      </c>
      <c r="BE83" s="33">
        <v>3</v>
      </c>
      <c r="BF83" s="33">
        <v>5</v>
      </c>
      <c r="BH83" s="33" t="s">
        <v>1067</v>
      </c>
      <c r="BI83" s="33">
        <v>3</v>
      </c>
      <c r="BK83" s="33">
        <v>3</v>
      </c>
      <c r="BL83" s="33">
        <v>4</v>
      </c>
      <c r="BM83" s="33">
        <v>4</v>
      </c>
      <c r="BN83" s="33">
        <v>4</v>
      </c>
      <c r="BO83" s="33">
        <v>5</v>
      </c>
      <c r="BP83" s="33">
        <v>4</v>
      </c>
      <c r="BQ83" s="33">
        <v>3</v>
      </c>
      <c r="BR83" s="33" t="s">
        <v>5</v>
      </c>
      <c r="BS83" s="33">
        <v>3</v>
      </c>
      <c r="BT83" s="33">
        <v>3</v>
      </c>
      <c r="BU83" s="33">
        <v>4</v>
      </c>
      <c r="BV83" s="33">
        <v>4</v>
      </c>
      <c r="BW83" s="33" t="s">
        <v>183</v>
      </c>
      <c r="BY83" s="33" t="s">
        <v>704</v>
      </c>
      <c r="BZ83" s="33" t="s">
        <v>712</v>
      </c>
      <c r="CA83" s="33" t="s">
        <v>724</v>
      </c>
      <c r="CB83" s="33" t="s">
        <v>727</v>
      </c>
      <c r="CC83" s="33" t="s">
        <v>1165</v>
      </c>
      <c r="CD83" s="33" t="s">
        <v>828</v>
      </c>
      <c r="CE83" s="33" t="s">
        <v>1166</v>
      </c>
      <c r="CF83" s="33" t="s">
        <v>1167</v>
      </c>
      <c r="CG83" s="33" t="s">
        <v>845</v>
      </c>
    </row>
    <row r="84" spans="1:86" ht="12.75" x14ac:dyDescent="0.2">
      <c r="A84" s="36">
        <v>43087.390419606483</v>
      </c>
      <c r="B84" s="33">
        <v>3</v>
      </c>
      <c r="C84" s="33">
        <v>5</v>
      </c>
      <c r="D84" s="33">
        <v>4</v>
      </c>
      <c r="E84" s="33">
        <v>5</v>
      </c>
      <c r="F84" s="33">
        <v>3</v>
      </c>
      <c r="G84" s="33">
        <v>5</v>
      </c>
      <c r="H84" s="33">
        <v>5</v>
      </c>
      <c r="I84" s="33">
        <v>5</v>
      </c>
      <c r="J84" s="33">
        <v>1</v>
      </c>
      <c r="K84" s="33">
        <v>3</v>
      </c>
      <c r="L84" s="33">
        <v>2</v>
      </c>
      <c r="M84" s="33">
        <v>4</v>
      </c>
      <c r="N84" s="33">
        <v>5</v>
      </c>
      <c r="O84" s="33">
        <v>5</v>
      </c>
      <c r="P84" s="33">
        <v>3</v>
      </c>
      <c r="Q84" s="33">
        <v>5</v>
      </c>
      <c r="R84" s="33">
        <v>5</v>
      </c>
      <c r="S84" s="33">
        <v>2</v>
      </c>
      <c r="T84" s="33">
        <v>2</v>
      </c>
      <c r="U84" s="33">
        <v>4</v>
      </c>
      <c r="V84" s="33">
        <v>2</v>
      </c>
      <c r="W84" s="33">
        <v>5</v>
      </c>
      <c r="X84" s="33">
        <v>5</v>
      </c>
      <c r="Y84" s="33">
        <v>5</v>
      </c>
      <c r="Z84" s="33">
        <v>5</v>
      </c>
      <c r="AA84" s="33">
        <v>3</v>
      </c>
      <c r="AB84" s="33">
        <v>4</v>
      </c>
      <c r="AC84" s="33">
        <v>2</v>
      </c>
      <c r="AD84" s="33">
        <v>3</v>
      </c>
      <c r="AE84" s="33">
        <v>3</v>
      </c>
      <c r="AF84" s="33">
        <v>2</v>
      </c>
      <c r="AG84" s="33">
        <v>5</v>
      </c>
      <c r="AH84" s="33">
        <v>3</v>
      </c>
      <c r="AI84" s="33">
        <v>4</v>
      </c>
      <c r="AJ84" s="33">
        <v>3</v>
      </c>
      <c r="AK84" s="33">
        <v>3</v>
      </c>
      <c r="AL84" s="33">
        <v>5</v>
      </c>
      <c r="AM84" s="33">
        <v>5</v>
      </c>
      <c r="AN84" s="33">
        <v>5</v>
      </c>
      <c r="AO84" s="33">
        <v>3</v>
      </c>
      <c r="AP84" s="33">
        <v>5</v>
      </c>
      <c r="AQ84" s="33">
        <v>5</v>
      </c>
      <c r="AR84" s="33">
        <v>5</v>
      </c>
      <c r="AS84" s="33">
        <v>1</v>
      </c>
      <c r="AT84" s="33">
        <v>2</v>
      </c>
      <c r="AU84" s="33">
        <v>4</v>
      </c>
      <c r="AV84" s="33">
        <v>5</v>
      </c>
      <c r="AW84" s="33">
        <v>4</v>
      </c>
      <c r="AX84" s="33">
        <v>5</v>
      </c>
      <c r="AY84" s="33">
        <v>4</v>
      </c>
      <c r="AZ84" s="33">
        <v>5</v>
      </c>
      <c r="BA84" s="33">
        <v>5</v>
      </c>
      <c r="BB84" s="33">
        <v>2</v>
      </c>
      <c r="BC84" s="33">
        <v>1</v>
      </c>
      <c r="BD84" s="33">
        <v>5</v>
      </c>
      <c r="BE84" s="33">
        <v>3</v>
      </c>
      <c r="BF84" s="33">
        <v>5</v>
      </c>
      <c r="BG84" s="33" t="s">
        <v>1168</v>
      </c>
      <c r="BH84" s="33" t="s">
        <v>1005</v>
      </c>
      <c r="BI84" s="33">
        <v>3</v>
      </c>
      <c r="BJ84" s="33">
        <v>4</v>
      </c>
      <c r="BK84" s="33">
        <v>5</v>
      </c>
      <c r="BL84" s="33">
        <v>4</v>
      </c>
      <c r="BM84" s="33">
        <v>4</v>
      </c>
      <c r="BN84" s="33">
        <v>4</v>
      </c>
      <c r="BO84" s="33">
        <v>5</v>
      </c>
      <c r="BP84" s="33">
        <v>5</v>
      </c>
      <c r="BQ84" s="33">
        <v>3</v>
      </c>
      <c r="BR84" s="33">
        <v>1</v>
      </c>
      <c r="BS84" s="33">
        <v>5</v>
      </c>
      <c r="BT84" s="33">
        <v>1</v>
      </c>
      <c r="BU84" s="33">
        <v>5</v>
      </c>
      <c r="BV84" s="33">
        <v>5</v>
      </c>
      <c r="BW84" s="33" t="s">
        <v>185</v>
      </c>
      <c r="BX84" s="33" t="s">
        <v>1169</v>
      </c>
      <c r="BY84" s="33" t="s">
        <v>704</v>
      </c>
      <c r="BZ84" s="33" t="s">
        <v>712</v>
      </c>
      <c r="CA84" s="33" t="s">
        <v>719</v>
      </c>
      <c r="CB84" s="33" t="s">
        <v>728</v>
      </c>
      <c r="CC84" s="33" t="s">
        <v>1170</v>
      </c>
      <c r="CD84" s="33" t="s">
        <v>829</v>
      </c>
      <c r="CE84" s="33" t="s">
        <v>1085</v>
      </c>
      <c r="CF84" s="33" t="s">
        <v>837</v>
      </c>
      <c r="CG84" s="33" t="s">
        <v>844</v>
      </c>
    </row>
    <row r="85" spans="1:86" ht="12.75" x14ac:dyDescent="0.2">
      <c r="A85" s="36">
        <v>43087.488631585649</v>
      </c>
      <c r="B85" s="33">
        <v>2</v>
      </c>
      <c r="C85" s="33">
        <v>5</v>
      </c>
      <c r="D85" s="33">
        <v>5</v>
      </c>
      <c r="E85" s="33">
        <v>4</v>
      </c>
      <c r="F85" s="33">
        <v>2</v>
      </c>
      <c r="G85" s="33">
        <v>5</v>
      </c>
      <c r="H85" s="33">
        <v>5</v>
      </c>
      <c r="I85" s="33">
        <v>5</v>
      </c>
      <c r="J85" s="33">
        <v>2</v>
      </c>
      <c r="K85" s="33">
        <v>4</v>
      </c>
      <c r="L85" s="33">
        <v>3</v>
      </c>
      <c r="M85" s="33">
        <v>4</v>
      </c>
      <c r="N85" s="33">
        <v>1</v>
      </c>
      <c r="O85" s="33">
        <v>4</v>
      </c>
      <c r="P85" s="33">
        <v>5</v>
      </c>
      <c r="Q85" s="33">
        <v>5</v>
      </c>
      <c r="R85" s="33">
        <v>4</v>
      </c>
      <c r="S85" s="33">
        <v>2</v>
      </c>
      <c r="T85" s="33">
        <v>3</v>
      </c>
      <c r="U85" s="33">
        <v>5</v>
      </c>
      <c r="V85" s="33">
        <v>2</v>
      </c>
      <c r="W85" s="33">
        <v>5</v>
      </c>
      <c r="X85" s="33">
        <v>5</v>
      </c>
      <c r="Y85" s="33">
        <v>2</v>
      </c>
      <c r="Z85" s="33">
        <v>4</v>
      </c>
      <c r="AA85" s="33">
        <v>2</v>
      </c>
      <c r="AB85" s="33">
        <v>4</v>
      </c>
      <c r="AC85" s="33">
        <v>4</v>
      </c>
      <c r="AD85" s="33">
        <v>4</v>
      </c>
      <c r="AE85" s="33">
        <v>5</v>
      </c>
      <c r="AF85" s="33">
        <v>5</v>
      </c>
      <c r="AG85" s="33">
        <v>5</v>
      </c>
      <c r="AH85" s="33">
        <v>4</v>
      </c>
      <c r="AI85" s="33">
        <v>4</v>
      </c>
      <c r="AJ85" s="33">
        <v>4</v>
      </c>
      <c r="AK85" s="33">
        <v>2</v>
      </c>
      <c r="AL85" s="33">
        <v>5</v>
      </c>
      <c r="AM85" s="33">
        <v>5</v>
      </c>
      <c r="AN85" s="33">
        <v>5</v>
      </c>
      <c r="AO85" s="33">
        <v>4</v>
      </c>
      <c r="AP85" s="33">
        <v>5</v>
      </c>
      <c r="AQ85" s="33">
        <v>5</v>
      </c>
      <c r="AR85" s="33">
        <v>5</v>
      </c>
      <c r="AS85" s="33">
        <v>3</v>
      </c>
      <c r="AT85" s="33">
        <v>5</v>
      </c>
      <c r="AU85" s="33">
        <v>3</v>
      </c>
      <c r="AV85" s="33">
        <v>5</v>
      </c>
      <c r="AW85" s="33">
        <v>2</v>
      </c>
      <c r="AX85" s="33">
        <v>5</v>
      </c>
      <c r="AY85" s="33">
        <v>5</v>
      </c>
      <c r="AZ85" s="33">
        <v>5</v>
      </c>
      <c r="BA85" s="33">
        <v>3</v>
      </c>
      <c r="BB85" s="33">
        <v>3</v>
      </c>
      <c r="BC85" s="33">
        <v>5</v>
      </c>
      <c r="BD85" s="33">
        <v>5</v>
      </c>
      <c r="BE85" s="33">
        <v>2</v>
      </c>
      <c r="BF85" s="33">
        <v>5</v>
      </c>
      <c r="BG85" s="33" t="s">
        <v>1171</v>
      </c>
      <c r="BH85" s="33" t="s">
        <v>1172</v>
      </c>
      <c r="BI85" s="33">
        <v>1</v>
      </c>
      <c r="BJ85" s="33">
        <v>3</v>
      </c>
      <c r="BK85" s="33">
        <v>3</v>
      </c>
      <c r="BL85" s="33">
        <v>4</v>
      </c>
      <c r="BM85" s="33">
        <v>2</v>
      </c>
      <c r="BN85" s="33">
        <v>2</v>
      </c>
      <c r="BO85" s="33">
        <v>5</v>
      </c>
      <c r="BP85" s="33">
        <v>4</v>
      </c>
      <c r="BQ85" s="33">
        <v>4</v>
      </c>
      <c r="BR85" s="33">
        <v>4</v>
      </c>
      <c r="BS85" s="33">
        <v>4</v>
      </c>
      <c r="BT85" s="33">
        <v>5</v>
      </c>
      <c r="BU85" s="33">
        <v>5</v>
      </c>
      <c r="BV85" s="33">
        <v>4</v>
      </c>
      <c r="BW85" s="33" t="s">
        <v>183</v>
      </c>
      <c r="BX85" s="33" t="s">
        <v>1173</v>
      </c>
      <c r="BZ85" s="33" t="s">
        <v>714</v>
      </c>
      <c r="CA85" s="33" t="s">
        <v>719</v>
      </c>
      <c r="CB85" s="33" t="s">
        <v>1174</v>
      </c>
      <c r="CD85" s="33" t="s">
        <v>828</v>
      </c>
      <c r="CE85" s="33" t="s">
        <v>1130</v>
      </c>
      <c r="CF85" s="33" t="s">
        <v>837</v>
      </c>
      <c r="CG85" s="33" t="s">
        <v>844</v>
      </c>
    </row>
    <row r="86" spans="1:86" ht="12.75" x14ac:dyDescent="0.2">
      <c r="A86" s="36">
        <v>43087.602111863423</v>
      </c>
      <c r="B86" s="33">
        <v>1</v>
      </c>
      <c r="C86" s="33">
        <v>3</v>
      </c>
      <c r="D86" s="33">
        <v>2</v>
      </c>
      <c r="E86" s="33">
        <v>1</v>
      </c>
      <c r="F86" s="33">
        <v>1</v>
      </c>
      <c r="G86" s="33">
        <v>4</v>
      </c>
      <c r="H86" s="33">
        <v>4</v>
      </c>
      <c r="I86" s="33">
        <v>3</v>
      </c>
      <c r="J86" s="33">
        <v>2</v>
      </c>
      <c r="K86" s="33">
        <v>1</v>
      </c>
      <c r="L86" s="33">
        <v>1</v>
      </c>
      <c r="M86" s="33">
        <v>4</v>
      </c>
      <c r="N86" s="33">
        <v>3</v>
      </c>
      <c r="O86" s="33">
        <v>3</v>
      </c>
      <c r="P86" s="33">
        <v>2</v>
      </c>
      <c r="Q86" s="33">
        <v>3</v>
      </c>
      <c r="R86" s="33">
        <v>1</v>
      </c>
      <c r="S86" s="33">
        <v>1</v>
      </c>
      <c r="T86" s="33">
        <v>1</v>
      </c>
      <c r="U86" s="33">
        <v>1</v>
      </c>
      <c r="V86" s="33">
        <v>1</v>
      </c>
      <c r="W86" s="33">
        <v>4</v>
      </c>
      <c r="X86" s="33">
        <v>3</v>
      </c>
      <c r="Y86" s="33">
        <v>3</v>
      </c>
      <c r="Z86" s="33">
        <v>4</v>
      </c>
      <c r="AA86" s="33">
        <v>4</v>
      </c>
      <c r="AB86" s="33">
        <v>4</v>
      </c>
      <c r="AC86" s="33">
        <v>3</v>
      </c>
      <c r="AD86" s="33">
        <v>4</v>
      </c>
      <c r="AE86" s="33">
        <v>4</v>
      </c>
      <c r="AF86" s="33">
        <v>3</v>
      </c>
      <c r="AG86" s="33">
        <v>4</v>
      </c>
      <c r="AH86" s="33">
        <v>4</v>
      </c>
      <c r="AI86" s="33">
        <v>3</v>
      </c>
      <c r="AJ86" s="33">
        <v>4</v>
      </c>
      <c r="AK86" s="33">
        <v>1</v>
      </c>
      <c r="AL86" s="33">
        <v>4</v>
      </c>
      <c r="AM86" s="33">
        <v>2</v>
      </c>
      <c r="AN86" s="33">
        <v>1</v>
      </c>
      <c r="AO86" s="33">
        <v>1</v>
      </c>
      <c r="AP86" s="33">
        <v>4</v>
      </c>
      <c r="AQ86" s="33">
        <v>4</v>
      </c>
      <c r="AR86" s="33">
        <v>4</v>
      </c>
      <c r="AS86" s="33">
        <v>2</v>
      </c>
      <c r="AT86" s="33">
        <v>1</v>
      </c>
      <c r="AU86" s="33">
        <v>1</v>
      </c>
      <c r="AV86" s="33">
        <v>4</v>
      </c>
      <c r="AW86" s="33">
        <v>4</v>
      </c>
      <c r="AX86" s="33">
        <v>3</v>
      </c>
      <c r="AY86" s="33">
        <v>2</v>
      </c>
      <c r="AZ86" s="33">
        <v>3</v>
      </c>
      <c r="BA86" s="33">
        <v>1</v>
      </c>
      <c r="BB86" s="33">
        <v>1</v>
      </c>
      <c r="BC86" s="33">
        <v>2</v>
      </c>
      <c r="BD86" s="33">
        <v>1</v>
      </c>
      <c r="BE86" s="33">
        <v>1</v>
      </c>
      <c r="BF86" s="33">
        <v>4</v>
      </c>
      <c r="BH86" s="33" t="s">
        <v>928</v>
      </c>
      <c r="BI86" s="33">
        <v>3</v>
      </c>
      <c r="BJ86" s="33">
        <v>5</v>
      </c>
      <c r="BK86" s="33">
        <v>3</v>
      </c>
      <c r="BL86" s="33">
        <v>3</v>
      </c>
      <c r="BM86" s="33">
        <v>4</v>
      </c>
      <c r="BN86" s="33">
        <v>3</v>
      </c>
      <c r="BO86" s="33">
        <v>5</v>
      </c>
      <c r="BP86" s="33">
        <v>4</v>
      </c>
      <c r="BQ86" s="33">
        <v>3</v>
      </c>
      <c r="BR86" s="33">
        <v>1</v>
      </c>
      <c r="BS86" s="33">
        <v>3</v>
      </c>
      <c r="BT86" s="33">
        <v>1</v>
      </c>
      <c r="BU86" s="33">
        <v>1</v>
      </c>
      <c r="BV86" s="33">
        <v>1</v>
      </c>
      <c r="BW86" s="33" t="s">
        <v>183</v>
      </c>
      <c r="BX86" s="33" t="s">
        <v>1175</v>
      </c>
      <c r="BY86" s="33" t="s">
        <v>704</v>
      </c>
      <c r="BZ86" s="33" t="s">
        <v>712</v>
      </c>
      <c r="CA86" s="33" t="s">
        <v>719</v>
      </c>
      <c r="CB86" s="33" t="s">
        <v>728</v>
      </c>
      <c r="CC86" s="33" t="s">
        <v>1176</v>
      </c>
      <c r="CD86" s="33" t="s">
        <v>828</v>
      </c>
      <c r="CE86" s="33" t="s">
        <v>1177</v>
      </c>
      <c r="CF86" s="33" t="s">
        <v>837</v>
      </c>
      <c r="CG86" s="33" t="s">
        <v>844</v>
      </c>
    </row>
    <row r="87" spans="1:86" ht="12.75" x14ac:dyDescent="0.2">
      <c r="A87" s="36">
        <v>43087.655080868055</v>
      </c>
      <c r="B87" s="33">
        <v>1</v>
      </c>
      <c r="C87" s="33">
        <v>4</v>
      </c>
      <c r="D87" s="33">
        <v>1</v>
      </c>
      <c r="E87" s="33">
        <v>1</v>
      </c>
      <c r="F87" s="33">
        <v>1</v>
      </c>
      <c r="G87" s="33">
        <v>2</v>
      </c>
      <c r="H87" s="33">
        <v>2</v>
      </c>
      <c r="I87" s="33">
        <v>1</v>
      </c>
      <c r="J87" s="33">
        <v>1</v>
      </c>
      <c r="K87" s="33">
        <v>1</v>
      </c>
      <c r="L87" s="33">
        <v>3</v>
      </c>
      <c r="M87" s="33">
        <v>1</v>
      </c>
      <c r="N87" s="33">
        <v>1</v>
      </c>
      <c r="O87" s="33">
        <v>4</v>
      </c>
      <c r="P87" s="33">
        <v>4</v>
      </c>
      <c r="Q87" s="33">
        <v>3</v>
      </c>
      <c r="R87" s="33">
        <v>1</v>
      </c>
      <c r="S87" s="33">
        <v>2</v>
      </c>
      <c r="T87" s="33">
        <v>5</v>
      </c>
      <c r="U87" s="33">
        <v>1</v>
      </c>
      <c r="V87" s="33">
        <v>1</v>
      </c>
      <c r="W87" s="33">
        <v>3</v>
      </c>
      <c r="X87" s="33">
        <v>5</v>
      </c>
      <c r="Y87" s="33">
        <v>5</v>
      </c>
      <c r="Z87" s="33">
        <v>5</v>
      </c>
      <c r="AA87" s="33">
        <v>5</v>
      </c>
      <c r="AB87" s="33">
        <v>5</v>
      </c>
      <c r="AC87" s="33">
        <v>5</v>
      </c>
      <c r="AD87" s="33">
        <v>5</v>
      </c>
      <c r="AE87" s="33">
        <v>5</v>
      </c>
      <c r="AF87" s="33">
        <v>5</v>
      </c>
      <c r="AG87" s="33">
        <v>5</v>
      </c>
      <c r="AH87" s="33">
        <v>5</v>
      </c>
      <c r="AI87" s="33">
        <v>5</v>
      </c>
      <c r="AJ87" s="33">
        <v>4</v>
      </c>
      <c r="AK87" s="33">
        <v>1</v>
      </c>
      <c r="AL87" s="33">
        <v>1</v>
      </c>
      <c r="AM87" s="33">
        <v>1</v>
      </c>
      <c r="AN87" s="33">
        <v>1</v>
      </c>
      <c r="AO87" s="33">
        <v>1</v>
      </c>
      <c r="AP87" s="33">
        <v>3</v>
      </c>
      <c r="AQ87" s="33">
        <v>2</v>
      </c>
      <c r="AR87" s="33">
        <v>1</v>
      </c>
      <c r="AS87" s="33">
        <v>1</v>
      </c>
      <c r="AT87" s="33">
        <v>1</v>
      </c>
      <c r="AU87" s="33">
        <v>3</v>
      </c>
      <c r="AV87" s="33">
        <v>1</v>
      </c>
      <c r="AW87" s="33">
        <v>1</v>
      </c>
      <c r="AX87" s="33">
        <v>4</v>
      </c>
      <c r="AY87" s="33">
        <v>3</v>
      </c>
      <c r="AZ87" s="33">
        <v>3</v>
      </c>
      <c r="BA87" s="33">
        <v>2</v>
      </c>
      <c r="BB87" s="33">
        <v>2</v>
      </c>
      <c r="BC87" s="33">
        <v>5</v>
      </c>
      <c r="BD87" s="33">
        <v>1</v>
      </c>
      <c r="BE87" s="33">
        <v>1</v>
      </c>
      <c r="BF87" s="33">
        <v>3</v>
      </c>
      <c r="BG87" s="33" t="s">
        <v>1178</v>
      </c>
      <c r="BH87" s="33" t="s">
        <v>928</v>
      </c>
      <c r="BI87" s="33">
        <v>5</v>
      </c>
      <c r="BJ87" s="33">
        <v>5</v>
      </c>
      <c r="BK87" s="33">
        <v>1</v>
      </c>
      <c r="BL87" s="33">
        <v>3</v>
      </c>
      <c r="BM87" s="33">
        <v>3</v>
      </c>
      <c r="BN87" s="33">
        <v>4</v>
      </c>
      <c r="BO87" s="33">
        <v>4</v>
      </c>
      <c r="BP87" s="33">
        <v>5</v>
      </c>
      <c r="BQ87" s="33">
        <v>2</v>
      </c>
      <c r="BR87" s="33" t="s">
        <v>5</v>
      </c>
      <c r="BS87" s="33">
        <v>1</v>
      </c>
      <c r="BT87" s="33">
        <v>3</v>
      </c>
      <c r="BU87" s="33">
        <v>4</v>
      </c>
      <c r="BV87" s="33">
        <v>3</v>
      </c>
      <c r="BW87" s="33" t="s">
        <v>183</v>
      </c>
      <c r="BX87" s="33" t="s">
        <v>1179</v>
      </c>
      <c r="BY87" s="33" t="s">
        <v>704</v>
      </c>
      <c r="BZ87" s="33" t="s">
        <v>712</v>
      </c>
      <c r="CA87" s="33" t="s">
        <v>720</v>
      </c>
      <c r="CB87" s="33" t="s">
        <v>727</v>
      </c>
      <c r="CC87" s="33" t="s">
        <v>1180</v>
      </c>
      <c r="CD87" s="33" t="s">
        <v>206</v>
      </c>
      <c r="CE87" s="33" t="s">
        <v>829</v>
      </c>
      <c r="CF87" s="33" t="s">
        <v>837</v>
      </c>
      <c r="CG87" s="33" t="s">
        <v>844</v>
      </c>
    </row>
    <row r="88" spans="1:86" ht="12.75" x14ac:dyDescent="0.2">
      <c r="A88" s="36">
        <v>43087.698270925925</v>
      </c>
      <c r="B88" s="33">
        <v>3</v>
      </c>
      <c r="C88" s="33">
        <v>5</v>
      </c>
      <c r="D88" s="33">
        <v>2</v>
      </c>
      <c r="E88" s="33">
        <v>1</v>
      </c>
      <c r="F88" s="33">
        <v>3</v>
      </c>
      <c r="G88" s="33">
        <v>3</v>
      </c>
      <c r="H88" s="33">
        <v>3</v>
      </c>
      <c r="I88" s="33">
        <v>3</v>
      </c>
      <c r="J88" s="33">
        <v>1</v>
      </c>
      <c r="K88" s="33">
        <v>4</v>
      </c>
      <c r="L88" s="33">
        <v>3</v>
      </c>
      <c r="M88" s="33">
        <v>4</v>
      </c>
      <c r="N88" s="33">
        <v>3</v>
      </c>
      <c r="O88" s="33">
        <v>3</v>
      </c>
      <c r="P88" s="33">
        <v>5</v>
      </c>
      <c r="Q88" s="33">
        <v>5</v>
      </c>
      <c r="R88" s="33">
        <v>3</v>
      </c>
      <c r="S88" s="33">
        <v>5</v>
      </c>
      <c r="T88" s="33">
        <v>4</v>
      </c>
      <c r="U88" s="33">
        <v>3</v>
      </c>
      <c r="V88" s="33" t="s">
        <v>5</v>
      </c>
      <c r="W88" s="33">
        <v>5</v>
      </c>
      <c r="X88" s="33">
        <v>3</v>
      </c>
      <c r="Y88" s="33">
        <v>2</v>
      </c>
      <c r="Z88" s="33">
        <v>3</v>
      </c>
      <c r="AA88" s="33">
        <v>4</v>
      </c>
      <c r="AB88" s="33">
        <v>3</v>
      </c>
      <c r="AC88" s="33">
        <v>3</v>
      </c>
      <c r="AD88" s="33">
        <v>4</v>
      </c>
      <c r="AE88" s="33">
        <v>3</v>
      </c>
      <c r="AF88" s="33">
        <v>3</v>
      </c>
      <c r="AG88" s="33">
        <v>4</v>
      </c>
      <c r="AH88" s="33">
        <v>3</v>
      </c>
      <c r="AI88" s="33">
        <v>4</v>
      </c>
      <c r="AJ88" s="33">
        <v>3</v>
      </c>
      <c r="AK88" s="33">
        <v>4</v>
      </c>
      <c r="AL88" s="33">
        <v>3</v>
      </c>
      <c r="AM88" s="33">
        <v>3</v>
      </c>
      <c r="AN88" s="33">
        <v>2</v>
      </c>
      <c r="AO88" s="33">
        <v>4</v>
      </c>
      <c r="AP88" s="33">
        <v>4</v>
      </c>
      <c r="AQ88" s="33">
        <v>4</v>
      </c>
      <c r="AR88" s="33">
        <v>4</v>
      </c>
      <c r="AS88" s="33">
        <v>1</v>
      </c>
      <c r="AT88" s="33">
        <v>4</v>
      </c>
      <c r="AU88" s="33">
        <v>4</v>
      </c>
      <c r="AV88" s="33">
        <v>5</v>
      </c>
      <c r="AW88" s="33">
        <v>3</v>
      </c>
      <c r="AX88" s="33">
        <v>3</v>
      </c>
      <c r="AY88" s="33">
        <v>5</v>
      </c>
      <c r="AZ88" s="33">
        <v>5</v>
      </c>
      <c r="BA88" s="33">
        <v>3</v>
      </c>
      <c r="BB88" s="33">
        <v>5</v>
      </c>
      <c r="BC88" s="33">
        <v>4</v>
      </c>
      <c r="BD88" s="33">
        <v>3</v>
      </c>
      <c r="BE88" s="33">
        <v>3</v>
      </c>
      <c r="BF88" s="33">
        <v>4</v>
      </c>
      <c r="BH88" s="33" t="s">
        <v>1181</v>
      </c>
      <c r="BI88" s="33">
        <v>5</v>
      </c>
      <c r="BJ88" s="33">
        <v>2</v>
      </c>
      <c r="BK88" s="33">
        <v>3</v>
      </c>
      <c r="BL88" s="33">
        <v>3</v>
      </c>
      <c r="BM88" s="33">
        <v>3</v>
      </c>
      <c r="BN88" s="33">
        <v>4</v>
      </c>
      <c r="BO88" s="33">
        <v>3</v>
      </c>
      <c r="BP88" s="33">
        <v>3</v>
      </c>
      <c r="BQ88" s="33">
        <v>4</v>
      </c>
      <c r="BR88" s="33">
        <v>3</v>
      </c>
      <c r="BS88" s="33">
        <v>4</v>
      </c>
      <c r="BT88" s="33">
        <v>3</v>
      </c>
      <c r="BU88" s="33">
        <v>3</v>
      </c>
      <c r="BV88" s="33">
        <v>4</v>
      </c>
      <c r="BW88" s="33" t="s">
        <v>184</v>
      </c>
      <c r="BY88" s="33" t="s">
        <v>704</v>
      </c>
      <c r="BZ88" s="33" t="s">
        <v>711</v>
      </c>
      <c r="CA88" s="33" t="s">
        <v>720</v>
      </c>
      <c r="CB88" s="33" t="s">
        <v>727</v>
      </c>
      <c r="CD88" s="33" t="s">
        <v>829</v>
      </c>
      <c r="CE88" s="33" t="s">
        <v>829</v>
      </c>
      <c r="CF88" s="33" t="s">
        <v>1182</v>
      </c>
      <c r="CG88" s="33" t="s">
        <v>844</v>
      </c>
    </row>
    <row r="89" spans="1:86" ht="12.75" x14ac:dyDescent="0.2">
      <c r="A89" s="36">
        <v>43088.377697175922</v>
      </c>
      <c r="B89" s="33">
        <v>3</v>
      </c>
      <c r="C89" s="33">
        <v>4</v>
      </c>
      <c r="D89" s="33">
        <v>4</v>
      </c>
      <c r="E89" s="33">
        <v>2</v>
      </c>
      <c r="F89" s="33">
        <v>2</v>
      </c>
      <c r="G89" s="33">
        <v>4</v>
      </c>
      <c r="H89" s="33">
        <v>2</v>
      </c>
      <c r="I89" s="33">
        <v>3</v>
      </c>
      <c r="J89" s="33">
        <v>4</v>
      </c>
      <c r="K89" s="33">
        <v>4</v>
      </c>
      <c r="L89" s="33">
        <v>4</v>
      </c>
      <c r="M89" s="33">
        <v>2</v>
      </c>
      <c r="N89" s="33">
        <v>4</v>
      </c>
      <c r="O89" s="33">
        <v>4</v>
      </c>
      <c r="P89" s="33">
        <v>4</v>
      </c>
      <c r="Q89" s="33">
        <v>4</v>
      </c>
      <c r="R89" s="33">
        <v>5</v>
      </c>
      <c r="S89" s="33">
        <v>4</v>
      </c>
      <c r="T89" s="33">
        <v>3</v>
      </c>
      <c r="U89" s="33">
        <v>2</v>
      </c>
      <c r="V89" s="33">
        <v>5</v>
      </c>
      <c r="W89" s="33">
        <v>3</v>
      </c>
      <c r="X89" s="33">
        <v>4</v>
      </c>
      <c r="Y89" s="33">
        <v>3</v>
      </c>
      <c r="Z89" s="33">
        <v>4</v>
      </c>
      <c r="AA89" s="33">
        <v>2</v>
      </c>
      <c r="AB89" s="33">
        <v>4</v>
      </c>
      <c r="AC89" s="33">
        <v>2</v>
      </c>
      <c r="AD89" s="33">
        <v>2</v>
      </c>
      <c r="AE89" s="33">
        <v>3</v>
      </c>
      <c r="AF89" s="33">
        <v>4</v>
      </c>
      <c r="AG89" s="33">
        <v>2</v>
      </c>
      <c r="AH89" s="33">
        <v>4</v>
      </c>
      <c r="AI89" s="33">
        <v>3</v>
      </c>
      <c r="AJ89" s="33">
        <v>4</v>
      </c>
      <c r="AK89" s="33">
        <v>3</v>
      </c>
      <c r="AL89" s="33">
        <v>4</v>
      </c>
      <c r="AM89" s="33">
        <v>4</v>
      </c>
      <c r="AN89" s="33">
        <v>3</v>
      </c>
      <c r="AO89" s="33">
        <v>4</v>
      </c>
      <c r="AP89" s="33">
        <v>4</v>
      </c>
      <c r="AQ89" s="33">
        <v>2</v>
      </c>
      <c r="AR89" s="33">
        <v>3</v>
      </c>
      <c r="AS89" s="33">
        <v>3</v>
      </c>
      <c r="AT89" s="33">
        <v>3</v>
      </c>
      <c r="AU89" s="33">
        <v>2</v>
      </c>
      <c r="AV89" s="33">
        <v>3</v>
      </c>
      <c r="AW89" s="33">
        <v>3</v>
      </c>
      <c r="AX89" s="33">
        <v>3</v>
      </c>
      <c r="AY89" s="33">
        <v>2</v>
      </c>
      <c r="AZ89" s="33">
        <v>4</v>
      </c>
      <c r="BA89" s="33">
        <v>4</v>
      </c>
      <c r="BB89" s="33">
        <v>4</v>
      </c>
      <c r="BC89" s="33">
        <v>3</v>
      </c>
      <c r="BD89" s="33">
        <v>1</v>
      </c>
      <c r="BE89" s="33">
        <v>4</v>
      </c>
      <c r="BF89" s="33">
        <v>3</v>
      </c>
      <c r="BH89" s="33" t="s">
        <v>159</v>
      </c>
      <c r="BI89" s="33">
        <v>1</v>
      </c>
      <c r="BJ89" s="33">
        <v>4</v>
      </c>
      <c r="BK89" s="33">
        <v>4</v>
      </c>
      <c r="BL89" s="33">
        <v>4</v>
      </c>
      <c r="BM89" s="33">
        <v>3</v>
      </c>
      <c r="BN89" s="33">
        <v>4</v>
      </c>
      <c r="BO89" s="33">
        <v>3</v>
      </c>
      <c r="BP89" s="33">
        <v>3</v>
      </c>
      <c r="BQ89" s="33">
        <v>2</v>
      </c>
      <c r="BR89" s="33">
        <v>2</v>
      </c>
      <c r="BS89" s="33">
        <v>3</v>
      </c>
      <c r="BT89" s="33">
        <v>4</v>
      </c>
      <c r="BU89" s="33">
        <v>4</v>
      </c>
      <c r="BV89" s="33">
        <v>4</v>
      </c>
      <c r="BW89" s="33" t="s">
        <v>185</v>
      </c>
      <c r="BX89" s="33" t="s">
        <v>1183</v>
      </c>
      <c r="BY89" s="33" t="s">
        <v>704</v>
      </c>
      <c r="BZ89" s="33" t="s">
        <v>713</v>
      </c>
      <c r="CA89" s="33" t="s">
        <v>723</v>
      </c>
      <c r="CB89" s="33" t="s">
        <v>727</v>
      </c>
      <c r="CC89" s="33" t="s">
        <v>1184</v>
      </c>
      <c r="CD89" s="33" t="s">
        <v>206</v>
      </c>
      <c r="CE89" s="33" t="s">
        <v>1185</v>
      </c>
      <c r="CF89" s="33" t="s">
        <v>939</v>
      </c>
      <c r="CG89" s="33" t="s">
        <v>1186</v>
      </c>
    </row>
    <row r="90" spans="1:86" ht="12.75" x14ac:dyDescent="0.2">
      <c r="A90" s="36">
        <v>43088.479565196758</v>
      </c>
      <c r="B90" s="33">
        <v>5</v>
      </c>
      <c r="C90" s="33">
        <v>5</v>
      </c>
      <c r="D90" s="33">
        <v>4</v>
      </c>
      <c r="E90" s="33">
        <v>3</v>
      </c>
      <c r="F90" s="33">
        <v>2</v>
      </c>
      <c r="G90" s="33">
        <v>5</v>
      </c>
      <c r="H90" s="33">
        <v>5</v>
      </c>
      <c r="I90" s="33">
        <v>5</v>
      </c>
      <c r="J90" s="33">
        <v>2</v>
      </c>
      <c r="K90" s="33">
        <v>4</v>
      </c>
      <c r="L90" s="33">
        <v>5</v>
      </c>
      <c r="M90" s="33">
        <v>3</v>
      </c>
      <c r="N90" s="33">
        <v>5</v>
      </c>
      <c r="O90" s="33">
        <v>3</v>
      </c>
      <c r="P90" s="33">
        <v>4</v>
      </c>
      <c r="Q90" s="33">
        <v>5</v>
      </c>
      <c r="R90" s="33">
        <v>5</v>
      </c>
      <c r="S90" s="33">
        <v>3</v>
      </c>
      <c r="T90" s="33">
        <v>3</v>
      </c>
      <c r="U90" s="33">
        <v>5</v>
      </c>
      <c r="V90" s="33">
        <v>3</v>
      </c>
      <c r="W90" s="33">
        <v>5</v>
      </c>
      <c r="X90" s="33">
        <v>4</v>
      </c>
      <c r="Y90" s="33">
        <v>4</v>
      </c>
      <c r="Z90" s="33">
        <v>5</v>
      </c>
      <c r="AA90" s="33">
        <v>5</v>
      </c>
      <c r="AB90" s="33">
        <v>5</v>
      </c>
      <c r="AC90" s="33">
        <v>5</v>
      </c>
      <c r="AD90" s="33">
        <v>5</v>
      </c>
      <c r="AE90" s="33">
        <v>3</v>
      </c>
      <c r="AF90" s="33">
        <v>3</v>
      </c>
      <c r="AG90" s="33">
        <v>5</v>
      </c>
      <c r="AH90" s="33">
        <v>5</v>
      </c>
      <c r="AI90" s="33">
        <v>5</v>
      </c>
      <c r="AJ90" s="33">
        <v>3</v>
      </c>
      <c r="AK90" s="33">
        <v>5</v>
      </c>
      <c r="AL90" s="33">
        <v>5</v>
      </c>
      <c r="AM90" s="33">
        <v>5</v>
      </c>
      <c r="AN90" s="33">
        <v>4</v>
      </c>
      <c r="AO90" s="33">
        <v>2</v>
      </c>
      <c r="AP90" s="33">
        <v>5</v>
      </c>
      <c r="AQ90" s="33">
        <v>5</v>
      </c>
      <c r="AR90" s="33">
        <v>5</v>
      </c>
      <c r="AS90" s="33">
        <v>3</v>
      </c>
      <c r="AT90" s="33">
        <v>5</v>
      </c>
      <c r="AU90" s="33">
        <v>5</v>
      </c>
      <c r="AV90" s="33">
        <v>4</v>
      </c>
      <c r="AW90" s="33">
        <v>5</v>
      </c>
      <c r="AX90" s="33">
        <v>4</v>
      </c>
      <c r="AY90" s="33">
        <v>5</v>
      </c>
      <c r="AZ90" s="33">
        <v>5</v>
      </c>
      <c r="BA90" s="33">
        <v>5</v>
      </c>
      <c r="BB90" s="33">
        <v>3</v>
      </c>
      <c r="BC90" s="33">
        <v>4</v>
      </c>
      <c r="BD90" s="33">
        <v>5</v>
      </c>
      <c r="BE90" s="33">
        <v>4</v>
      </c>
      <c r="BF90" s="33">
        <v>5</v>
      </c>
      <c r="BG90" s="33" t="s">
        <v>1187</v>
      </c>
      <c r="BH90" s="33" t="s">
        <v>945</v>
      </c>
      <c r="BI90" s="33">
        <v>2</v>
      </c>
      <c r="BJ90" s="33">
        <v>5</v>
      </c>
      <c r="BK90" s="33">
        <v>3</v>
      </c>
      <c r="BL90" s="33">
        <v>4</v>
      </c>
      <c r="BM90" s="33">
        <v>4</v>
      </c>
      <c r="BN90" s="33">
        <v>5</v>
      </c>
      <c r="BO90" s="33">
        <v>3</v>
      </c>
      <c r="BP90" s="33">
        <v>4</v>
      </c>
      <c r="BQ90" s="33">
        <v>3</v>
      </c>
      <c r="BR90" s="33" t="s">
        <v>5</v>
      </c>
      <c r="BS90" s="33">
        <v>5</v>
      </c>
      <c r="BT90" s="33" t="s">
        <v>5</v>
      </c>
      <c r="BU90" s="33">
        <v>4</v>
      </c>
      <c r="BV90" s="33">
        <v>5</v>
      </c>
      <c r="BW90" s="33" t="s">
        <v>185</v>
      </c>
      <c r="BX90" s="33" t="s">
        <v>1188</v>
      </c>
      <c r="BY90" s="33" t="s">
        <v>704</v>
      </c>
      <c r="BZ90" s="33" t="s">
        <v>711</v>
      </c>
      <c r="CA90" s="33" t="s">
        <v>722</v>
      </c>
      <c r="CB90" s="33" t="s">
        <v>1189</v>
      </c>
      <c r="CC90" s="33" t="s">
        <v>1190</v>
      </c>
      <c r="CD90" s="33" t="s">
        <v>206</v>
      </c>
      <c r="CE90" s="33" t="s">
        <v>1191</v>
      </c>
      <c r="CF90" s="33" t="s">
        <v>935</v>
      </c>
      <c r="CG90" s="33" t="s">
        <v>1192</v>
      </c>
    </row>
    <row r="91" spans="1:86" ht="12.75" x14ac:dyDescent="0.2">
      <c r="A91" s="36">
        <v>43088.488013043985</v>
      </c>
      <c r="B91" s="33">
        <v>3</v>
      </c>
      <c r="C91" s="33">
        <v>5</v>
      </c>
      <c r="D91" s="33">
        <v>1</v>
      </c>
      <c r="E91" s="33">
        <v>1</v>
      </c>
      <c r="F91" s="33">
        <v>5</v>
      </c>
      <c r="G91" s="33">
        <v>4</v>
      </c>
      <c r="H91" s="33">
        <v>2</v>
      </c>
      <c r="I91" s="33">
        <v>1</v>
      </c>
      <c r="J91" s="33">
        <v>1</v>
      </c>
      <c r="K91" s="33">
        <v>1</v>
      </c>
      <c r="L91" s="33">
        <v>1</v>
      </c>
      <c r="M91" s="33">
        <v>5</v>
      </c>
      <c r="N91" s="33">
        <v>2</v>
      </c>
      <c r="O91" s="33">
        <v>3</v>
      </c>
      <c r="P91" s="33">
        <v>1</v>
      </c>
      <c r="Q91" s="33">
        <v>4</v>
      </c>
      <c r="R91" s="33">
        <v>1</v>
      </c>
      <c r="S91" s="33">
        <v>2</v>
      </c>
      <c r="T91" s="33">
        <v>1</v>
      </c>
      <c r="U91" s="33">
        <v>4</v>
      </c>
      <c r="V91" s="33" t="s">
        <v>5</v>
      </c>
      <c r="W91" s="33">
        <v>3</v>
      </c>
      <c r="X91" s="33" t="s">
        <v>5</v>
      </c>
      <c r="Y91" s="33">
        <v>3</v>
      </c>
      <c r="Z91" s="33" t="s">
        <v>5</v>
      </c>
      <c r="AA91" s="33" t="s">
        <v>5</v>
      </c>
      <c r="AB91" s="33" t="s">
        <v>5</v>
      </c>
      <c r="AC91" s="33">
        <v>3</v>
      </c>
      <c r="AD91" s="33" t="s">
        <v>5</v>
      </c>
      <c r="AE91" s="33">
        <v>3</v>
      </c>
      <c r="AF91" s="33" t="s">
        <v>5</v>
      </c>
      <c r="AG91" s="33">
        <v>3</v>
      </c>
      <c r="AH91" s="33">
        <v>5</v>
      </c>
      <c r="AI91" s="33">
        <v>3</v>
      </c>
      <c r="AJ91" s="33">
        <v>4</v>
      </c>
      <c r="AK91" s="33">
        <v>3</v>
      </c>
      <c r="AL91" s="33">
        <v>5</v>
      </c>
      <c r="AM91" s="33">
        <v>1</v>
      </c>
      <c r="AN91" s="33">
        <v>5</v>
      </c>
      <c r="AO91" s="33">
        <v>5</v>
      </c>
      <c r="AP91" s="33">
        <v>4</v>
      </c>
      <c r="AQ91" s="33">
        <v>1</v>
      </c>
      <c r="AR91" s="33">
        <v>1</v>
      </c>
      <c r="AS91" s="33">
        <v>1</v>
      </c>
      <c r="AT91" s="33">
        <v>3</v>
      </c>
      <c r="AU91" s="33">
        <v>1</v>
      </c>
      <c r="AV91" s="33">
        <v>5</v>
      </c>
      <c r="AW91" s="33">
        <v>1</v>
      </c>
      <c r="AX91" s="33">
        <v>1</v>
      </c>
      <c r="AY91" s="33">
        <v>2</v>
      </c>
      <c r="AZ91" s="33">
        <v>4</v>
      </c>
      <c r="BA91" s="33">
        <v>1</v>
      </c>
      <c r="BB91" s="33">
        <v>3</v>
      </c>
      <c r="BC91" s="33">
        <v>3</v>
      </c>
      <c r="BD91" s="33">
        <v>4</v>
      </c>
      <c r="BE91" s="33" t="s">
        <v>5</v>
      </c>
      <c r="BF91" s="33">
        <v>3</v>
      </c>
      <c r="BI91" s="33" t="s">
        <v>5</v>
      </c>
      <c r="BJ91" s="33" t="s">
        <v>5</v>
      </c>
      <c r="BK91" s="33" t="s">
        <v>5</v>
      </c>
      <c r="BL91" s="33" t="s">
        <v>5</v>
      </c>
      <c r="BM91" s="33" t="s">
        <v>5</v>
      </c>
      <c r="BN91" s="33" t="s">
        <v>5</v>
      </c>
      <c r="BO91" s="33" t="s">
        <v>5</v>
      </c>
      <c r="BP91" s="33" t="s">
        <v>5</v>
      </c>
      <c r="BQ91" s="33">
        <v>2</v>
      </c>
      <c r="BR91" s="33" t="s">
        <v>5</v>
      </c>
      <c r="BS91" s="33" t="s">
        <v>5</v>
      </c>
      <c r="BT91" s="33">
        <v>4</v>
      </c>
      <c r="BU91" s="33">
        <v>2</v>
      </c>
      <c r="BV91" s="33">
        <v>2</v>
      </c>
      <c r="BW91" s="33" t="s">
        <v>185</v>
      </c>
      <c r="BX91" s="33" t="s">
        <v>1193</v>
      </c>
      <c r="BY91" s="33" t="s">
        <v>705</v>
      </c>
      <c r="BZ91" s="33" t="s">
        <v>713</v>
      </c>
      <c r="CA91" s="33" t="s">
        <v>719</v>
      </c>
      <c r="CB91" s="33" t="s">
        <v>727</v>
      </c>
      <c r="CC91" s="33" t="s">
        <v>1194</v>
      </c>
      <c r="CD91" s="33" t="s">
        <v>1195</v>
      </c>
      <c r="CE91" s="33" t="s">
        <v>1196</v>
      </c>
      <c r="CF91" s="33" t="s">
        <v>1197</v>
      </c>
      <c r="CG91" s="33" t="s">
        <v>846</v>
      </c>
    </row>
    <row r="92" spans="1:86" ht="12.75" x14ac:dyDescent="0.2">
      <c r="A92" s="36">
        <v>43088.632918113421</v>
      </c>
      <c r="B92" s="33">
        <v>3</v>
      </c>
      <c r="C92" s="33">
        <v>3</v>
      </c>
      <c r="D92" s="33">
        <v>2</v>
      </c>
      <c r="E92" s="33">
        <v>5</v>
      </c>
      <c r="F92" s="33">
        <v>4</v>
      </c>
      <c r="G92" s="33">
        <v>3</v>
      </c>
      <c r="H92" s="33">
        <v>1</v>
      </c>
      <c r="I92" s="33">
        <v>5</v>
      </c>
      <c r="J92" s="33">
        <v>3</v>
      </c>
      <c r="K92" s="33">
        <v>3</v>
      </c>
      <c r="L92" s="33">
        <v>5</v>
      </c>
      <c r="M92" s="33">
        <v>3</v>
      </c>
      <c r="N92" s="33">
        <v>4</v>
      </c>
      <c r="O92" s="33">
        <v>5</v>
      </c>
      <c r="P92" s="33">
        <v>5</v>
      </c>
      <c r="Q92" s="33">
        <v>5</v>
      </c>
      <c r="R92" s="33">
        <v>5</v>
      </c>
      <c r="S92" s="33">
        <v>4</v>
      </c>
      <c r="T92" s="33">
        <v>4</v>
      </c>
      <c r="U92" s="33">
        <v>5</v>
      </c>
      <c r="V92" s="33" t="s">
        <v>5</v>
      </c>
      <c r="W92" s="33">
        <v>5</v>
      </c>
      <c r="X92" s="33">
        <v>3</v>
      </c>
      <c r="Y92" s="33">
        <v>3</v>
      </c>
      <c r="Z92" s="33">
        <v>4</v>
      </c>
      <c r="AA92" s="33">
        <v>3</v>
      </c>
      <c r="AB92" s="33">
        <v>4</v>
      </c>
      <c r="AC92" s="33">
        <v>3</v>
      </c>
      <c r="AD92" s="33">
        <v>1</v>
      </c>
      <c r="AE92" s="33">
        <v>1</v>
      </c>
      <c r="AF92" s="33">
        <v>3</v>
      </c>
      <c r="AG92" s="33">
        <v>1</v>
      </c>
      <c r="AH92" s="33">
        <v>4</v>
      </c>
      <c r="AI92" s="33">
        <v>4</v>
      </c>
      <c r="AJ92" s="33">
        <v>3</v>
      </c>
      <c r="AK92" s="33">
        <v>3</v>
      </c>
      <c r="AL92" s="33">
        <v>3</v>
      </c>
      <c r="AM92" s="33">
        <v>2</v>
      </c>
      <c r="AN92" s="33">
        <v>5</v>
      </c>
      <c r="AO92" s="33">
        <v>5</v>
      </c>
      <c r="AP92" s="33">
        <v>2</v>
      </c>
      <c r="AQ92" s="33">
        <v>2</v>
      </c>
      <c r="AR92" s="33">
        <v>5</v>
      </c>
      <c r="AS92" s="33">
        <v>3</v>
      </c>
      <c r="AT92" s="33">
        <v>3</v>
      </c>
      <c r="AU92" s="33">
        <v>5</v>
      </c>
      <c r="AV92" s="33">
        <v>3</v>
      </c>
      <c r="AW92" s="33">
        <v>3</v>
      </c>
      <c r="AX92" s="33">
        <v>5</v>
      </c>
      <c r="AY92" s="33">
        <v>5</v>
      </c>
      <c r="AZ92" s="33">
        <v>5</v>
      </c>
      <c r="BA92" s="33">
        <v>5</v>
      </c>
      <c r="BB92" s="33">
        <v>4</v>
      </c>
      <c r="BC92" s="33">
        <v>5</v>
      </c>
      <c r="BD92" s="33">
        <v>5</v>
      </c>
      <c r="BE92" s="33" t="s">
        <v>5</v>
      </c>
      <c r="BF92" s="33">
        <v>5</v>
      </c>
      <c r="BG92" s="33" t="s">
        <v>1198</v>
      </c>
      <c r="BH92" s="33" t="s">
        <v>928</v>
      </c>
      <c r="BI92" s="33">
        <v>4</v>
      </c>
      <c r="BJ92" s="33">
        <v>4</v>
      </c>
      <c r="BK92" s="33">
        <v>5</v>
      </c>
      <c r="BL92" s="33">
        <v>3</v>
      </c>
      <c r="BM92" s="33">
        <v>3</v>
      </c>
      <c r="BN92" s="33">
        <v>5</v>
      </c>
      <c r="BO92" s="33">
        <v>4</v>
      </c>
      <c r="BP92" s="33">
        <v>4</v>
      </c>
      <c r="BQ92" s="33">
        <v>3</v>
      </c>
      <c r="BR92" s="33">
        <v>2</v>
      </c>
      <c r="BS92" s="33">
        <v>3</v>
      </c>
      <c r="BT92" s="33">
        <v>5</v>
      </c>
      <c r="BU92" s="33">
        <v>4</v>
      </c>
      <c r="BV92" s="33">
        <v>4</v>
      </c>
      <c r="BW92" s="33" t="s">
        <v>183</v>
      </c>
      <c r="BX92" s="33" t="s">
        <v>1199</v>
      </c>
      <c r="BY92" s="33" t="s">
        <v>704</v>
      </c>
      <c r="BZ92" s="33" t="s">
        <v>714</v>
      </c>
      <c r="CA92" s="33" t="s">
        <v>719</v>
      </c>
      <c r="CB92" s="33" t="s">
        <v>727</v>
      </c>
      <c r="CC92" s="33" t="s">
        <v>1200</v>
      </c>
      <c r="CD92" s="33" t="s">
        <v>741</v>
      </c>
      <c r="CE92" s="33" t="s">
        <v>1201</v>
      </c>
      <c r="CF92" s="33" t="s">
        <v>837</v>
      </c>
      <c r="CG92" s="33" t="s">
        <v>844</v>
      </c>
    </row>
    <row r="93" spans="1:86" ht="12.75" x14ac:dyDescent="0.2">
      <c r="A93" s="36">
        <v>43088.658947800926</v>
      </c>
      <c r="B93" s="33">
        <v>2</v>
      </c>
      <c r="C93" s="33">
        <v>4</v>
      </c>
      <c r="D93" s="33">
        <v>1</v>
      </c>
      <c r="E93" s="33">
        <v>4</v>
      </c>
      <c r="F93" s="33">
        <v>3</v>
      </c>
      <c r="G93" s="33">
        <v>5</v>
      </c>
      <c r="H93" s="33">
        <v>4</v>
      </c>
      <c r="I93" s="33">
        <v>5</v>
      </c>
      <c r="J93" s="33">
        <v>2</v>
      </c>
      <c r="K93" s="33">
        <v>3</v>
      </c>
      <c r="L93" s="33">
        <v>3</v>
      </c>
      <c r="M93" s="33">
        <v>2</v>
      </c>
      <c r="N93" s="33">
        <v>2</v>
      </c>
      <c r="O93" s="33">
        <v>5</v>
      </c>
      <c r="P93" s="33">
        <v>4</v>
      </c>
      <c r="Q93" s="33">
        <v>5</v>
      </c>
      <c r="R93" s="33">
        <v>4</v>
      </c>
      <c r="S93" s="33">
        <v>3</v>
      </c>
      <c r="T93" s="33">
        <v>4</v>
      </c>
      <c r="U93" s="33">
        <v>1</v>
      </c>
      <c r="V93" s="33">
        <v>1</v>
      </c>
      <c r="W93" s="33">
        <v>4</v>
      </c>
      <c r="X93" s="33">
        <v>5</v>
      </c>
      <c r="Y93" s="33">
        <v>5</v>
      </c>
      <c r="Z93" s="33">
        <v>4</v>
      </c>
      <c r="AA93" s="33">
        <v>5</v>
      </c>
      <c r="AB93" s="33">
        <v>4</v>
      </c>
      <c r="AC93" s="33">
        <v>5</v>
      </c>
      <c r="AD93" s="33">
        <v>5</v>
      </c>
      <c r="AE93" s="33">
        <v>4</v>
      </c>
      <c r="AF93" s="33">
        <v>3</v>
      </c>
      <c r="AG93" s="33">
        <v>4</v>
      </c>
      <c r="AH93" s="33">
        <v>5</v>
      </c>
      <c r="AI93" s="33">
        <v>4</v>
      </c>
      <c r="AJ93" s="33">
        <v>4</v>
      </c>
      <c r="AK93" s="33">
        <v>3</v>
      </c>
      <c r="AL93" s="33">
        <v>5</v>
      </c>
      <c r="AM93" s="33">
        <v>4</v>
      </c>
      <c r="AN93" s="33">
        <v>5</v>
      </c>
      <c r="AO93" s="33">
        <v>4</v>
      </c>
      <c r="AP93" s="33">
        <v>5</v>
      </c>
      <c r="AQ93" s="33">
        <v>5</v>
      </c>
      <c r="AR93" s="33">
        <v>4</v>
      </c>
      <c r="AS93" s="33">
        <v>2</v>
      </c>
      <c r="AT93" s="33">
        <v>4</v>
      </c>
      <c r="AU93" s="33">
        <v>4</v>
      </c>
      <c r="AV93" s="33">
        <v>3</v>
      </c>
      <c r="AW93" s="33">
        <v>3</v>
      </c>
      <c r="AX93" s="33">
        <v>5</v>
      </c>
      <c r="AY93" s="33">
        <v>4</v>
      </c>
      <c r="AZ93" s="33">
        <v>5</v>
      </c>
      <c r="BA93" s="33">
        <v>4</v>
      </c>
      <c r="BB93" s="33">
        <v>3</v>
      </c>
      <c r="BC93" s="33">
        <v>4</v>
      </c>
      <c r="BD93" s="33">
        <v>4</v>
      </c>
      <c r="BE93" s="33">
        <v>2</v>
      </c>
      <c r="BF93" s="33">
        <v>5</v>
      </c>
      <c r="BH93" s="33" t="s">
        <v>928</v>
      </c>
      <c r="BI93" s="33">
        <v>5</v>
      </c>
      <c r="BJ93" s="33">
        <v>5</v>
      </c>
      <c r="BK93" s="33">
        <v>5</v>
      </c>
      <c r="BL93" s="33">
        <v>5</v>
      </c>
      <c r="BM93" s="33">
        <v>5</v>
      </c>
      <c r="BN93" s="33">
        <v>5</v>
      </c>
      <c r="BO93" s="33">
        <v>5</v>
      </c>
      <c r="BP93" s="33">
        <v>5</v>
      </c>
      <c r="BQ93" s="33">
        <v>5</v>
      </c>
      <c r="BR93" s="33">
        <v>5</v>
      </c>
      <c r="BS93" s="33">
        <v>5</v>
      </c>
      <c r="BT93" s="33">
        <v>4</v>
      </c>
      <c r="BU93" s="33">
        <v>5</v>
      </c>
      <c r="BV93" s="33">
        <v>4</v>
      </c>
      <c r="BW93" s="33" t="s">
        <v>183</v>
      </c>
      <c r="BX93" s="33" t="s">
        <v>1202</v>
      </c>
      <c r="BY93" s="33" t="s">
        <v>705</v>
      </c>
      <c r="BZ93" s="33" t="s">
        <v>711</v>
      </c>
      <c r="CA93" s="33" t="s">
        <v>719</v>
      </c>
      <c r="CB93" s="33" t="s">
        <v>727</v>
      </c>
      <c r="CC93" s="33" t="s">
        <v>1203</v>
      </c>
      <c r="CD93" s="33" t="s">
        <v>206</v>
      </c>
      <c r="CE93" s="33" t="s">
        <v>1032</v>
      </c>
      <c r="CF93" s="33" t="s">
        <v>837</v>
      </c>
      <c r="CG93" s="33" t="s">
        <v>844</v>
      </c>
    </row>
    <row r="94" spans="1:86" ht="12.75" x14ac:dyDescent="0.2">
      <c r="A94" s="36">
        <v>43089.400550648148</v>
      </c>
      <c r="B94" s="33">
        <v>3</v>
      </c>
      <c r="C94" s="33">
        <v>4</v>
      </c>
      <c r="D94" s="33">
        <v>4</v>
      </c>
      <c r="E94" s="33">
        <v>3</v>
      </c>
      <c r="F94" s="33">
        <v>2</v>
      </c>
      <c r="G94" s="33">
        <v>4</v>
      </c>
      <c r="H94" s="33">
        <v>3</v>
      </c>
      <c r="I94" s="33">
        <v>5</v>
      </c>
      <c r="J94" s="33">
        <v>5</v>
      </c>
      <c r="K94" s="33">
        <v>3</v>
      </c>
      <c r="L94" s="33">
        <v>5</v>
      </c>
      <c r="M94" s="33">
        <v>5</v>
      </c>
      <c r="N94" s="33">
        <v>4</v>
      </c>
      <c r="O94" s="33">
        <v>4</v>
      </c>
      <c r="P94" s="33">
        <v>5</v>
      </c>
      <c r="Q94" s="33">
        <v>5</v>
      </c>
      <c r="R94" s="33">
        <v>3</v>
      </c>
      <c r="S94" s="33">
        <v>5</v>
      </c>
      <c r="T94" s="33">
        <v>4</v>
      </c>
      <c r="U94" s="33">
        <v>5</v>
      </c>
      <c r="V94" s="33">
        <v>4</v>
      </c>
      <c r="W94" s="33">
        <v>4</v>
      </c>
      <c r="X94" s="33">
        <v>1</v>
      </c>
      <c r="Y94" s="33">
        <v>1</v>
      </c>
      <c r="Z94" s="33">
        <v>2</v>
      </c>
      <c r="AA94" s="33">
        <v>4</v>
      </c>
      <c r="AB94" s="33">
        <v>4</v>
      </c>
      <c r="AC94" s="33">
        <v>1</v>
      </c>
      <c r="AD94" s="33">
        <v>3</v>
      </c>
      <c r="AE94" s="33" t="s">
        <v>5</v>
      </c>
      <c r="AF94" s="33">
        <v>3</v>
      </c>
      <c r="AG94" s="33">
        <v>1</v>
      </c>
      <c r="AH94" s="33">
        <v>1</v>
      </c>
      <c r="AI94" s="33">
        <v>2</v>
      </c>
      <c r="AJ94" s="33">
        <v>1</v>
      </c>
      <c r="AK94" s="33">
        <v>3</v>
      </c>
      <c r="AL94" s="33">
        <v>4</v>
      </c>
      <c r="AM94" s="33">
        <v>3</v>
      </c>
      <c r="AN94" s="33">
        <v>1</v>
      </c>
      <c r="AO94" s="33">
        <v>1</v>
      </c>
      <c r="AP94" s="33">
        <v>5</v>
      </c>
      <c r="AQ94" s="33">
        <v>2</v>
      </c>
      <c r="AR94" s="33">
        <v>1</v>
      </c>
      <c r="AS94" s="33">
        <v>5</v>
      </c>
      <c r="AT94" s="33">
        <v>1</v>
      </c>
      <c r="AU94" s="33">
        <v>5</v>
      </c>
      <c r="AV94" s="33">
        <v>4</v>
      </c>
      <c r="AW94" s="33">
        <v>1</v>
      </c>
      <c r="AX94" s="33">
        <v>3</v>
      </c>
      <c r="AY94" s="33">
        <v>4</v>
      </c>
      <c r="AZ94" s="33">
        <v>5</v>
      </c>
      <c r="BA94" s="33">
        <v>1</v>
      </c>
      <c r="BB94" s="33">
        <v>4</v>
      </c>
      <c r="BC94" s="33">
        <v>1</v>
      </c>
      <c r="BD94" s="33">
        <v>3</v>
      </c>
      <c r="BE94" s="33">
        <v>2</v>
      </c>
      <c r="BF94" s="33">
        <v>3</v>
      </c>
      <c r="BG94" s="33" t="s">
        <v>1204</v>
      </c>
      <c r="BH94" s="33" t="s">
        <v>157</v>
      </c>
      <c r="BI94" s="33">
        <v>3</v>
      </c>
      <c r="BJ94" s="33">
        <v>3</v>
      </c>
      <c r="BK94" s="33">
        <v>5</v>
      </c>
      <c r="BL94" s="33">
        <v>3</v>
      </c>
      <c r="BM94" s="33">
        <v>3</v>
      </c>
      <c r="BN94" s="33">
        <v>3</v>
      </c>
      <c r="BO94" s="33">
        <v>3</v>
      </c>
      <c r="BP94" s="33">
        <v>3</v>
      </c>
      <c r="BQ94" s="33">
        <v>1</v>
      </c>
      <c r="BR94" s="33">
        <v>1</v>
      </c>
      <c r="BS94" s="33">
        <v>5</v>
      </c>
      <c r="BT94" s="33">
        <v>1</v>
      </c>
      <c r="BV94" s="33">
        <v>2</v>
      </c>
      <c r="BW94" s="33" t="s">
        <v>185</v>
      </c>
      <c r="BY94" s="33" t="s">
        <v>705</v>
      </c>
      <c r="BZ94" s="33" t="s">
        <v>712</v>
      </c>
      <c r="CA94" s="33" t="s">
        <v>719</v>
      </c>
      <c r="CB94" s="33" t="s">
        <v>727</v>
      </c>
      <c r="CC94" s="33" t="s">
        <v>977</v>
      </c>
      <c r="CD94" s="33" t="s">
        <v>829</v>
      </c>
      <c r="CE94" s="33" t="s">
        <v>1037</v>
      </c>
      <c r="CF94" s="33" t="s">
        <v>837</v>
      </c>
      <c r="CG94" s="33" t="s">
        <v>844</v>
      </c>
    </row>
    <row r="95" spans="1:86" ht="12.75" x14ac:dyDescent="0.2">
      <c r="A95" s="36">
        <v>43089.449570497687</v>
      </c>
      <c r="B95" s="33">
        <v>2</v>
      </c>
      <c r="C95" s="33">
        <v>4</v>
      </c>
      <c r="D95" s="33">
        <v>3</v>
      </c>
      <c r="E95" s="33">
        <v>1</v>
      </c>
      <c r="F95" s="33">
        <v>1</v>
      </c>
      <c r="G95" s="33">
        <v>5</v>
      </c>
      <c r="H95" s="33">
        <v>1</v>
      </c>
      <c r="I95" s="33">
        <v>5</v>
      </c>
      <c r="J95" s="33">
        <v>1</v>
      </c>
      <c r="K95" s="33">
        <v>4</v>
      </c>
      <c r="L95" s="33">
        <v>3</v>
      </c>
      <c r="M95" s="33">
        <v>4</v>
      </c>
      <c r="N95" s="33">
        <v>1</v>
      </c>
      <c r="O95" s="33">
        <v>2</v>
      </c>
      <c r="P95" s="33">
        <v>5</v>
      </c>
      <c r="Q95" s="33">
        <v>4</v>
      </c>
      <c r="R95" s="33">
        <v>3</v>
      </c>
      <c r="S95" s="33">
        <v>3</v>
      </c>
      <c r="T95" s="33">
        <v>3</v>
      </c>
      <c r="U95" s="33">
        <v>1</v>
      </c>
      <c r="V95" s="33" t="s">
        <v>5</v>
      </c>
      <c r="W95" s="33">
        <v>1</v>
      </c>
      <c r="X95" s="33">
        <v>5</v>
      </c>
      <c r="Y95" s="33">
        <v>5</v>
      </c>
      <c r="Z95" s="33">
        <v>4</v>
      </c>
      <c r="AA95" s="33">
        <v>3</v>
      </c>
      <c r="AB95" s="33">
        <v>4</v>
      </c>
      <c r="AC95" s="33">
        <v>3</v>
      </c>
      <c r="AD95" s="33">
        <v>3</v>
      </c>
      <c r="AE95" s="33">
        <v>3</v>
      </c>
      <c r="AF95" s="33">
        <v>4</v>
      </c>
      <c r="AG95" s="33">
        <v>4</v>
      </c>
      <c r="AH95" s="33">
        <v>4</v>
      </c>
      <c r="AI95" s="33">
        <v>5</v>
      </c>
      <c r="AJ95" s="33">
        <v>4</v>
      </c>
      <c r="AK95" s="33">
        <v>3</v>
      </c>
      <c r="AL95" s="33">
        <v>5</v>
      </c>
      <c r="AM95" s="33">
        <v>4</v>
      </c>
      <c r="AN95" s="33">
        <v>1</v>
      </c>
      <c r="AO95" s="33">
        <v>2</v>
      </c>
      <c r="AP95" s="33">
        <v>5</v>
      </c>
      <c r="AQ95" s="33">
        <v>1</v>
      </c>
      <c r="AR95" s="33">
        <v>5</v>
      </c>
      <c r="AS95" s="33">
        <v>1</v>
      </c>
      <c r="AT95" s="33">
        <v>4</v>
      </c>
      <c r="AU95" s="33">
        <v>3</v>
      </c>
      <c r="AV95" s="33">
        <v>5</v>
      </c>
      <c r="AW95" s="33">
        <v>1</v>
      </c>
      <c r="AX95" s="33">
        <v>2</v>
      </c>
      <c r="AY95" s="33">
        <v>5</v>
      </c>
      <c r="AZ95" s="33">
        <v>4</v>
      </c>
      <c r="BA95" s="33">
        <v>2</v>
      </c>
      <c r="BB95" s="33">
        <v>4</v>
      </c>
      <c r="BC95" s="33">
        <v>3</v>
      </c>
      <c r="BD95" s="33">
        <v>1</v>
      </c>
      <c r="BE95" s="33" t="s">
        <v>5</v>
      </c>
      <c r="BF95" s="33">
        <v>1</v>
      </c>
      <c r="BI95" s="33">
        <v>3</v>
      </c>
      <c r="BJ95" s="33">
        <v>4</v>
      </c>
      <c r="BK95" s="33">
        <v>1</v>
      </c>
      <c r="BL95" s="33">
        <v>1</v>
      </c>
      <c r="BM95" s="33">
        <v>1</v>
      </c>
      <c r="BN95" s="33">
        <v>3</v>
      </c>
      <c r="BO95" s="33">
        <v>1</v>
      </c>
      <c r="BP95" s="33">
        <v>1</v>
      </c>
      <c r="BQ95" s="33">
        <v>4</v>
      </c>
      <c r="BR95" s="33">
        <v>2</v>
      </c>
      <c r="BS95" s="33">
        <v>2</v>
      </c>
      <c r="BT95" s="33">
        <v>1</v>
      </c>
      <c r="BU95" s="33">
        <v>3</v>
      </c>
      <c r="BV95" s="33">
        <v>1</v>
      </c>
      <c r="BW95" s="33" t="s">
        <v>184</v>
      </c>
      <c r="BY95" s="33" t="s">
        <v>705</v>
      </c>
      <c r="BZ95" s="33" t="s">
        <v>713</v>
      </c>
      <c r="CA95" s="33" t="s">
        <v>719</v>
      </c>
      <c r="CB95" s="33" t="s">
        <v>727</v>
      </c>
      <c r="CC95" s="33" t="s">
        <v>1147</v>
      </c>
      <c r="CD95" s="33" t="s">
        <v>828</v>
      </c>
      <c r="CE95" s="33" t="s">
        <v>1205</v>
      </c>
      <c r="CF95" s="33" t="s">
        <v>837</v>
      </c>
      <c r="CG95" s="33" t="s">
        <v>844</v>
      </c>
    </row>
    <row r="96" spans="1:86" ht="12.75" x14ac:dyDescent="0.2">
      <c r="A96" s="36">
        <v>43089.611187175928</v>
      </c>
      <c r="B96" s="33">
        <v>3</v>
      </c>
      <c r="C96" s="33" t="s">
        <v>5</v>
      </c>
      <c r="D96" s="33" t="s">
        <v>5</v>
      </c>
      <c r="E96" s="33" t="s">
        <v>5</v>
      </c>
      <c r="F96" s="33" t="s">
        <v>5</v>
      </c>
      <c r="G96" s="33">
        <v>5</v>
      </c>
      <c r="H96" s="33">
        <v>5</v>
      </c>
      <c r="I96" s="33">
        <v>3</v>
      </c>
      <c r="J96" s="33">
        <v>3</v>
      </c>
      <c r="K96" s="33">
        <v>5</v>
      </c>
      <c r="L96" s="33">
        <v>4</v>
      </c>
      <c r="M96" s="33">
        <v>4</v>
      </c>
      <c r="N96" s="33">
        <v>5</v>
      </c>
      <c r="O96" s="33">
        <v>4</v>
      </c>
      <c r="P96" s="33">
        <v>4</v>
      </c>
      <c r="Q96" s="33">
        <v>4</v>
      </c>
      <c r="R96" s="33">
        <v>3</v>
      </c>
      <c r="S96" s="33">
        <v>3</v>
      </c>
      <c r="T96" s="33" t="s">
        <v>5</v>
      </c>
      <c r="U96" s="33">
        <v>4</v>
      </c>
      <c r="V96" s="33">
        <v>4</v>
      </c>
      <c r="W96" s="33">
        <v>5</v>
      </c>
      <c r="X96" s="33">
        <v>4</v>
      </c>
      <c r="Y96" s="33">
        <v>4</v>
      </c>
      <c r="Z96" s="33">
        <v>2</v>
      </c>
      <c r="AA96" s="33">
        <v>2</v>
      </c>
      <c r="AB96" s="33">
        <v>4</v>
      </c>
      <c r="AC96" s="33">
        <v>4</v>
      </c>
      <c r="AD96" s="33">
        <v>5</v>
      </c>
      <c r="AE96" s="33">
        <v>2</v>
      </c>
      <c r="AF96" s="33">
        <v>2</v>
      </c>
      <c r="AG96" s="33">
        <v>5</v>
      </c>
      <c r="AH96" s="33">
        <v>4</v>
      </c>
      <c r="AI96" s="33">
        <v>4</v>
      </c>
      <c r="AJ96" s="33">
        <v>4</v>
      </c>
      <c r="AK96" s="33">
        <v>4</v>
      </c>
      <c r="AL96" s="33" t="s">
        <v>5</v>
      </c>
      <c r="AM96" s="33" t="s">
        <v>5</v>
      </c>
      <c r="AN96" s="33" t="s">
        <v>5</v>
      </c>
      <c r="AO96" s="33" t="s">
        <v>5</v>
      </c>
      <c r="AP96" s="33" t="s">
        <v>5</v>
      </c>
      <c r="AQ96" s="33">
        <v>5</v>
      </c>
      <c r="AR96" s="33">
        <v>3</v>
      </c>
      <c r="AS96" s="33">
        <v>4</v>
      </c>
      <c r="AT96" s="33">
        <v>5</v>
      </c>
      <c r="AU96" s="33">
        <v>5</v>
      </c>
      <c r="AV96" s="33">
        <v>3</v>
      </c>
      <c r="AW96" s="33">
        <v>5</v>
      </c>
      <c r="AX96" s="33">
        <v>4</v>
      </c>
      <c r="AY96" s="33">
        <v>5</v>
      </c>
      <c r="AZ96" s="33">
        <v>4</v>
      </c>
      <c r="BA96" s="33">
        <v>4</v>
      </c>
      <c r="BB96" s="33">
        <v>3</v>
      </c>
      <c r="BC96" s="33" t="s">
        <v>5</v>
      </c>
      <c r="BD96" s="33">
        <v>4</v>
      </c>
      <c r="BE96" s="33">
        <v>4</v>
      </c>
      <c r="BF96" s="33">
        <v>3</v>
      </c>
      <c r="BH96" s="33" t="s">
        <v>1206</v>
      </c>
      <c r="BI96" s="33" t="s">
        <v>5</v>
      </c>
      <c r="BJ96" s="33">
        <v>5</v>
      </c>
      <c r="BK96" s="33">
        <v>5</v>
      </c>
      <c r="BL96" s="33">
        <v>4</v>
      </c>
      <c r="BM96" s="33">
        <v>5</v>
      </c>
      <c r="BN96" s="33">
        <v>5</v>
      </c>
      <c r="BO96" s="33">
        <v>4</v>
      </c>
      <c r="BP96" s="33">
        <v>5</v>
      </c>
      <c r="BQ96" s="33">
        <v>3</v>
      </c>
      <c r="BR96" s="33">
        <v>1</v>
      </c>
      <c r="BS96" s="33">
        <v>5</v>
      </c>
      <c r="BT96" s="33">
        <v>2</v>
      </c>
      <c r="BU96" s="33">
        <v>4</v>
      </c>
      <c r="BV96" s="33">
        <v>1</v>
      </c>
      <c r="BW96" s="33" t="s">
        <v>184</v>
      </c>
      <c r="BY96" s="33" t="s">
        <v>704</v>
      </c>
      <c r="BZ96" s="33" t="s">
        <v>712</v>
      </c>
      <c r="CA96" s="33" t="s">
        <v>719</v>
      </c>
      <c r="CB96" s="33" t="s">
        <v>727</v>
      </c>
      <c r="CC96" s="33" t="s">
        <v>1207</v>
      </c>
      <c r="CD96" s="33" t="s">
        <v>830</v>
      </c>
      <c r="CE96" s="33" t="s">
        <v>1116</v>
      </c>
      <c r="CF96" s="33" t="s">
        <v>837</v>
      </c>
      <c r="CG96" s="33" t="s">
        <v>844</v>
      </c>
    </row>
    <row r="97" spans="1:86" ht="12.75" x14ac:dyDescent="0.2">
      <c r="A97" s="36">
        <v>43089.702026145838</v>
      </c>
      <c r="B97" s="33">
        <v>5</v>
      </c>
      <c r="C97" s="33">
        <v>3</v>
      </c>
      <c r="D97" s="33">
        <v>3</v>
      </c>
      <c r="E97" s="33" t="s">
        <v>5</v>
      </c>
      <c r="F97" s="33" t="s">
        <v>5</v>
      </c>
      <c r="G97" s="33">
        <v>5</v>
      </c>
      <c r="H97" s="33">
        <v>5</v>
      </c>
      <c r="I97" s="33">
        <v>5</v>
      </c>
      <c r="J97" s="33">
        <v>5</v>
      </c>
      <c r="K97" s="33" t="s">
        <v>5</v>
      </c>
      <c r="L97" s="33" t="s">
        <v>5</v>
      </c>
      <c r="M97" s="33" t="s">
        <v>5</v>
      </c>
      <c r="N97" s="33" t="s">
        <v>5</v>
      </c>
      <c r="O97" s="33">
        <v>3</v>
      </c>
      <c r="P97" s="33">
        <v>3</v>
      </c>
      <c r="Q97" s="33" t="s">
        <v>5</v>
      </c>
      <c r="R97" s="33">
        <v>4</v>
      </c>
      <c r="S97" s="33">
        <v>4</v>
      </c>
      <c r="T97" s="33" t="s">
        <v>5</v>
      </c>
      <c r="U97" s="33" t="s">
        <v>5</v>
      </c>
      <c r="V97" s="33" t="s">
        <v>5</v>
      </c>
      <c r="W97" s="33">
        <v>5</v>
      </c>
      <c r="X97" s="33">
        <v>5</v>
      </c>
      <c r="Y97" s="33" t="s">
        <v>5</v>
      </c>
      <c r="Z97" s="33">
        <v>5</v>
      </c>
      <c r="AA97" s="33">
        <v>5</v>
      </c>
      <c r="AB97" s="33">
        <v>5</v>
      </c>
      <c r="AC97" s="33">
        <v>3</v>
      </c>
      <c r="AD97" s="33" t="s">
        <v>5</v>
      </c>
      <c r="AE97" s="33">
        <v>5</v>
      </c>
      <c r="AF97" s="33" t="s">
        <v>5</v>
      </c>
      <c r="AG97" s="33" t="s">
        <v>5</v>
      </c>
      <c r="AH97" s="33" t="s">
        <v>5</v>
      </c>
      <c r="AI97" s="33">
        <v>5</v>
      </c>
      <c r="AJ97" s="33" t="s">
        <v>5</v>
      </c>
      <c r="AK97" s="33">
        <v>5</v>
      </c>
      <c r="AL97" s="33" t="s">
        <v>5</v>
      </c>
      <c r="AM97" s="33" t="s">
        <v>5</v>
      </c>
      <c r="AN97" s="33" t="s">
        <v>5</v>
      </c>
      <c r="AO97" s="33" t="s">
        <v>5</v>
      </c>
      <c r="AP97" s="33" t="s">
        <v>5</v>
      </c>
      <c r="AQ97" s="33">
        <v>5</v>
      </c>
      <c r="AR97" s="33">
        <v>5</v>
      </c>
      <c r="AS97" s="33">
        <v>5</v>
      </c>
      <c r="AT97" s="33" t="s">
        <v>5</v>
      </c>
      <c r="AU97" s="33" t="s">
        <v>5</v>
      </c>
      <c r="AV97" s="33" t="s">
        <v>5</v>
      </c>
      <c r="AW97" s="33" t="s">
        <v>5</v>
      </c>
      <c r="AX97" s="33">
        <v>5</v>
      </c>
      <c r="AY97" s="33">
        <v>5</v>
      </c>
      <c r="AZ97" s="33" t="s">
        <v>5</v>
      </c>
      <c r="BA97" s="33" t="s">
        <v>5</v>
      </c>
      <c r="BB97" s="33" t="s">
        <v>5</v>
      </c>
      <c r="BC97" s="33" t="s">
        <v>5</v>
      </c>
      <c r="BD97" s="33" t="s">
        <v>5</v>
      </c>
      <c r="BE97" s="33" t="s">
        <v>5</v>
      </c>
      <c r="BF97" s="33">
        <v>5</v>
      </c>
      <c r="BI97" s="33" t="s">
        <v>5</v>
      </c>
      <c r="BJ97" s="33" t="s">
        <v>5</v>
      </c>
      <c r="BK97" s="33" t="s">
        <v>5</v>
      </c>
      <c r="BL97" s="33" t="s">
        <v>5</v>
      </c>
      <c r="BM97" s="33" t="s">
        <v>5</v>
      </c>
      <c r="BN97" s="33" t="s">
        <v>5</v>
      </c>
      <c r="BO97" s="33" t="s">
        <v>5</v>
      </c>
      <c r="BP97" s="33" t="s">
        <v>5</v>
      </c>
      <c r="BQ97" s="33" t="s">
        <v>5</v>
      </c>
      <c r="BR97" s="33" t="s">
        <v>5</v>
      </c>
      <c r="BS97" s="33">
        <v>5</v>
      </c>
      <c r="BT97" s="33" t="s">
        <v>5</v>
      </c>
      <c r="BU97" s="33" t="s">
        <v>5</v>
      </c>
      <c r="BV97" s="33" t="s">
        <v>5</v>
      </c>
      <c r="BW97" s="33" t="s">
        <v>1208</v>
      </c>
      <c r="BX97" s="33" t="s">
        <v>1209</v>
      </c>
      <c r="BY97" s="33" t="s">
        <v>704</v>
      </c>
      <c r="BZ97" s="33" t="s">
        <v>711</v>
      </c>
      <c r="CA97" s="33" t="s">
        <v>719</v>
      </c>
      <c r="CB97" s="33" t="s">
        <v>727</v>
      </c>
      <c r="CC97" s="33" t="s">
        <v>1210</v>
      </c>
      <c r="CD97" s="33" t="s">
        <v>1211</v>
      </c>
      <c r="CF97" s="33" t="s">
        <v>837</v>
      </c>
      <c r="CG97" s="33" t="s">
        <v>844</v>
      </c>
    </row>
    <row r="98" spans="1:86" ht="12.75" x14ac:dyDescent="0.2">
      <c r="A98" s="36">
        <v>43089.816891249997</v>
      </c>
      <c r="B98" s="33">
        <v>4</v>
      </c>
      <c r="C98" s="33">
        <v>4</v>
      </c>
      <c r="D98" s="33">
        <v>1</v>
      </c>
      <c r="E98" s="33">
        <v>1</v>
      </c>
      <c r="F98" s="33">
        <v>3</v>
      </c>
      <c r="G98" s="33">
        <v>5</v>
      </c>
      <c r="H98" s="33">
        <v>1</v>
      </c>
      <c r="I98" s="33">
        <v>5</v>
      </c>
      <c r="J98" s="33">
        <v>3</v>
      </c>
      <c r="K98" s="33">
        <v>4</v>
      </c>
      <c r="L98" s="33">
        <v>3</v>
      </c>
      <c r="M98" s="33">
        <v>5</v>
      </c>
      <c r="N98" s="33">
        <v>5</v>
      </c>
      <c r="O98" s="33">
        <v>5</v>
      </c>
      <c r="P98" s="33">
        <v>5</v>
      </c>
      <c r="Q98" s="33">
        <v>5</v>
      </c>
      <c r="R98" s="33">
        <v>1</v>
      </c>
      <c r="S98" s="33">
        <v>5</v>
      </c>
      <c r="T98" s="33">
        <v>2</v>
      </c>
      <c r="U98" s="33">
        <v>5</v>
      </c>
      <c r="V98" s="33">
        <v>4</v>
      </c>
      <c r="W98" s="33">
        <v>5</v>
      </c>
      <c r="X98" s="33">
        <v>5</v>
      </c>
      <c r="Y98" s="33">
        <v>2</v>
      </c>
      <c r="Z98" s="33">
        <v>5</v>
      </c>
      <c r="AA98" s="33">
        <v>5</v>
      </c>
      <c r="AB98" s="33">
        <v>5</v>
      </c>
      <c r="AC98" s="33">
        <v>5</v>
      </c>
      <c r="AD98" s="33">
        <v>5</v>
      </c>
      <c r="AE98" s="33">
        <v>5</v>
      </c>
      <c r="AF98" s="33">
        <v>5</v>
      </c>
      <c r="AG98" s="33">
        <v>5</v>
      </c>
      <c r="AH98" s="33">
        <v>5</v>
      </c>
      <c r="AI98" s="33">
        <v>5</v>
      </c>
      <c r="AJ98" s="33">
        <v>5</v>
      </c>
      <c r="AK98" s="33">
        <v>2</v>
      </c>
      <c r="AL98" s="33">
        <v>4</v>
      </c>
      <c r="AM98" s="33">
        <v>1</v>
      </c>
      <c r="AN98" s="33">
        <v>1</v>
      </c>
      <c r="AO98" s="33">
        <v>2</v>
      </c>
      <c r="AP98" s="33">
        <v>4</v>
      </c>
      <c r="AQ98" s="33">
        <v>1</v>
      </c>
      <c r="AR98" s="33">
        <v>3</v>
      </c>
      <c r="AS98" s="33">
        <v>3</v>
      </c>
      <c r="AT98" s="33">
        <v>4</v>
      </c>
      <c r="AU98" s="33">
        <v>2</v>
      </c>
      <c r="AV98" s="33">
        <v>5</v>
      </c>
      <c r="AW98" s="33">
        <v>4</v>
      </c>
      <c r="AX98" s="33">
        <v>4</v>
      </c>
      <c r="AY98" s="33">
        <v>5</v>
      </c>
      <c r="AZ98" s="33">
        <v>4</v>
      </c>
      <c r="BA98" s="33">
        <v>1</v>
      </c>
      <c r="BB98" s="33">
        <v>4</v>
      </c>
      <c r="BC98" s="33">
        <v>2</v>
      </c>
      <c r="BD98" s="33">
        <v>2</v>
      </c>
      <c r="BE98" s="33">
        <v>3</v>
      </c>
      <c r="BF98" s="33">
        <v>5</v>
      </c>
      <c r="BG98" s="33" t="s">
        <v>1212</v>
      </c>
      <c r="BH98" s="33" t="s">
        <v>928</v>
      </c>
      <c r="BI98" s="33">
        <v>1</v>
      </c>
      <c r="BJ98" s="33">
        <v>1</v>
      </c>
      <c r="BK98" s="33">
        <v>4</v>
      </c>
      <c r="BL98" s="33">
        <v>4</v>
      </c>
      <c r="BM98" s="33">
        <v>4</v>
      </c>
      <c r="BN98" s="33">
        <v>4</v>
      </c>
      <c r="BO98" s="33">
        <v>2</v>
      </c>
      <c r="BP98" s="33">
        <v>2</v>
      </c>
      <c r="BQ98" s="33">
        <v>5</v>
      </c>
      <c r="BR98" s="33">
        <v>5</v>
      </c>
      <c r="BS98" s="33">
        <v>5</v>
      </c>
      <c r="BT98" s="33">
        <v>4</v>
      </c>
      <c r="BU98" s="33">
        <v>4</v>
      </c>
      <c r="BV98" s="33">
        <v>4</v>
      </c>
      <c r="BW98" s="33" t="s">
        <v>183</v>
      </c>
      <c r="BX98" s="33" t="s">
        <v>1213</v>
      </c>
      <c r="BY98" s="33" t="s">
        <v>704</v>
      </c>
      <c r="BZ98" s="33" t="s">
        <v>712</v>
      </c>
      <c r="CA98" s="33" t="s">
        <v>719</v>
      </c>
      <c r="CB98" s="33" t="s">
        <v>728</v>
      </c>
      <c r="CC98" s="33" t="s">
        <v>1214</v>
      </c>
      <c r="CD98" s="33" t="s">
        <v>1215</v>
      </c>
      <c r="CE98" s="33" t="s">
        <v>1216</v>
      </c>
      <c r="CF98" s="33" t="s">
        <v>404</v>
      </c>
      <c r="CG98" s="33" t="s">
        <v>846</v>
      </c>
    </row>
    <row r="99" spans="1:86" ht="12.75" x14ac:dyDescent="0.2">
      <c r="A99" s="36">
        <v>43090.362771238426</v>
      </c>
      <c r="B99" s="33" t="s">
        <v>5</v>
      </c>
      <c r="C99" s="33">
        <v>5</v>
      </c>
      <c r="D99" s="33">
        <v>5</v>
      </c>
      <c r="E99" s="33">
        <v>5</v>
      </c>
      <c r="F99" s="33" t="s">
        <v>5</v>
      </c>
      <c r="G99" s="33">
        <v>5</v>
      </c>
      <c r="H99" s="33">
        <v>1</v>
      </c>
      <c r="I99" s="33">
        <v>1</v>
      </c>
      <c r="J99" s="33">
        <v>3</v>
      </c>
      <c r="K99" s="33">
        <v>5</v>
      </c>
      <c r="L99" s="33" t="s">
        <v>5</v>
      </c>
      <c r="M99" s="33">
        <v>1</v>
      </c>
      <c r="N99" s="33" t="s">
        <v>5</v>
      </c>
      <c r="O99" s="33">
        <v>2</v>
      </c>
      <c r="P99" s="33">
        <v>1</v>
      </c>
      <c r="Q99" s="33">
        <v>1</v>
      </c>
      <c r="R99" s="33">
        <v>1</v>
      </c>
      <c r="S99" s="33">
        <v>4</v>
      </c>
      <c r="T99" s="33">
        <v>2</v>
      </c>
      <c r="U99" s="33">
        <v>5</v>
      </c>
      <c r="V99" s="33" t="s">
        <v>5</v>
      </c>
      <c r="W99" s="33">
        <v>5</v>
      </c>
      <c r="X99" s="33">
        <v>3</v>
      </c>
      <c r="Y99" s="33">
        <v>3</v>
      </c>
      <c r="Z99" s="33">
        <v>3</v>
      </c>
      <c r="AA99" s="33">
        <v>4</v>
      </c>
      <c r="AB99" s="33">
        <v>5</v>
      </c>
      <c r="AC99" s="33">
        <v>3</v>
      </c>
      <c r="AD99" s="33">
        <v>5</v>
      </c>
      <c r="AE99" s="33">
        <v>4</v>
      </c>
      <c r="AF99" s="33">
        <v>4</v>
      </c>
      <c r="AG99" s="33">
        <v>5</v>
      </c>
      <c r="AH99" s="33">
        <v>3</v>
      </c>
      <c r="AI99" s="33">
        <v>5</v>
      </c>
      <c r="AJ99" s="33">
        <v>4</v>
      </c>
      <c r="AK99" s="33" t="s">
        <v>5</v>
      </c>
      <c r="AL99" s="33">
        <v>5</v>
      </c>
      <c r="AM99" s="33">
        <v>5</v>
      </c>
      <c r="AN99" s="33">
        <v>5</v>
      </c>
      <c r="AO99" s="33" t="s">
        <v>5</v>
      </c>
      <c r="AP99" s="33">
        <v>5</v>
      </c>
      <c r="AQ99" s="33">
        <v>4</v>
      </c>
      <c r="AR99" s="33">
        <v>3</v>
      </c>
      <c r="AS99" s="33">
        <v>4</v>
      </c>
      <c r="AT99" s="33">
        <v>5</v>
      </c>
      <c r="AU99" s="33" t="s">
        <v>5</v>
      </c>
      <c r="AV99" s="33">
        <v>1</v>
      </c>
      <c r="AW99" s="33" t="s">
        <v>5</v>
      </c>
      <c r="AX99" s="33">
        <v>1</v>
      </c>
      <c r="AY99" s="33">
        <v>3</v>
      </c>
      <c r="AZ99" s="33">
        <v>4</v>
      </c>
      <c r="BA99" s="33">
        <v>1</v>
      </c>
      <c r="BB99" s="33">
        <v>5</v>
      </c>
      <c r="BC99" s="33">
        <v>2</v>
      </c>
      <c r="BD99" s="33">
        <v>4</v>
      </c>
      <c r="BE99" s="33" t="s">
        <v>5</v>
      </c>
      <c r="BF99" s="33">
        <v>4</v>
      </c>
      <c r="BH99" s="33" t="s">
        <v>160</v>
      </c>
      <c r="BI99" s="33">
        <v>3</v>
      </c>
      <c r="BJ99" s="33">
        <v>3</v>
      </c>
      <c r="BK99" s="33">
        <v>3</v>
      </c>
      <c r="BL99" s="33">
        <v>3</v>
      </c>
      <c r="BM99" s="33">
        <v>3</v>
      </c>
      <c r="BN99" s="33">
        <v>3</v>
      </c>
      <c r="BO99" s="33">
        <v>3</v>
      </c>
      <c r="BP99" s="33">
        <v>3</v>
      </c>
      <c r="BQ99" s="33" t="s">
        <v>5</v>
      </c>
      <c r="BR99" s="33">
        <v>3</v>
      </c>
      <c r="BS99" s="33">
        <v>3</v>
      </c>
      <c r="BT99" s="33" t="s">
        <v>5</v>
      </c>
      <c r="BU99" s="33">
        <v>3</v>
      </c>
      <c r="BV99" s="33">
        <v>3</v>
      </c>
      <c r="BW99" s="33" t="s">
        <v>184</v>
      </c>
      <c r="BY99" s="33" t="s">
        <v>704</v>
      </c>
      <c r="BZ99" s="33" t="s">
        <v>712</v>
      </c>
      <c r="CA99" s="33" t="s">
        <v>719</v>
      </c>
      <c r="CB99" s="33" t="s">
        <v>728</v>
      </c>
      <c r="CC99" s="33" t="s">
        <v>1217</v>
      </c>
      <c r="CD99" s="33" t="s">
        <v>741</v>
      </c>
      <c r="CE99" s="33" t="s">
        <v>949</v>
      </c>
      <c r="CF99" s="33" t="s">
        <v>837</v>
      </c>
      <c r="CG99" s="33" t="s">
        <v>844</v>
      </c>
    </row>
    <row r="100" spans="1:86" ht="12.75" x14ac:dyDescent="0.2">
      <c r="A100" s="36">
        <v>43090.430629479168</v>
      </c>
      <c r="B100" s="33">
        <v>3</v>
      </c>
      <c r="C100" s="33">
        <v>5</v>
      </c>
      <c r="D100" s="33">
        <v>2</v>
      </c>
      <c r="E100" s="33">
        <v>1</v>
      </c>
      <c r="F100" s="33">
        <v>2</v>
      </c>
      <c r="G100" s="33">
        <v>5</v>
      </c>
      <c r="H100" s="33">
        <v>4</v>
      </c>
      <c r="I100" s="33">
        <v>3</v>
      </c>
      <c r="J100" s="33">
        <v>1</v>
      </c>
      <c r="K100" s="33">
        <v>3</v>
      </c>
      <c r="L100" s="33">
        <v>3</v>
      </c>
      <c r="M100" s="33">
        <v>4</v>
      </c>
      <c r="N100" s="33">
        <v>1</v>
      </c>
      <c r="O100" s="33">
        <v>2</v>
      </c>
      <c r="P100" s="33">
        <v>5</v>
      </c>
      <c r="Q100" s="33">
        <v>5</v>
      </c>
      <c r="R100" s="33">
        <v>3</v>
      </c>
      <c r="S100" s="33">
        <v>2</v>
      </c>
      <c r="T100" s="33">
        <v>2</v>
      </c>
      <c r="U100" s="33">
        <v>3</v>
      </c>
      <c r="V100" s="33">
        <v>1</v>
      </c>
      <c r="W100" s="33">
        <v>4</v>
      </c>
      <c r="X100" s="33">
        <v>5</v>
      </c>
      <c r="Y100" s="33">
        <v>3</v>
      </c>
      <c r="Z100" s="33">
        <v>4</v>
      </c>
      <c r="AA100" s="33">
        <v>3</v>
      </c>
      <c r="AB100" s="33">
        <v>4</v>
      </c>
      <c r="AC100" s="33">
        <v>3</v>
      </c>
      <c r="AD100" s="33">
        <v>5</v>
      </c>
      <c r="AE100" s="33">
        <v>5</v>
      </c>
      <c r="AF100" s="33">
        <v>4</v>
      </c>
      <c r="AG100" s="33">
        <v>5</v>
      </c>
      <c r="AH100" s="33">
        <v>3</v>
      </c>
      <c r="AI100" s="33">
        <v>5</v>
      </c>
      <c r="AJ100" s="33">
        <v>4</v>
      </c>
      <c r="AK100" s="33">
        <v>5</v>
      </c>
      <c r="AL100" s="33">
        <v>5</v>
      </c>
      <c r="AM100" s="33">
        <v>2</v>
      </c>
      <c r="AN100" s="33">
        <v>1</v>
      </c>
      <c r="AO100" s="33">
        <v>1</v>
      </c>
      <c r="AP100" s="33">
        <v>5</v>
      </c>
      <c r="AQ100" s="33">
        <v>5</v>
      </c>
      <c r="AR100" s="33">
        <v>2</v>
      </c>
      <c r="AS100" s="33">
        <v>1</v>
      </c>
      <c r="AT100" s="33">
        <v>4</v>
      </c>
      <c r="AU100" s="33">
        <v>4</v>
      </c>
      <c r="AV100" s="33">
        <v>5</v>
      </c>
      <c r="AW100" s="33">
        <v>2</v>
      </c>
      <c r="AX100" s="33">
        <v>1</v>
      </c>
      <c r="AY100" s="33">
        <v>5</v>
      </c>
      <c r="AZ100" s="33">
        <v>5</v>
      </c>
      <c r="BA100" s="33">
        <v>2</v>
      </c>
      <c r="BB100" s="33">
        <v>2</v>
      </c>
      <c r="BC100" s="33">
        <v>2</v>
      </c>
      <c r="BD100" s="33">
        <v>4</v>
      </c>
      <c r="BE100" s="33">
        <v>2</v>
      </c>
      <c r="BF100" s="33">
        <v>3</v>
      </c>
      <c r="BG100" s="33" t="s">
        <v>1218</v>
      </c>
      <c r="BH100" s="33" t="s">
        <v>1219</v>
      </c>
      <c r="BI100" s="33">
        <v>1</v>
      </c>
      <c r="BJ100" s="33">
        <v>3</v>
      </c>
      <c r="BK100" s="33">
        <v>4</v>
      </c>
      <c r="BL100" s="33">
        <v>2</v>
      </c>
      <c r="BM100" s="33">
        <v>5</v>
      </c>
      <c r="BN100" s="33">
        <v>4</v>
      </c>
      <c r="BO100" s="33">
        <v>4</v>
      </c>
      <c r="BP100" s="33">
        <v>3</v>
      </c>
      <c r="BQ100" s="33">
        <v>2</v>
      </c>
      <c r="BR100" s="33">
        <v>1</v>
      </c>
      <c r="BS100" s="33">
        <v>2</v>
      </c>
      <c r="BT100" s="33">
        <v>3</v>
      </c>
      <c r="BU100" s="33">
        <v>3</v>
      </c>
      <c r="BV100" s="33">
        <v>2</v>
      </c>
      <c r="BW100" s="33" t="s">
        <v>929</v>
      </c>
      <c r="BX100" s="33" t="s">
        <v>1220</v>
      </c>
      <c r="BY100" s="33" t="s">
        <v>705</v>
      </c>
      <c r="BZ100" s="33" t="s">
        <v>711</v>
      </c>
      <c r="CA100" s="33" t="s">
        <v>720</v>
      </c>
      <c r="CB100" s="33" t="s">
        <v>1221</v>
      </c>
      <c r="CC100" s="33" t="s">
        <v>1180</v>
      </c>
      <c r="CD100" s="33" t="s">
        <v>830</v>
      </c>
      <c r="CE100" s="33" t="s">
        <v>1026</v>
      </c>
      <c r="CF100" s="33" t="s">
        <v>837</v>
      </c>
      <c r="CG100" s="33" t="s">
        <v>844</v>
      </c>
    </row>
    <row r="101" spans="1:86" ht="12.75" x14ac:dyDescent="0.2">
      <c r="A101" s="36">
        <v>43090.558832789349</v>
      </c>
      <c r="B101" s="33">
        <v>3</v>
      </c>
      <c r="C101" s="33">
        <v>3</v>
      </c>
      <c r="D101" s="33">
        <v>3</v>
      </c>
      <c r="E101" s="33">
        <v>3</v>
      </c>
      <c r="F101" s="33">
        <v>2</v>
      </c>
      <c r="G101" s="33">
        <v>5</v>
      </c>
      <c r="H101" s="33">
        <v>2</v>
      </c>
      <c r="I101" s="33">
        <v>3</v>
      </c>
      <c r="J101" s="33">
        <v>1</v>
      </c>
      <c r="K101" s="33">
        <v>4</v>
      </c>
      <c r="L101" s="33">
        <v>3</v>
      </c>
      <c r="M101" s="33">
        <v>4</v>
      </c>
      <c r="N101" s="33">
        <v>4</v>
      </c>
      <c r="O101" s="33">
        <v>4</v>
      </c>
      <c r="P101" s="33">
        <v>4</v>
      </c>
      <c r="Q101" s="33">
        <v>3</v>
      </c>
      <c r="R101" s="33">
        <v>3</v>
      </c>
      <c r="S101" s="33">
        <v>2</v>
      </c>
      <c r="T101" s="33">
        <v>1</v>
      </c>
      <c r="U101" s="33">
        <v>3</v>
      </c>
      <c r="V101" s="33">
        <v>3</v>
      </c>
      <c r="W101" s="33">
        <v>3</v>
      </c>
      <c r="X101" s="33">
        <v>4</v>
      </c>
      <c r="Y101" s="33">
        <v>3</v>
      </c>
      <c r="Z101" s="33">
        <v>4</v>
      </c>
      <c r="AA101" s="33">
        <v>4</v>
      </c>
      <c r="AB101" s="33">
        <v>4</v>
      </c>
      <c r="AC101" s="33">
        <v>4</v>
      </c>
      <c r="AD101" s="33">
        <v>4</v>
      </c>
      <c r="AE101" s="33">
        <v>3</v>
      </c>
      <c r="AF101" s="33">
        <v>4</v>
      </c>
      <c r="AG101" s="33">
        <v>4</v>
      </c>
      <c r="AH101" s="33">
        <v>5</v>
      </c>
      <c r="AI101" s="33">
        <v>4</v>
      </c>
      <c r="AJ101" s="33">
        <v>3</v>
      </c>
      <c r="AK101" s="33">
        <v>4</v>
      </c>
      <c r="AL101" s="33">
        <v>5</v>
      </c>
      <c r="AM101" s="33">
        <v>5</v>
      </c>
      <c r="AN101" s="33">
        <v>4</v>
      </c>
      <c r="AO101" s="33">
        <v>2</v>
      </c>
      <c r="AP101" s="33">
        <v>5</v>
      </c>
      <c r="AQ101" s="33">
        <v>4</v>
      </c>
      <c r="AR101" s="33">
        <v>4</v>
      </c>
      <c r="AS101" s="33">
        <v>1</v>
      </c>
      <c r="AT101" s="33">
        <v>5</v>
      </c>
      <c r="AU101" s="33">
        <v>4</v>
      </c>
      <c r="AV101" s="33">
        <v>5</v>
      </c>
      <c r="AW101" s="33">
        <v>5</v>
      </c>
      <c r="AX101" s="33">
        <v>4</v>
      </c>
      <c r="AY101" s="33">
        <v>4</v>
      </c>
      <c r="AZ101" s="33">
        <v>4</v>
      </c>
      <c r="BA101" s="33">
        <v>4</v>
      </c>
      <c r="BB101" s="33">
        <v>2</v>
      </c>
      <c r="BC101" s="33">
        <v>2</v>
      </c>
      <c r="BD101" s="33">
        <v>5</v>
      </c>
      <c r="BE101" s="33">
        <v>5</v>
      </c>
      <c r="BF101" s="33">
        <v>4</v>
      </c>
      <c r="BG101" s="33" t="s">
        <v>1222</v>
      </c>
      <c r="BI101" s="33" t="s">
        <v>5</v>
      </c>
      <c r="BJ101" s="33" t="s">
        <v>5</v>
      </c>
      <c r="BK101" s="33" t="s">
        <v>5</v>
      </c>
      <c r="BL101" s="33" t="s">
        <v>5</v>
      </c>
      <c r="BM101" s="33" t="s">
        <v>5</v>
      </c>
      <c r="BN101" s="33" t="s">
        <v>5</v>
      </c>
      <c r="BO101" s="33" t="s">
        <v>5</v>
      </c>
      <c r="BP101" s="33" t="s">
        <v>5</v>
      </c>
      <c r="BQ101" s="33">
        <v>3</v>
      </c>
      <c r="BR101" s="33" t="s">
        <v>5</v>
      </c>
      <c r="BS101" s="33">
        <v>3</v>
      </c>
      <c r="BT101" s="33" t="s">
        <v>5</v>
      </c>
      <c r="BU101" s="33" t="s">
        <v>5</v>
      </c>
      <c r="BV101" s="33">
        <v>3</v>
      </c>
      <c r="BW101" s="33" t="s">
        <v>182</v>
      </c>
      <c r="BY101" s="33" t="s">
        <v>704</v>
      </c>
      <c r="BZ101" s="33" t="s">
        <v>713</v>
      </c>
      <c r="CA101" s="33" t="s">
        <v>720</v>
      </c>
      <c r="CB101" s="33" t="s">
        <v>727</v>
      </c>
      <c r="CD101" s="33" t="s">
        <v>829</v>
      </c>
      <c r="CE101" s="33" t="s">
        <v>1152</v>
      </c>
      <c r="CF101" s="33" t="s">
        <v>837</v>
      </c>
      <c r="CG101" s="33" t="s">
        <v>844</v>
      </c>
    </row>
    <row r="102" spans="1:86" ht="12.75" x14ac:dyDescent="0.2">
      <c r="A102" s="36">
        <v>43090.689438796297</v>
      </c>
      <c r="B102" s="33">
        <v>3</v>
      </c>
      <c r="C102" s="33">
        <v>4</v>
      </c>
      <c r="D102" s="33">
        <v>4</v>
      </c>
      <c r="E102" s="33">
        <v>4</v>
      </c>
      <c r="F102" s="33">
        <v>2</v>
      </c>
      <c r="G102" s="33">
        <v>5</v>
      </c>
      <c r="H102" s="33">
        <v>4</v>
      </c>
      <c r="I102" s="33">
        <v>4</v>
      </c>
      <c r="J102" s="33">
        <v>3</v>
      </c>
      <c r="K102" s="33">
        <v>5</v>
      </c>
      <c r="L102" s="33">
        <v>3</v>
      </c>
      <c r="M102" s="33">
        <v>4</v>
      </c>
      <c r="N102" s="33">
        <v>4</v>
      </c>
      <c r="O102" s="33">
        <v>3</v>
      </c>
      <c r="P102" s="33">
        <v>4</v>
      </c>
      <c r="Q102" s="33">
        <v>4</v>
      </c>
      <c r="R102" s="33">
        <v>4</v>
      </c>
      <c r="S102" s="33">
        <v>4</v>
      </c>
      <c r="T102" s="33">
        <v>4</v>
      </c>
      <c r="U102" s="33">
        <v>4</v>
      </c>
      <c r="V102" s="33">
        <v>3</v>
      </c>
      <c r="W102" s="33">
        <v>4</v>
      </c>
      <c r="X102" s="33">
        <v>4</v>
      </c>
      <c r="Y102" s="33">
        <v>4</v>
      </c>
      <c r="Z102" s="33">
        <v>4</v>
      </c>
      <c r="AA102" s="33">
        <v>4</v>
      </c>
      <c r="AB102" s="33">
        <v>4</v>
      </c>
      <c r="AC102" s="33">
        <v>4</v>
      </c>
      <c r="AD102" s="33">
        <v>3</v>
      </c>
      <c r="AE102" s="33">
        <v>4</v>
      </c>
      <c r="AF102" s="33">
        <v>4</v>
      </c>
      <c r="AG102" s="33">
        <v>4</v>
      </c>
      <c r="AH102" s="33">
        <v>4</v>
      </c>
      <c r="AI102" s="33">
        <v>5</v>
      </c>
      <c r="AJ102" s="33">
        <v>4</v>
      </c>
      <c r="AK102" s="33">
        <v>3</v>
      </c>
      <c r="AL102" s="33">
        <v>4</v>
      </c>
      <c r="AM102" s="33">
        <v>3</v>
      </c>
      <c r="AN102" s="33">
        <v>4</v>
      </c>
      <c r="AO102" s="33">
        <v>3</v>
      </c>
      <c r="AP102" s="33">
        <v>5</v>
      </c>
      <c r="AQ102" s="33">
        <v>4</v>
      </c>
      <c r="AR102" s="33">
        <v>5</v>
      </c>
      <c r="AS102" s="33">
        <v>3</v>
      </c>
      <c r="AT102" s="33">
        <v>4</v>
      </c>
      <c r="AU102" s="33">
        <v>3</v>
      </c>
      <c r="AV102" s="33">
        <v>4</v>
      </c>
      <c r="AW102" s="33">
        <v>4</v>
      </c>
      <c r="AX102" s="33">
        <v>3</v>
      </c>
      <c r="AY102" s="33">
        <v>4</v>
      </c>
      <c r="AZ102" s="33">
        <v>4</v>
      </c>
      <c r="BA102" s="33">
        <v>4</v>
      </c>
      <c r="BB102" s="33">
        <v>4</v>
      </c>
      <c r="BC102" s="33">
        <v>4</v>
      </c>
      <c r="BD102" s="33">
        <v>5</v>
      </c>
      <c r="BE102" s="33">
        <v>4</v>
      </c>
      <c r="BF102" s="33">
        <v>4</v>
      </c>
      <c r="BG102" s="33" t="s">
        <v>1223</v>
      </c>
      <c r="BH102" s="33" t="s">
        <v>1224</v>
      </c>
      <c r="BI102" s="33">
        <v>3</v>
      </c>
      <c r="BJ102" s="33">
        <v>4</v>
      </c>
      <c r="BK102" s="33">
        <v>5</v>
      </c>
      <c r="BL102" s="33">
        <v>4</v>
      </c>
      <c r="BM102" s="33">
        <v>4</v>
      </c>
      <c r="BN102" s="33">
        <v>5</v>
      </c>
      <c r="BO102" s="33">
        <v>4</v>
      </c>
      <c r="BP102" s="33">
        <v>4</v>
      </c>
      <c r="BQ102" s="33">
        <v>4</v>
      </c>
      <c r="BR102" s="33">
        <v>3</v>
      </c>
      <c r="BS102" s="33">
        <v>4</v>
      </c>
      <c r="BT102" s="33">
        <v>3</v>
      </c>
      <c r="BU102" s="33">
        <v>4</v>
      </c>
      <c r="BV102" s="33">
        <v>4</v>
      </c>
      <c r="BW102" s="33" t="s">
        <v>184</v>
      </c>
      <c r="BY102" s="33" t="s">
        <v>704</v>
      </c>
      <c r="BZ102" s="33" t="s">
        <v>713</v>
      </c>
      <c r="CA102" s="33" t="s">
        <v>719</v>
      </c>
      <c r="CB102" s="33" t="s">
        <v>727</v>
      </c>
      <c r="CC102" s="33" t="s">
        <v>1115</v>
      </c>
      <c r="CD102" s="33" t="s">
        <v>206</v>
      </c>
      <c r="CE102" s="33" t="s">
        <v>1225</v>
      </c>
      <c r="CF102" s="33" t="s">
        <v>837</v>
      </c>
      <c r="CG102" s="33" t="s">
        <v>844</v>
      </c>
    </row>
    <row r="103" spans="1:86" ht="12.75" x14ac:dyDescent="0.2">
      <c r="A103" s="36">
        <v>43091.405384432874</v>
      </c>
      <c r="B103" s="33">
        <v>4</v>
      </c>
      <c r="C103" s="33" t="s">
        <v>5</v>
      </c>
      <c r="D103" s="33">
        <v>4</v>
      </c>
      <c r="E103" s="33">
        <v>1</v>
      </c>
      <c r="F103" s="33">
        <v>1</v>
      </c>
      <c r="G103" s="33" t="s">
        <v>5</v>
      </c>
      <c r="H103" s="33">
        <v>3</v>
      </c>
      <c r="I103" s="33">
        <v>4</v>
      </c>
      <c r="J103" s="33">
        <v>1</v>
      </c>
      <c r="K103" s="33">
        <v>2</v>
      </c>
      <c r="L103" s="33">
        <v>2</v>
      </c>
      <c r="M103" s="33">
        <v>3</v>
      </c>
      <c r="N103" s="33">
        <v>4</v>
      </c>
      <c r="O103" s="33">
        <v>2</v>
      </c>
      <c r="P103" s="33">
        <v>3</v>
      </c>
      <c r="Q103" s="33">
        <v>4</v>
      </c>
      <c r="R103" s="33">
        <v>3</v>
      </c>
      <c r="S103" s="33">
        <v>1</v>
      </c>
      <c r="T103" s="33">
        <v>1</v>
      </c>
      <c r="U103" s="33">
        <v>4</v>
      </c>
      <c r="V103" s="33">
        <v>2</v>
      </c>
      <c r="W103" s="33" t="s">
        <v>5</v>
      </c>
      <c r="X103" s="33">
        <v>4</v>
      </c>
      <c r="Y103" s="33">
        <v>3</v>
      </c>
      <c r="Z103" s="33">
        <v>3</v>
      </c>
      <c r="AA103" s="33">
        <v>3</v>
      </c>
      <c r="AB103" s="33">
        <v>5</v>
      </c>
      <c r="AC103" s="33">
        <v>3</v>
      </c>
      <c r="AD103" s="33">
        <v>5</v>
      </c>
      <c r="AE103" s="33">
        <v>4</v>
      </c>
      <c r="AF103" s="33">
        <v>3</v>
      </c>
      <c r="AG103" s="33">
        <v>4</v>
      </c>
      <c r="AH103" s="33">
        <v>5</v>
      </c>
      <c r="AI103" s="33">
        <v>5</v>
      </c>
      <c r="AJ103" s="33">
        <v>4</v>
      </c>
      <c r="AK103" s="33">
        <v>3</v>
      </c>
      <c r="AL103" s="33">
        <v>5</v>
      </c>
      <c r="AM103" s="33">
        <v>3</v>
      </c>
      <c r="AN103" s="33">
        <v>1</v>
      </c>
      <c r="AO103" s="33">
        <v>1</v>
      </c>
      <c r="AP103" s="33">
        <v>5</v>
      </c>
      <c r="AQ103" s="33">
        <v>5</v>
      </c>
      <c r="AR103" s="33">
        <v>2</v>
      </c>
      <c r="AS103" s="33">
        <v>1</v>
      </c>
      <c r="AT103" s="33">
        <v>1</v>
      </c>
      <c r="AU103" s="33">
        <v>1</v>
      </c>
      <c r="AV103" s="33">
        <v>2</v>
      </c>
      <c r="AW103" s="33">
        <v>3</v>
      </c>
      <c r="AX103" s="33">
        <v>2</v>
      </c>
      <c r="AY103" s="33">
        <v>3</v>
      </c>
      <c r="AZ103" s="33">
        <v>2</v>
      </c>
      <c r="BA103" s="33">
        <v>3</v>
      </c>
      <c r="BB103" s="33">
        <v>1</v>
      </c>
      <c r="BC103" s="33">
        <v>1</v>
      </c>
      <c r="BD103" s="33">
        <v>3</v>
      </c>
      <c r="BE103" s="33">
        <v>2</v>
      </c>
      <c r="BF103" s="33">
        <v>5</v>
      </c>
      <c r="BH103" s="33" t="s">
        <v>1124</v>
      </c>
      <c r="BI103" s="33">
        <v>2</v>
      </c>
      <c r="BJ103" s="33">
        <v>3</v>
      </c>
      <c r="BK103" s="33">
        <v>5</v>
      </c>
      <c r="BL103" s="33">
        <v>3</v>
      </c>
      <c r="BM103" s="33">
        <v>4</v>
      </c>
      <c r="BN103" s="33">
        <v>3</v>
      </c>
      <c r="BO103" s="33">
        <v>3</v>
      </c>
      <c r="BP103" s="33">
        <v>2</v>
      </c>
      <c r="BQ103" s="33">
        <v>3</v>
      </c>
      <c r="BR103" s="33">
        <v>1</v>
      </c>
      <c r="BS103" s="33">
        <v>5</v>
      </c>
      <c r="BT103" s="33">
        <v>1</v>
      </c>
      <c r="BU103" s="33">
        <v>3</v>
      </c>
      <c r="BV103" s="33">
        <v>3</v>
      </c>
      <c r="BW103" s="33" t="s">
        <v>183</v>
      </c>
      <c r="BX103" s="33" t="s">
        <v>1226</v>
      </c>
      <c r="BY103" s="33" t="s">
        <v>705</v>
      </c>
      <c r="BZ103" s="33" t="s">
        <v>713</v>
      </c>
      <c r="CA103" s="33" t="s">
        <v>719</v>
      </c>
      <c r="CB103" s="33" t="s">
        <v>727</v>
      </c>
      <c r="CC103" s="33" t="s">
        <v>1227</v>
      </c>
      <c r="CD103" s="33" t="s">
        <v>828</v>
      </c>
      <c r="CE103" s="33" t="s">
        <v>1228</v>
      </c>
      <c r="CF103" s="33" t="s">
        <v>837</v>
      </c>
      <c r="CG103" s="33" t="s">
        <v>844</v>
      </c>
    </row>
    <row r="104" spans="1:86" ht="12.75" x14ac:dyDescent="0.2">
      <c r="A104" s="36">
        <v>43102.392292256947</v>
      </c>
      <c r="B104" s="33">
        <v>4</v>
      </c>
      <c r="C104" s="33">
        <v>3</v>
      </c>
      <c r="D104" s="33">
        <v>1</v>
      </c>
      <c r="E104" s="33">
        <v>2</v>
      </c>
      <c r="F104" s="33">
        <v>1</v>
      </c>
      <c r="G104" s="33">
        <v>5</v>
      </c>
      <c r="H104" s="33">
        <v>5</v>
      </c>
      <c r="I104" s="33">
        <v>5</v>
      </c>
      <c r="J104" s="33">
        <v>5</v>
      </c>
      <c r="K104" s="33">
        <v>2</v>
      </c>
      <c r="L104" s="33">
        <v>3</v>
      </c>
      <c r="M104" s="33">
        <v>3</v>
      </c>
      <c r="N104" s="33">
        <v>3</v>
      </c>
      <c r="O104" s="33">
        <v>5</v>
      </c>
      <c r="P104" s="33">
        <v>4</v>
      </c>
      <c r="Q104" s="33">
        <v>4</v>
      </c>
      <c r="R104" s="33">
        <v>2</v>
      </c>
      <c r="S104" s="33">
        <v>5</v>
      </c>
      <c r="T104" s="33">
        <v>2</v>
      </c>
      <c r="U104" s="33">
        <v>1</v>
      </c>
      <c r="V104" s="33">
        <v>1</v>
      </c>
      <c r="W104" s="33">
        <v>5</v>
      </c>
      <c r="X104" s="33">
        <v>4</v>
      </c>
      <c r="Y104" s="33">
        <v>3</v>
      </c>
      <c r="Z104" s="33">
        <v>5</v>
      </c>
      <c r="AA104" s="33">
        <v>5</v>
      </c>
      <c r="AB104" s="33">
        <v>5</v>
      </c>
      <c r="AC104" s="33">
        <v>4</v>
      </c>
      <c r="AD104" s="33">
        <v>3</v>
      </c>
      <c r="AE104" s="33">
        <v>5</v>
      </c>
      <c r="AF104" s="33">
        <v>2</v>
      </c>
      <c r="AG104" s="33">
        <v>5</v>
      </c>
      <c r="AH104" s="33">
        <v>5</v>
      </c>
      <c r="AI104" s="33">
        <v>4</v>
      </c>
      <c r="AJ104" s="33">
        <v>4</v>
      </c>
      <c r="AK104" s="33">
        <v>2</v>
      </c>
      <c r="AL104" s="33">
        <v>2</v>
      </c>
      <c r="AM104" s="33">
        <v>2</v>
      </c>
      <c r="AN104" s="33">
        <v>2</v>
      </c>
      <c r="AO104" s="33">
        <v>2</v>
      </c>
      <c r="AP104" s="33">
        <v>5</v>
      </c>
      <c r="AQ104" s="33">
        <v>4</v>
      </c>
      <c r="AR104" s="33">
        <v>5</v>
      </c>
      <c r="AS104" s="33">
        <v>5</v>
      </c>
      <c r="AT104" s="33">
        <v>5</v>
      </c>
      <c r="AU104" s="33">
        <v>1</v>
      </c>
      <c r="AV104" s="33">
        <v>5</v>
      </c>
      <c r="AW104" s="33">
        <v>4</v>
      </c>
      <c r="AX104" s="33">
        <v>2</v>
      </c>
      <c r="AY104" s="33">
        <v>5</v>
      </c>
      <c r="AZ104" s="33">
        <v>4</v>
      </c>
      <c r="BA104" s="33">
        <v>1</v>
      </c>
      <c r="BB104" s="33">
        <v>5</v>
      </c>
      <c r="BC104" s="33">
        <v>2</v>
      </c>
      <c r="BD104" s="33">
        <v>2</v>
      </c>
      <c r="BE104" s="33">
        <v>2</v>
      </c>
      <c r="BF104" s="33">
        <v>2</v>
      </c>
      <c r="BI104" s="33" t="s">
        <v>5</v>
      </c>
      <c r="BJ104" s="33" t="s">
        <v>5</v>
      </c>
      <c r="BK104" s="33">
        <v>1</v>
      </c>
      <c r="BL104" s="33" t="s">
        <v>5</v>
      </c>
      <c r="BM104" s="33" t="s">
        <v>5</v>
      </c>
      <c r="BN104" s="33">
        <v>1</v>
      </c>
      <c r="BO104" s="33" t="s">
        <v>5</v>
      </c>
      <c r="BP104" s="33" t="s">
        <v>5</v>
      </c>
      <c r="BQ104" s="33">
        <v>4</v>
      </c>
      <c r="BR104" s="33" t="s">
        <v>5</v>
      </c>
      <c r="BS104" s="33">
        <v>4</v>
      </c>
      <c r="BT104" s="33">
        <v>4</v>
      </c>
      <c r="BU104" s="33">
        <v>5</v>
      </c>
      <c r="BV104" s="33" t="s">
        <v>5</v>
      </c>
      <c r="BW104" s="33" t="s">
        <v>184</v>
      </c>
      <c r="BY104" s="33" t="s">
        <v>704</v>
      </c>
      <c r="BZ104" s="33" t="s">
        <v>711</v>
      </c>
      <c r="CA104" s="33" t="s">
        <v>719</v>
      </c>
      <c r="CB104" s="33" t="s">
        <v>727</v>
      </c>
      <c r="CC104" s="33" t="s">
        <v>1229</v>
      </c>
      <c r="CD104" s="33" t="s">
        <v>206</v>
      </c>
      <c r="CE104" s="33" t="s">
        <v>1032</v>
      </c>
      <c r="CF104" s="33" t="s">
        <v>837</v>
      </c>
      <c r="CG104" s="33" t="s">
        <v>844</v>
      </c>
    </row>
    <row r="105" spans="1:86" ht="12.75" x14ac:dyDescent="0.2">
      <c r="A105" s="36">
        <v>43102.610149618056</v>
      </c>
      <c r="B105" s="33">
        <v>2</v>
      </c>
      <c r="C105" s="33">
        <v>2</v>
      </c>
      <c r="D105" s="33">
        <v>1</v>
      </c>
      <c r="E105" s="33">
        <v>2</v>
      </c>
      <c r="F105" s="33">
        <v>4</v>
      </c>
      <c r="G105" s="33">
        <v>3</v>
      </c>
      <c r="H105" s="33">
        <v>3</v>
      </c>
      <c r="I105" s="33">
        <v>5</v>
      </c>
      <c r="J105" s="33">
        <v>1</v>
      </c>
      <c r="K105" s="33">
        <v>4</v>
      </c>
      <c r="L105" s="33">
        <v>2</v>
      </c>
      <c r="M105" s="33">
        <v>2</v>
      </c>
      <c r="N105" s="33">
        <v>1</v>
      </c>
      <c r="O105" s="33">
        <v>4</v>
      </c>
      <c r="P105" s="33">
        <v>3</v>
      </c>
      <c r="Q105" s="33">
        <v>2</v>
      </c>
      <c r="R105" s="33">
        <v>5</v>
      </c>
      <c r="S105" s="33">
        <v>3</v>
      </c>
      <c r="T105" s="33">
        <v>1</v>
      </c>
      <c r="U105" s="33">
        <v>4</v>
      </c>
      <c r="V105" s="33">
        <v>1</v>
      </c>
      <c r="W105" s="33">
        <v>3</v>
      </c>
      <c r="X105" s="33">
        <v>2</v>
      </c>
      <c r="Y105" s="33">
        <v>5</v>
      </c>
      <c r="Z105" s="33">
        <v>3</v>
      </c>
      <c r="AA105" s="33">
        <v>4</v>
      </c>
      <c r="AB105" s="33">
        <v>3</v>
      </c>
      <c r="AC105" s="33">
        <v>5</v>
      </c>
      <c r="AD105" s="33">
        <v>1</v>
      </c>
      <c r="AE105" s="33">
        <v>1</v>
      </c>
      <c r="AF105" s="33">
        <v>1</v>
      </c>
      <c r="AG105" s="33">
        <v>1</v>
      </c>
      <c r="AH105" s="33">
        <v>1</v>
      </c>
      <c r="AI105" s="33">
        <v>4</v>
      </c>
      <c r="AJ105" s="33">
        <v>1</v>
      </c>
      <c r="AK105" s="33">
        <v>4</v>
      </c>
      <c r="AL105" s="33">
        <v>2</v>
      </c>
      <c r="AM105" s="33">
        <v>3</v>
      </c>
      <c r="AN105" s="33">
        <v>3</v>
      </c>
      <c r="AO105" s="33">
        <v>4</v>
      </c>
      <c r="AP105" s="33">
        <v>1</v>
      </c>
      <c r="AQ105" s="33">
        <v>3</v>
      </c>
      <c r="AR105" s="33">
        <v>5</v>
      </c>
      <c r="AS105" s="33">
        <v>3</v>
      </c>
      <c r="AT105" s="33">
        <v>3</v>
      </c>
      <c r="AU105" s="33">
        <v>2</v>
      </c>
      <c r="AV105" s="33">
        <v>2</v>
      </c>
      <c r="AW105" s="33">
        <v>1</v>
      </c>
      <c r="AX105" s="33">
        <v>4</v>
      </c>
      <c r="AY105" s="33">
        <v>2</v>
      </c>
      <c r="AZ105" s="33">
        <v>2</v>
      </c>
      <c r="BA105" s="33">
        <v>5</v>
      </c>
      <c r="BB105" s="33">
        <v>4</v>
      </c>
      <c r="BC105" s="33">
        <v>1</v>
      </c>
      <c r="BD105" s="33">
        <v>5</v>
      </c>
      <c r="BE105" s="33">
        <v>1</v>
      </c>
      <c r="BF105" s="33">
        <v>4</v>
      </c>
      <c r="BI105" s="33">
        <v>1</v>
      </c>
      <c r="BJ105" s="33">
        <v>1</v>
      </c>
      <c r="BK105" s="33">
        <v>1</v>
      </c>
      <c r="BL105" s="33">
        <v>1</v>
      </c>
      <c r="BM105" s="33">
        <v>1</v>
      </c>
      <c r="BN105" s="33">
        <v>1</v>
      </c>
      <c r="BO105" s="33">
        <v>1</v>
      </c>
      <c r="BP105" s="33">
        <v>1</v>
      </c>
      <c r="BQ105" s="33">
        <v>4</v>
      </c>
      <c r="BR105" s="33">
        <v>1</v>
      </c>
      <c r="BS105" s="33">
        <v>4</v>
      </c>
      <c r="BT105" s="33">
        <v>3</v>
      </c>
      <c r="BU105" s="33">
        <v>1</v>
      </c>
      <c r="BV105" s="33">
        <v>2</v>
      </c>
      <c r="BW105" s="33" t="s">
        <v>184</v>
      </c>
      <c r="BX105" s="33" t="s">
        <v>1230</v>
      </c>
      <c r="BY105" s="33" t="s">
        <v>705</v>
      </c>
      <c r="BZ105" s="33" t="s">
        <v>714</v>
      </c>
      <c r="CA105" s="33" t="s">
        <v>719</v>
      </c>
      <c r="CB105" s="33" t="s">
        <v>727</v>
      </c>
      <c r="CC105" s="33" t="s">
        <v>977</v>
      </c>
      <c r="CD105" s="33" t="s">
        <v>741</v>
      </c>
      <c r="CE105" s="33" t="s">
        <v>1026</v>
      </c>
      <c r="CF105" s="33" t="s">
        <v>837</v>
      </c>
      <c r="CG105" s="33" t="s">
        <v>844</v>
      </c>
    </row>
    <row r="106" spans="1:86" ht="12.75" x14ac:dyDescent="0.2">
      <c r="A106" s="36">
        <v>43102.677725821763</v>
      </c>
      <c r="B106" s="33">
        <v>5</v>
      </c>
      <c r="C106" s="33">
        <v>5</v>
      </c>
      <c r="D106" s="33">
        <v>5</v>
      </c>
      <c r="E106" s="33">
        <v>5</v>
      </c>
      <c r="F106" s="33">
        <v>1</v>
      </c>
      <c r="G106" s="33">
        <v>5</v>
      </c>
      <c r="H106" s="33">
        <v>5</v>
      </c>
      <c r="I106" s="33">
        <v>5</v>
      </c>
      <c r="J106" s="33">
        <v>1</v>
      </c>
      <c r="K106" s="33">
        <v>5</v>
      </c>
      <c r="L106" s="33">
        <v>2</v>
      </c>
      <c r="M106" s="33">
        <v>3</v>
      </c>
      <c r="N106" s="33">
        <v>1</v>
      </c>
      <c r="O106" s="33">
        <v>2</v>
      </c>
      <c r="P106" s="33">
        <v>5</v>
      </c>
      <c r="Q106" s="33">
        <v>2</v>
      </c>
      <c r="R106" s="33">
        <v>1</v>
      </c>
      <c r="S106" s="33">
        <v>2</v>
      </c>
      <c r="T106" s="33">
        <v>1</v>
      </c>
      <c r="U106" s="33">
        <v>1</v>
      </c>
      <c r="V106" s="33">
        <v>1</v>
      </c>
      <c r="W106" s="33">
        <v>5</v>
      </c>
      <c r="X106" s="33">
        <v>1</v>
      </c>
      <c r="Y106" s="33">
        <v>4</v>
      </c>
      <c r="Z106" s="33">
        <v>2</v>
      </c>
      <c r="AA106" s="33">
        <v>4</v>
      </c>
      <c r="AB106" s="33">
        <v>3</v>
      </c>
      <c r="AC106" s="33">
        <v>4</v>
      </c>
      <c r="AD106" s="33">
        <v>1</v>
      </c>
      <c r="AE106" s="33">
        <v>1</v>
      </c>
      <c r="AF106" s="33">
        <v>3</v>
      </c>
      <c r="AG106" s="33">
        <v>2</v>
      </c>
      <c r="AH106" s="33">
        <v>1</v>
      </c>
      <c r="AI106" s="33">
        <v>4</v>
      </c>
      <c r="AJ106" s="33">
        <v>1</v>
      </c>
      <c r="AK106" s="33">
        <v>5</v>
      </c>
      <c r="AL106" s="33">
        <v>5</v>
      </c>
      <c r="AM106" s="33">
        <v>5</v>
      </c>
      <c r="AN106" s="33">
        <v>5</v>
      </c>
      <c r="AO106" s="33">
        <v>3</v>
      </c>
      <c r="AP106" s="33">
        <v>5</v>
      </c>
      <c r="AQ106" s="33">
        <v>5</v>
      </c>
      <c r="AR106" s="33">
        <v>5</v>
      </c>
      <c r="AS106" s="33">
        <v>1</v>
      </c>
      <c r="AT106" s="33">
        <v>5</v>
      </c>
      <c r="AU106" s="33">
        <v>3</v>
      </c>
      <c r="AV106" s="33">
        <v>5</v>
      </c>
      <c r="AW106" s="33">
        <v>3</v>
      </c>
      <c r="AX106" s="33">
        <v>2</v>
      </c>
      <c r="AY106" s="33">
        <v>5</v>
      </c>
      <c r="AZ106" s="33">
        <v>2</v>
      </c>
      <c r="BA106" s="33">
        <v>1</v>
      </c>
      <c r="BB106" s="33">
        <v>3</v>
      </c>
      <c r="BC106" s="33">
        <v>1</v>
      </c>
      <c r="BD106" s="33">
        <v>3</v>
      </c>
      <c r="BE106" s="33">
        <v>1</v>
      </c>
      <c r="BF106" s="33">
        <v>5</v>
      </c>
      <c r="BH106" s="33" t="s">
        <v>1231</v>
      </c>
      <c r="BI106" s="33" t="s">
        <v>5</v>
      </c>
      <c r="BJ106" s="33" t="s">
        <v>5</v>
      </c>
      <c r="BK106" s="33" t="s">
        <v>5</v>
      </c>
      <c r="BL106" s="33" t="s">
        <v>5</v>
      </c>
      <c r="BM106" s="33" t="s">
        <v>5</v>
      </c>
      <c r="BN106" s="33" t="s">
        <v>5</v>
      </c>
      <c r="BO106" s="33" t="s">
        <v>5</v>
      </c>
      <c r="BP106" s="33" t="s">
        <v>5</v>
      </c>
      <c r="BQ106" s="33">
        <v>1</v>
      </c>
      <c r="BR106" s="33" t="s">
        <v>5</v>
      </c>
      <c r="BS106" s="33">
        <v>5</v>
      </c>
      <c r="BT106" s="33">
        <v>3</v>
      </c>
      <c r="BU106" s="33">
        <v>5</v>
      </c>
      <c r="BV106" s="33">
        <v>4</v>
      </c>
      <c r="BW106" s="33" t="s">
        <v>183</v>
      </c>
      <c r="BX106" s="33" t="s">
        <v>1232</v>
      </c>
      <c r="BY106" s="33" t="s">
        <v>704</v>
      </c>
      <c r="BZ106" s="33" t="s">
        <v>712</v>
      </c>
      <c r="CA106" s="33" t="s">
        <v>719</v>
      </c>
      <c r="CB106" s="33" t="s">
        <v>727</v>
      </c>
      <c r="CC106" s="33" t="s">
        <v>1233</v>
      </c>
      <c r="CD106" s="33" t="s">
        <v>828</v>
      </c>
      <c r="CE106" s="33" t="s">
        <v>953</v>
      </c>
      <c r="CF106" s="33" t="s">
        <v>837</v>
      </c>
      <c r="CG106" s="33" t="s">
        <v>844</v>
      </c>
      <c r="CH106" s="33"/>
    </row>
    <row r="107" spans="1:86" ht="12.75" x14ac:dyDescent="0.2">
      <c r="A107" s="36">
        <v>43103.503718726854</v>
      </c>
      <c r="B107" s="33">
        <v>2</v>
      </c>
      <c r="C107" s="33">
        <v>5</v>
      </c>
      <c r="D107" s="33">
        <v>3</v>
      </c>
      <c r="E107" s="33">
        <v>4</v>
      </c>
      <c r="F107" s="33">
        <v>2</v>
      </c>
      <c r="G107" s="33">
        <v>1</v>
      </c>
      <c r="H107" s="33">
        <v>4</v>
      </c>
      <c r="I107" s="33">
        <v>5</v>
      </c>
      <c r="J107" s="33">
        <v>2</v>
      </c>
      <c r="K107" s="33">
        <v>1</v>
      </c>
      <c r="L107" s="33">
        <v>3</v>
      </c>
      <c r="M107" s="33">
        <v>5</v>
      </c>
      <c r="N107" s="33">
        <v>3</v>
      </c>
      <c r="O107" s="33">
        <v>2</v>
      </c>
      <c r="P107" s="33">
        <v>2</v>
      </c>
      <c r="Q107" s="33">
        <v>4</v>
      </c>
      <c r="R107" s="33">
        <v>1</v>
      </c>
      <c r="S107" s="33">
        <v>2</v>
      </c>
      <c r="T107" s="33">
        <v>1</v>
      </c>
      <c r="U107" s="33">
        <v>2</v>
      </c>
      <c r="V107" s="33" t="s">
        <v>5</v>
      </c>
      <c r="W107" s="33">
        <v>5</v>
      </c>
      <c r="X107" s="33">
        <v>2</v>
      </c>
      <c r="Y107" s="33">
        <v>3</v>
      </c>
      <c r="Z107" s="33">
        <v>5</v>
      </c>
      <c r="AA107" s="33">
        <v>4</v>
      </c>
      <c r="AB107" s="33">
        <v>4</v>
      </c>
      <c r="AC107" s="33">
        <v>4</v>
      </c>
      <c r="AD107" s="33">
        <v>2</v>
      </c>
      <c r="AE107" s="33">
        <v>2</v>
      </c>
      <c r="AF107" s="33">
        <v>3</v>
      </c>
      <c r="AG107" s="33">
        <v>5</v>
      </c>
      <c r="AH107" s="33">
        <v>4</v>
      </c>
      <c r="AI107" s="33">
        <v>5</v>
      </c>
      <c r="AJ107" s="33">
        <v>3</v>
      </c>
      <c r="AK107" s="33">
        <v>2</v>
      </c>
      <c r="AL107" s="33">
        <v>5</v>
      </c>
      <c r="AM107" s="33">
        <v>1</v>
      </c>
      <c r="AN107" s="33">
        <v>3</v>
      </c>
      <c r="AO107" s="33">
        <v>2</v>
      </c>
      <c r="AP107" s="33">
        <v>1</v>
      </c>
      <c r="AQ107" s="33">
        <v>4</v>
      </c>
      <c r="AR107" s="33">
        <v>4</v>
      </c>
      <c r="AS107" s="33">
        <v>3</v>
      </c>
      <c r="AT107" s="33">
        <v>1</v>
      </c>
      <c r="AU107" s="33">
        <v>2</v>
      </c>
      <c r="AV107" s="33">
        <v>5</v>
      </c>
      <c r="AW107" s="33">
        <v>3</v>
      </c>
      <c r="AX107" s="33">
        <v>1</v>
      </c>
      <c r="AY107" s="33">
        <v>2</v>
      </c>
      <c r="AZ107" s="33">
        <v>4</v>
      </c>
      <c r="BA107" s="33">
        <v>2</v>
      </c>
      <c r="BB107" s="33">
        <v>1</v>
      </c>
      <c r="BC107" s="33">
        <v>1</v>
      </c>
      <c r="BD107" s="33">
        <v>1</v>
      </c>
      <c r="BE107" s="33">
        <v>1</v>
      </c>
      <c r="BF107" s="33">
        <v>5</v>
      </c>
      <c r="BG107" s="33" t="s">
        <v>1234</v>
      </c>
      <c r="BH107" s="33" t="s">
        <v>1235</v>
      </c>
      <c r="BI107" s="33">
        <v>2</v>
      </c>
      <c r="BJ107" s="33">
        <v>2</v>
      </c>
      <c r="BK107" s="33">
        <v>3</v>
      </c>
      <c r="BL107" s="33">
        <v>5</v>
      </c>
      <c r="BM107" s="33">
        <v>5</v>
      </c>
      <c r="BN107" s="33">
        <v>2</v>
      </c>
      <c r="BO107" s="33">
        <v>1</v>
      </c>
      <c r="BP107" s="33">
        <v>1</v>
      </c>
      <c r="BQ107" s="33">
        <v>1</v>
      </c>
      <c r="BR107" s="33">
        <v>1</v>
      </c>
      <c r="BS107" s="33">
        <v>1</v>
      </c>
      <c r="BT107" s="33">
        <v>4</v>
      </c>
      <c r="BU107" s="33">
        <v>4</v>
      </c>
      <c r="BV107" s="33">
        <v>2</v>
      </c>
      <c r="BW107" s="33" t="s">
        <v>182</v>
      </c>
      <c r="BY107" s="33" t="s">
        <v>705</v>
      </c>
      <c r="BZ107" s="33" t="s">
        <v>711</v>
      </c>
      <c r="CA107" s="33" t="s">
        <v>721</v>
      </c>
      <c r="CB107" s="33" t="s">
        <v>727</v>
      </c>
      <c r="CC107" s="33" t="s">
        <v>1236</v>
      </c>
      <c r="CD107" s="33" t="s">
        <v>829</v>
      </c>
      <c r="CE107" s="33" t="s">
        <v>1237</v>
      </c>
      <c r="CF107" s="33" t="s">
        <v>939</v>
      </c>
      <c r="CG107" s="33" t="s">
        <v>845</v>
      </c>
    </row>
    <row r="108" spans="1:86" ht="12.75" x14ac:dyDescent="0.2">
      <c r="A108" s="36">
        <v>43105.500751782412</v>
      </c>
      <c r="B108" s="33">
        <v>3</v>
      </c>
      <c r="C108" s="33">
        <v>5</v>
      </c>
      <c r="D108" s="33">
        <v>5</v>
      </c>
      <c r="E108" s="33">
        <v>5</v>
      </c>
      <c r="F108" s="33">
        <v>2</v>
      </c>
      <c r="G108" s="33">
        <v>5</v>
      </c>
      <c r="H108" s="33">
        <v>4</v>
      </c>
      <c r="I108" s="33">
        <v>3</v>
      </c>
      <c r="J108" s="33">
        <v>1</v>
      </c>
      <c r="K108" s="33">
        <v>3</v>
      </c>
      <c r="L108" s="33">
        <v>2</v>
      </c>
      <c r="M108" s="33">
        <v>2</v>
      </c>
      <c r="N108" s="33">
        <v>3</v>
      </c>
      <c r="O108" s="33">
        <v>3</v>
      </c>
      <c r="P108" s="33">
        <v>4</v>
      </c>
      <c r="Q108" s="33">
        <v>3</v>
      </c>
      <c r="R108" s="33">
        <v>3</v>
      </c>
      <c r="S108" s="33">
        <v>1</v>
      </c>
      <c r="T108" s="33">
        <v>1</v>
      </c>
      <c r="U108" s="33">
        <v>3</v>
      </c>
      <c r="V108" s="33">
        <v>2</v>
      </c>
      <c r="W108" s="33">
        <v>4</v>
      </c>
      <c r="X108" s="33">
        <v>5</v>
      </c>
      <c r="Y108" s="33">
        <v>4</v>
      </c>
      <c r="Z108" s="33">
        <v>3</v>
      </c>
      <c r="AA108" s="33">
        <v>5</v>
      </c>
      <c r="AB108" s="33">
        <v>4</v>
      </c>
      <c r="AC108" s="33">
        <v>3</v>
      </c>
      <c r="AD108" s="33">
        <v>1</v>
      </c>
      <c r="AE108" s="33">
        <v>4</v>
      </c>
      <c r="AF108" s="33">
        <v>2</v>
      </c>
      <c r="AG108" s="33">
        <v>4</v>
      </c>
      <c r="AH108" s="33">
        <v>3</v>
      </c>
      <c r="AI108" s="33">
        <v>5</v>
      </c>
      <c r="AJ108" s="33">
        <v>4</v>
      </c>
      <c r="AK108" s="33">
        <v>3</v>
      </c>
      <c r="AL108" s="33">
        <v>5</v>
      </c>
      <c r="AM108" s="33">
        <v>3</v>
      </c>
      <c r="AN108" s="33">
        <v>5</v>
      </c>
      <c r="AO108" s="33">
        <v>1</v>
      </c>
      <c r="AP108" s="33">
        <v>5</v>
      </c>
      <c r="AQ108" s="33">
        <v>3</v>
      </c>
      <c r="AR108" s="33">
        <v>2</v>
      </c>
      <c r="AS108" s="33">
        <v>1</v>
      </c>
      <c r="AT108" s="33">
        <v>2</v>
      </c>
      <c r="AU108" s="33">
        <v>2</v>
      </c>
      <c r="AV108" s="33">
        <v>2</v>
      </c>
      <c r="AW108" s="33">
        <v>4</v>
      </c>
      <c r="AX108" s="33">
        <v>3</v>
      </c>
      <c r="AY108" s="33">
        <v>4</v>
      </c>
      <c r="AZ108" s="33">
        <v>4</v>
      </c>
      <c r="BA108" s="33">
        <v>4</v>
      </c>
      <c r="BB108" s="33">
        <v>1</v>
      </c>
      <c r="BC108" s="33">
        <v>1</v>
      </c>
      <c r="BD108" s="33">
        <v>3</v>
      </c>
      <c r="BE108" s="33">
        <v>2</v>
      </c>
      <c r="BF108" s="33">
        <v>4</v>
      </c>
      <c r="BG108" s="33" t="s">
        <v>1238</v>
      </c>
      <c r="BH108" s="33" t="s">
        <v>1239</v>
      </c>
      <c r="BI108" s="33">
        <v>2</v>
      </c>
      <c r="BJ108" s="33">
        <v>5</v>
      </c>
      <c r="BK108" s="33">
        <v>5</v>
      </c>
      <c r="BL108" s="33">
        <v>5</v>
      </c>
      <c r="BM108" s="33">
        <v>4</v>
      </c>
      <c r="BN108" s="33">
        <v>5</v>
      </c>
      <c r="BO108" s="33">
        <v>4</v>
      </c>
      <c r="BP108" s="33">
        <v>3</v>
      </c>
      <c r="BQ108" s="33">
        <v>3</v>
      </c>
      <c r="BR108" s="33">
        <v>4</v>
      </c>
      <c r="BS108" s="33">
        <v>4</v>
      </c>
      <c r="BT108" s="33">
        <v>3</v>
      </c>
      <c r="BU108" s="33">
        <v>5</v>
      </c>
      <c r="BV108" s="33">
        <v>4</v>
      </c>
      <c r="BW108" s="33" t="s">
        <v>184</v>
      </c>
      <c r="BX108" s="33" t="s">
        <v>1240</v>
      </c>
      <c r="BY108" s="33" t="s">
        <v>704</v>
      </c>
      <c r="BZ108" s="33" t="s">
        <v>712</v>
      </c>
      <c r="CA108" s="33" t="s">
        <v>719</v>
      </c>
      <c r="CB108" s="33" t="s">
        <v>727</v>
      </c>
      <c r="CC108" s="33" t="s">
        <v>1115</v>
      </c>
      <c r="CD108" s="33" t="s">
        <v>830</v>
      </c>
      <c r="CE108" s="33" t="s">
        <v>978</v>
      </c>
      <c r="CF108" s="33" t="s">
        <v>837</v>
      </c>
      <c r="CG108" s="33" t="s">
        <v>844</v>
      </c>
    </row>
    <row r="109" spans="1:86" ht="12.75" x14ac:dyDescent="0.2">
      <c r="A109" s="36">
        <v>43105.507459236112</v>
      </c>
      <c r="B109" s="33">
        <v>3</v>
      </c>
      <c r="C109" s="33">
        <v>5</v>
      </c>
      <c r="D109" s="33">
        <v>4</v>
      </c>
      <c r="E109" s="33">
        <v>4</v>
      </c>
      <c r="F109" s="33">
        <v>2</v>
      </c>
      <c r="G109" s="33">
        <v>4</v>
      </c>
      <c r="H109" s="33">
        <v>1</v>
      </c>
      <c r="I109" s="33">
        <v>3</v>
      </c>
      <c r="J109" s="33">
        <v>1</v>
      </c>
      <c r="K109" s="33">
        <v>3</v>
      </c>
      <c r="L109" s="33">
        <v>4</v>
      </c>
      <c r="M109" s="33">
        <v>2</v>
      </c>
      <c r="N109" s="33">
        <v>3</v>
      </c>
      <c r="O109" s="33">
        <v>4</v>
      </c>
      <c r="P109" s="33">
        <v>2</v>
      </c>
      <c r="Q109" s="33">
        <v>5</v>
      </c>
      <c r="R109" s="33">
        <v>4</v>
      </c>
      <c r="S109" s="33">
        <v>2</v>
      </c>
      <c r="T109" s="33">
        <v>3</v>
      </c>
      <c r="U109" s="33">
        <v>2</v>
      </c>
      <c r="V109" s="33">
        <v>1</v>
      </c>
      <c r="W109" s="33">
        <v>4</v>
      </c>
      <c r="X109" s="33">
        <v>3</v>
      </c>
      <c r="Y109" s="33">
        <v>3</v>
      </c>
      <c r="Z109" s="33">
        <v>5</v>
      </c>
      <c r="AA109" s="33">
        <v>4</v>
      </c>
      <c r="AB109" s="33">
        <v>5</v>
      </c>
      <c r="AC109" s="33">
        <v>4</v>
      </c>
      <c r="AD109" s="33">
        <v>4</v>
      </c>
      <c r="AE109" s="33">
        <v>3</v>
      </c>
      <c r="AF109" s="33">
        <v>4</v>
      </c>
      <c r="AG109" s="33">
        <v>5</v>
      </c>
      <c r="AH109" s="33">
        <v>2</v>
      </c>
      <c r="AI109" s="33">
        <v>4</v>
      </c>
      <c r="AJ109" s="33">
        <v>4</v>
      </c>
      <c r="AK109" s="33">
        <v>3</v>
      </c>
      <c r="AL109" s="33">
        <v>4</v>
      </c>
      <c r="AM109" s="33">
        <v>3</v>
      </c>
      <c r="AN109" s="33">
        <v>5</v>
      </c>
      <c r="AO109" s="33">
        <v>2</v>
      </c>
      <c r="AP109" s="33">
        <v>4</v>
      </c>
      <c r="AQ109" s="33">
        <v>2</v>
      </c>
      <c r="AR109" s="33">
        <v>4</v>
      </c>
      <c r="AS109" s="33">
        <v>2</v>
      </c>
      <c r="AT109" s="33">
        <v>2</v>
      </c>
      <c r="AU109" s="33">
        <v>3</v>
      </c>
      <c r="AV109" s="33">
        <v>3</v>
      </c>
      <c r="AW109" s="33">
        <v>2</v>
      </c>
      <c r="AX109" s="33">
        <v>4</v>
      </c>
      <c r="AY109" s="33">
        <v>3</v>
      </c>
      <c r="AZ109" s="33">
        <v>4</v>
      </c>
      <c r="BA109" s="33">
        <v>3</v>
      </c>
      <c r="BB109" s="33">
        <v>3</v>
      </c>
      <c r="BC109" s="33">
        <v>3</v>
      </c>
      <c r="BD109" s="33">
        <v>2</v>
      </c>
      <c r="BE109" s="33">
        <v>2</v>
      </c>
      <c r="BF109" s="33">
        <v>3</v>
      </c>
      <c r="BH109" s="33" t="s">
        <v>1005</v>
      </c>
      <c r="BI109" s="33">
        <v>4</v>
      </c>
      <c r="BJ109" s="33">
        <v>1</v>
      </c>
      <c r="BK109" s="33">
        <v>2</v>
      </c>
      <c r="BL109" s="33">
        <v>4</v>
      </c>
      <c r="BM109" s="33">
        <v>4</v>
      </c>
      <c r="BN109" s="33">
        <v>4</v>
      </c>
      <c r="BO109" s="33">
        <v>2</v>
      </c>
      <c r="BP109" s="33">
        <v>2</v>
      </c>
      <c r="BQ109" s="33">
        <v>2</v>
      </c>
      <c r="BR109" s="33">
        <v>1</v>
      </c>
      <c r="BS109" s="33">
        <v>3</v>
      </c>
      <c r="BT109" s="33">
        <v>4</v>
      </c>
      <c r="BU109" s="33">
        <v>4</v>
      </c>
      <c r="BV109" s="33">
        <v>3</v>
      </c>
      <c r="BW109" s="33" t="s">
        <v>184</v>
      </c>
      <c r="BY109" s="33" t="s">
        <v>704</v>
      </c>
      <c r="BZ109" s="33" t="s">
        <v>711</v>
      </c>
      <c r="CA109" s="33" t="s">
        <v>723</v>
      </c>
      <c r="CB109" s="33" t="s">
        <v>727</v>
      </c>
      <c r="CC109" s="33" t="s">
        <v>1241</v>
      </c>
      <c r="CD109" s="33" t="s">
        <v>829</v>
      </c>
      <c r="CE109" s="33" t="s">
        <v>1242</v>
      </c>
      <c r="CF109" s="33" t="s">
        <v>837</v>
      </c>
      <c r="CG109" s="33" t="s">
        <v>844</v>
      </c>
    </row>
    <row r="110" spans="1:86" ht="12.75" x14ac:dyDescent="0.2">
      <c r="A110" s="36">
        <v>43105.652687696755</v>
      </c>
      <c r="B110" s="33">
        <v>3</v>
      </c>
      <c r="C110" s="33">
        <v>4</v>
      </c>
      <c r="D110" s="33">
        <v>4</v>
      </c>
      <c r="E110" s="33">
        <v>4</v>
      </c>
      <c r="F110" s="33">
        <v>1</v>
      </c>
      <c r="G110" s="33">
        <v>4</v>
      </c>
      <c r="H110" s="33">
        <v>4</v>
      </c>
      <c r="I110" s="33">
        <v>4</v>
      </c>
      <c r="J110" s="33">
        <v>1</v>
      </c>
      <c r="K110" s="33">
        <v>3</v>
      </c>
      <c r="L110" s="33">
        <v>3</v>
      </c>
      <c r="M110" s="33">
        <v>3</v>
      </c>
      <c r="N110" s="33">
        <v>4</v>
      </c>
      <c r="O110" s="33">
        <v>3</v>
      </c>
      <c r="P110" s="33">
        <v>4</v>
      </c>
      <c r="Q110" s="33">
        <v>4</v>
      </c>
      <c r="R110" s="33">
        <v>4</v>
      </c>
      <c r="S110" s="33">
        <v>5</v>
      </c>
      <c r="T110" s="33">
        <v>3</v>
      </c>
      <c r="U110" s="33">
        <v>3</v>
      </c>
      <c r="V110" s="33">
        <v>3</v>
      </c>
      <c r="W110" s="33">
        <v>4</v>
      </c>
      <c r="X110" s="33">
        <v>4</v>
      </c>
      <c r="Y110" s="33">
        <v>2</v>
      </c>
      <c r="Z110" s="33">
        <v>4</v>
      </c>
      <c r="AA110" s="33">
        <v>2</v>
      </c>
      <c r="AB110" s="33">
        <v>4</v>
      </c>
      <c r="AC110" s="33">
        <v>2</v>
      </c>
      <c r="AD110" s="33">
        <v>4</v>
      </c>
      <c r="AE110" s="33">
        <v>2</v>
      </c>
      <c r="AF110" s="33">
        <v>4</v>
      </c>
      <c r="AG110" s="33">
        <v>1</v>
      </c>
      <c r="AH110" s="33">
        <v>2</v>
      </c>
      <c r="AI110" s="33">
        <v>4</v>
      </c>
      <c r="AJ110" s="33">
        <v>1</v>
      </c>
      <c r="AK110" s="33">
        <v>4</v>
      </c>
      <c r="AL110" s="33">
        <v>5</v>
      </c>
      <c r="AM110" s="33">
        <v>4</v>
      </c>
      <c r="AN110" s="33">
        <v>4</v>
      </c>
      <c r="AO110" s="33">
        <v>2</v>
      </c>
      <c r="AP110" s="33">
        <v>4</v>
      </c>
      <c r="AQ110" s="33">
        <v>5</v>
      </c>
      <c r="AR110" s="33">
        <v>4</v>
      </c>
      <c r="AS110" s="33">
        <v>2</v>
      </c>
      <c r="AT110" s="33">
        <v>4</v>
      </c>
      <c r="AU110" s="33">
        <v>4</v>
      </c>
      <c r="AV110" s="33">
        <v>4</v>
      </c>
      <c r="AW110" s="33">
        <v>5</v>
      </c>
      <c r="AX110" s="33">
        <v>4</v>
      </c>
      <c r="AY110" s="33">
        <v>5</v>
      </c>
      <c r="AZ110" s="33">
        <v>5</v>
      </c>
      <c r="BA110" s="33">
        <v>5</v>
      </c>
      <c r="BB110" s="33">
        <v>5</v>
      </c>
      <c r="BC110" s="33">
        <v>4</v>
      </c>
      <c r="BD110" s="33">
        <v>4</v>
      </c>
      <c r="BE110" s="33">
        <v>3</v>
      </c>
      <c r="BF110" s="33">
        <v>5</v>
      </c>
      <c r="BH110" s="33" t="s">
        <v>1243</v>
      </c>
      <c r="BI110" s="33">
        <v>4</v>
      </c>
      <c r="BJ110" s="33">
        <v>4</v>
      </c>
      <c r="BK110" s="33">
        <v>5</v>
      </c>
      <c r="BL110" s="33">
        <v>4</v>
      </c>
      <c r="BM110" s="33">
        <v>4</v>
      </c>
      <c r="BN110" s="33">
        <v>4</v>
      </c>
      <c r="BO110" s="33">
        <v>4</v>
      </c>
      <c r="BP110" s="33">
        <v>4</v>
      </c>
      <c r="BQ110" s="33">
        <v>5</v>
      </c>
      <c r="BR110" s="33">
        <v>3</v>
      </c>
      <c r="BS110" s="33">
        <v>5</v>
      </c>
      <c r="BT110" s="33">
        <v>4</v>
      </c>
      <c r="BU110" s="33">
        <v>5</v>
      </c>
      <c r="BV110" s="33">
        <v>5</v>
      </c>
      <c r="BW110" s="33" t="s">
        <v>183</v>
      </c>
      <c r="BY110" s="33" t="s">
        <v>704</v>
      </c>
      <c r="BZ110" s="33" t="s">
        <v>712</v>
      </c>
      <c r="CA110" s="33" t="s">
        <v>719</v>
      </c>
      <c r="CB110" s="33" t="s">
        <v>727</v>
      </c>
      <c r="CC110" s="33" t="s">
        <v>1159</v>
      </c>
      <c r="CD110" s="33" t="s">
        <v>829</v>
      </c>
      <c r="CE110" s="33" t="s">
        <v>949</v>
      </c>
      <c r="CF110" s="33" t="s">
        <v>837</v>
      </c>
      <c r="CG110" s="33" t="s">
        <v>844</v>
      </c>
    </row>
    <row r="111" spans="1:86" ht="12.75" x14ac:dyDescent="0.2">
      <c r="A111" s="36">
        <v>43106.893450648146</v>
      </c>
      <c r="B111" s="33">
        <v>2</v>
      </c>
      <c r="C111" s="33">
        <v>4</v>
      </c>
      <c r="D111" s="33">
        <v>2</v>
      </c>
      <c r="E111" s="33">
        <v>5</v>
      </c>
      <c r="F111" s="33">
        <v>5</v>
      </c>
      <c r="G111" s="33">
        <v>5</v>
      </c>
      <c r="H111" s="33">
        <v>1</v>
      </c>
      <c r="I111" s="33">
        <v>1</v>
      </c>
      <c r="J111" s="33">
        <v>1</v>
      </c>
      <c r="K111" s="33">
        <v>3</v>
      </c>
      <c r="L111" s="33">
        <v>5</v>
      </c>
      <c r="M111" s="33">
        <v>2</v>
      </c>
      <c r="N111" s="33">
        <v>4</v>
      </c>
      <c r="O111" s="33">
        <v>2</v>
      </c>
      <c r="P111" s="33">
        <v>1</v>
      </c>
      <c r="Q111" s="33">
        <v>1</v>
      </c>
      <c r="R111" s="33">
        <v>2</v>
      </c>
      <c r="S111" s="33">
        <v>1</v>
      </c>
      <c r="T111" s="33">
        <v>3</v>
      </c>
      <c r="U111" s="33">
        <v>1</v>
      </c>
      <c r="V111" s="33">
        <v>4</v>
      </c>
      <c r="W111" s="33">
        <v>5</v>
      </c>
      <c r="X111" s="33">
        <v>5</v>
      </c>
      <c r="Y111" s="33">
        <v>5</v>
      </c>
      <c r="Z111" s="33">
        <v>5</v>
      </c>
      <c r="AA111" s="33">
        <v>5</v>
      </c>
      <c r="AB111" s="33">
        <v>5</v>
      </c>
      <c r="AC111" s="33">
        <v>5</v>
      </c>
      <c r="AD111" s="33">
        <v>5</v>
      </c>
      <c r="AE111" s="33">
        <v>5</v>
      </c>
      <c r="AF111" s="33">
        <v>5</v>
      </c>
      <c r="AG111" s="33">
        <v>5</v>
      </c>
      <c r="AH111" s="33">
        <v>5</v>
      </c>
      <c r="AI111" s="33">
        <v>5</v>
      </c>
      <c r="AJ111" s="33">
        <v>5</v>
      </c>
      <c r="AK111" s="33">
        <v>3</v>
      </c>
      <c r="AL111" s="33">
        <v>5</v>
      </c>
      <c r="AM111" s="33">
        <v>1</v>
      </c>
      <c r="AN111" s="33">
        <v>4</v>
      </c>
      <c r="AO111" s="33">
        <v>4</v>
      </c>
      <c r="AP111" s="33">
        <v>5</v>
      </c>
      <c r="AQ111" s="33">
        <v>1</v>
      </c>
      <c r="AR111" s="33">
        <v>1</v>
      </c>
      <c r="AS111" s="33">
        <v>1</v>
      </c>
      <c r="AT111" s="33">
        <v>4</v>
      </c>
      <c r="AU111" s="33">
        <v>5</v>
      </c>
      <c r="AV111" s="33">
        <v>1</v>
      </c>
      <c r="AW111" s="33">
        <v>4</v>
      </c>
      <c r="AX111" s="33">
        <v>1</v>
      </c>
      <c r="AY111" s="33">
        <v>1</v>
      </c>
      <c r="AZ111" s="33">
        <v>1</v>
      </c>
      <c r="BA111" s="33">
        <v>2</v>
      </c>
      <c r="BB111" s="33">
        <v>3</v>
      </c>
      <c r="BC111" s="33">
        <v>5</v>
      </c>
      <c r="BD111" s="33">
        <v>4</v>
      </c>
      <c r="BE111" s="33">
        <v>4</v>
      </c>
      <c r="BF111" s="33">
        <v>5</v>
      </c>
      <c r="BI111" s="33" t="s">
        <v>5</v>
      </c>
      <c r="BJ111" s="33" t="s">
        <v>5</v>
      </c>
      <c r="BK111" s="33" t="s">
        <v>5</v>
      </c>
      <c r="BL111" s="33" t="s">
        <v>5</v>
      </c>
      <c r="BM111" s="33" t="s">
        <v>5</v>
      </c>
      <c r="BN111" s="33" t="s">
        <v>5</v>
      </c>
      <c r="BO111" s="33" t="s">
        <v>5</v>
      </c>
      <c r="BP111" s="33" t="s">
        <v>5</v>
      </c>
      <c r="BQ111" s="33">
        <v>5</v>
      </c>
      <c r="BR111" s="33" t="s">
        <v>5</v>
      </c>
      <c r="BS111" s="33">
        <v>4</v>
      </c>
      <c r="BT111" s="33">
        <v>5</v>
      </c>
      <c r="BU111" s="33">
        <v>4</v>
      </c>
      <c r="BV111" s="33">
        <v>5</v>
      </c>
      <c r="BW111" s="33" t="s">
        <v>182</v>
      </c>
      <c r="BY111" s="33" t="s">
        <v>705</v>
      </c>
      <c r="BZ111" s="33" t="s">
        <v>713</v>
      </c>
      <c r="CA111" s="33" t="s">
        <v>719</v>
      </c>
      <c r="CB111" s="33" t="s">
        <v>727</v>
      </c>
      <c r="CC111" s="33" t="s">
        <v>1244</v>
      </c>
      <c r="CD111" s="33" t="s">
        <v>741</v>
      </c>
      <c r="CE111" s="33" t="s">
        <v>1245</v>
      </c>
      <c r="CF111" s="33" t="s">
        <v>839</v>
      </c>
      <c r="CG111" s="33" t="s">
        <v>847</v>
      </c>
    </row>
    <row r="112" spans="1:86" ht="12.75" x14ac:dyDescent="0.2">
      <c r="A112" s="36">
        <v>43108.080332592595</v>
      </c>
      <c r="B112" s="33">
        <v>2</v>
      </c>
      <c r="C112" s="33">
        <v>4</v>
      </c>
      <c r="D112" s="33">
        <v>4</v>
      </c>
      <c r="E112" s="33">
        <v>4</v>
      </c>
      <c r="F112" s="33">
        <v>2</v>
      </c>
      <c r="G112" s="33">
        <v>5</v>
      </c>
      <c r="H112" s="33">
        <v>4</v>
      </c>
      <c r="I112" s="33">
        <v>4</v>
      </c>
      <c r="J112" s="33">
        <v>4</v>
      </c>
      <c r="K112" s="33">
        <v>3</v>
      </c>
      <c r="L112" s="33">
        <v>1</v>
      </c>
      <c r="M112" s="33">
        <v>2</v>
      </c>
      <c r="N112" s="33">
        <v>2</v>
      </c>
      <c r="O112" s="33">
        <v>3</v>
      </c>
      <c r="P112" s="33">
        <v>4</v>
      </c>
      <c r="Q112" s="33">
        <v>4</v>
      </c>
      <c r="R112" s="33">
        <v>2</v>
      </c>
      <c r="S112" s="33">
        <v>1</v>
      </c>
      <c r="T112" s="33">
        <v>1</v>
      </c>
      <c r="U112" s="33">
        <v>3</v>
      </c>
      <c r="V112" s="33">
        <v>2</v>
      </c>
      <c r="W112" s="33">
        <v>5</v>
      </c>
      <c r="X112" s="33">
        <v>3</v>
      </c>
      <c r="Y112" s="33">
        <v>4</v>
      </c>
      <c r="Z112" s="33">
        <v>4</v>
      </c>
      <c r="AA112" s="33">
        <v>4</v>
      </c>
      <c r="AB112" s="33">
        <v>4</v>
      </c>
      <c r="AC112" s="33">
        <v>4</v>
      </c>
      <c r="AD112" s="33">
        <v>4</v>
      </c>
      <c r="AE112" s="33">
        <v>3</v>
      </c>
      <c r="AF112" s="33">
        <v>4</v>
      </c>
      <c r="AG112" s="33">
        <v>4</v>
      </c>
      <c r="AH112" s="33">
        <v>5</v>
      </c>
      <c r="AI112" s="33">
        <v>4</v>
      </c>
      <c r="AJ112" s="33">
        <v>3</v>
      </c>
      <c r="AK112" s="33">
        <v>3</v>
      </c>
      <c r="AL112" s="33">
        <v>4</v>
      </c>
      <c r="AM112" s="33">
        <v>3</v>
      </c>
      <c r="AN112" s="33">
        <v>4</v>
      </c>
      <c r="AO112" s="33">
        <v>3</v>
      </c>
      <c r="AP112" s="33">
        <v>5</v>
      </c>
      <c r="AQ112" s="33">
        <v>5</v>
      </c>
      <c r="AR112" s="33">
        <v>3</v>
      </c>
      <c r="AS112" s="33">
        <v>4</v>
      </c>
      <c r="AT112" s="33">
        <v>3</v>
      </c>
      <c r="AU112" s="33">
        <v>3</v>
      </c>
      <c r="AV112" s="33">
        <v>3</v>
      </c>
      <c r="AW112" s="33">
        <v>3</v>
      </c>
      <c r="AX112" s="33">
        <v>3</v>
      </c>
      <c r="AY112" s="33">
        <v>4</v>
      </c>
      <c r="AZ112" s="33">
        <v>4</v>
      </c>
      <c r="BA112" s="33">
        <v>2</v>
      </c>
      <c r="BB112" s="33">
        <v>2</v>
      </c>
      <c r="BC112" s="33">
        <v>2</v>
      </c>
      <c r="BD112" s="33">
        <v>4</v>
      </c>
      <c r="BE112" s="33">
        <v>3</v>
      </c>
      <c r="BF112" s="33">
        <v>4</v>
      </c>
      <c r="BH112" s="33" t="s">
        <v>1246</v>
      </c>
      <c r="BI112" s="33">
        <v>2</v>
      </c>
      <c r="BJ112" s="33">
        <v>4</v>
      </c>
      <c r="BK112" s="33">
        <v>4</v>
      </c>
      <c r="BL112" s="33">
        <v>4</v>
      </c>
      <c r="BM112" s="33">
        <v>3</v>
      </c>
      <c r="BN112" s="33">
        <v>4</v>
      </c>
      <c r="BO112" s="33">
        <v>2</v>
      </c>
      <c r="BP112" s="33">
        <v>2</v>
      </c>
      <c r="BQ112" s="33">
        <v>2</v>
      </c>
      <c r="BR112" s="33">
        <v>1</v>
      </c>
      <c r="BS112" s="33">
        <v>3</v>
      </c>
      <c r="BT112" s="33">
        <v>3</v>
      </c>
      <c r="BU112" s="33">
        <v>2</v>
      </c>
      <c r="BV112" s="33">
        <v>2</v>
      </c>
      <c r="BW112" s="33" t="s">
        <v>181</v>
      </c>
      <c r="BY112" s="33" t="s">
        <v>705</v>
      </c>
      <c r="BZ112" s="33" t="s">
        <v>715</v>
      </c>
      <c r="CA112" s="33" t="s">
        <v>721</v>
      </c>
      <c r="CB112" s="33" t="s">
        <v>727</v>
      </c>
      <c r="CC112" s="33" t="s">
        <v>1247</v>
      </c>
      <c r="CD112" s="33" t="s">
        <v>828</v>
      </c>
      <c r="CE112" s="33" t="s">
        <v>1248</v>
      </c>
      <c r="CF112" s="33" t="s">
        <v>837</v>
      </c>
      <c r="CG112" s="33" t="s">
        <v>844</v>
      </c>
    </row>
    <row r="113" spans="1:86" ht="12.75" x14ac:dyDescent="0.2">
      <c r="A113" s="36">
        <v>43108.599077870371</v>
      </c>
      <c r="B113" s="33">
        <v>4</v>
      </c>
      <c r="C113" s="33">
        <v>5</v>
      </c>
      <c r="D113" s="33">
        <v>4</v>
      </c>
      <c r="E113" s="33">
        <v>5</v>
      </c>
      <c r="F113" s="33">
        <v>1</v>
      </c>
      <c r="G113" s="33">
        <v>3</v>
      </c>
      <c r="H113" s="33">
        <v>3</v>
      </c>
      <c r="I113" s="33">
        <v>4</v>
      </c>
      <c r="J113" s="33">
        <v>3</v>
      </c>
      <c r="K113" s="33">
        <v>2</v>
      </c>
      <c r="L113" s="33">
        <v>2</v>
      </c>
      <c r="M113" s="33">
        <v>5</v>
      </c>
      <c r="N113" s="33">
        <v>5</v>
      </c>
      <c r="O113" s="33">
        <v>1</v>
      </c>
      <c r="P113" s="33">
        <v>3</v>
      </c>
      <c r="Q113" s="33">
        <v>4</v>
      </c>
      <c r="R113" s="33">
        <v>4</v>
      </c>
      <c r="S113" s="33">
        <v>4</v>
      </c>
      <c r="T113" s="33">
        <v>1</v>
      </c>
      <c r="U113" s="33">
        <v>2</v>
      </c>
      <c r="V113" s="33">
        <v>1</v>
      </c>
      <c r="W113" s="33">
        <v>3</v>
      </c>
      <c r="X113" s="33">
        <v>4</v>
      </c>
      <c r="Y113" s="33">
        <v>2</v>
      </c>
      <c r="Z113" s="33">
        <v>3</v>
      </c>
      <c r="AA113" s="33">
        <v>3</v>
      </c>
      <c r="AB113" s="33">
        <v>2</v>
      </c>
      <c r="AC113" s="33">
        <v>3</v>
      </c>
      <c r="AD113" s="33">
        <v>2</v>
      </c>
      <c r="AE113" s="33">
        <v>3</v>
      </c>
      <c r="AF113" s="33">
        <v>4</v>
      </c>
      <c r="AG113" s="33">
        <v>4</v>
      </c>
      <c r="AH113" s="33">
        <v>2</v>
      </c>
      <c r="AI113" s="33">
        <v>5</v>
      </c>
      <c r="AJ113" s="33">
        <v>3</v>
      </c>
      <c r="AK113" s="33">
        <v>4</v>
      </c>
      <c r="AL113" s="33">
        <v>4</v>
      </c>
      <c r="AM113" s="33">
        <v>3</v>
      </c>
      <c r="AN113" s="33">
        <v>4</v>
      </c>
      <c r="AO113" s="33">
        <v>1</v>
      </c>
      <c r="AP113" s="33">
        <v>3</v>
      </c>
      <c r="AQ113" s="33">
        <v>1</v>
      </c>
      <c r="AR113" s="33">
        <v>3</v>
      </c>
      <c r="AS113" s="33">
        <v>4</v>
      </c>
      <c r="AT113" s="33" t="s">
        <v>5</v>
      </c>
      <c r="AU113" s="33">
        <v>3</v>
      </c>
      <c r="AV113" s="33">
        <v>5</v>
      </c>
      <c r="AW113" s="33">
        <v>4</v>
      </c>
      <c r="AX113" s="33">
        <v>2</v>
      </c>
      <c r="AY113" s="33">
        <v>4</v>
      </c>
      <c r="AZ113" s="33">
        <v>4</v>
      </c>
      <c r="BA113" s="33">
        <v>2</v>
      </c>
      <c r="BB113" s="33">
        <v>4</v>
      </c>
      <c r="BC113" s="33">
        <v>1</v>
      </c>
      <c r="BD113" s="33">
        <v>3</v>
      </c>
      <c r="BE113" s="33" t="s">
        <v>5</v>
      </c>
      <c r="BF113" s="33">
        <v>3</v>
      </c>
      <c r="BI113" s="33">
        <v>1</v>
      </c>
      <c r="BJ113" s="33">
        <v>1</v>
      </c>
      <c r="BK113" s="33">
        <v>1</v>
      </c>
      <c r="BL113" s="33">
        <v>1</v>
      </c>
      <c r="BM113" s="33">
        <v>1</v>
      </c>
      <c r="BN113" s="33">
        <v>1</v>
      </c>
      <c r="BO113" s="33">
        <v>1</v>
      </c>
      <c r="BP113" s="33">
        <v>1</v>
      </c>
      <c r="BQ113" s="33">
        <v>3</v>
      </c>
      <c r="BR113" s="33">
        <v>1</v>
      </c>
      <c r="BS113" s="33">
        <v>3</v>
      </c>
      <c r="BT113" s="33">
        <v>3</v>
      </c>
      <c r="BU113" s="33">
        <v>3</v>
      </c>
      <c r="BV113" s="33">
        <v>5</v>
      </c>
      <c r="BW113" s="33" t="s">
        <v>185</v>
      </c>
      <c r="BX113" s="33" t="s">
        <v>1249</v>
      </c>
      <c r="BY113" s="33" t="s">
        <v>705</v>
      </c>
      <c r="BZ113" s="33" t="s">
        <v>712</v>
      </c>
      <c r="CA113" s="33" t="s">
        <v>719</v>
      </c>
      <c r="CB113" s="33" t="s">
        <v>727</v>
      </c>
      <c r="CC113" s="33" t="s">
        <v>1250</v>
      </c>
      <c r="CD113" s="33" t="s">
        <v>829</v>
      </c>
      <c r="CE113" s="33" t="s">
        <v>1085</v>
      </c>
      <c r="CF113" s="33" t="s">
        <v>837</v>
      </c>
      <c r="CG113" s="33" t="s">
        <v>844</v>
      </c>
    </row>
    <row r="114" spans="1:86" ht="12.75" x14ac:dyDescent="0.2">
      <c r="A114" s="36">
        <v>43108.632724861112</v>
      </c>
      <c r="B114" s="33">
        <v>3</v>
      </c>
      <c r="C114" s="33">
        <v>5</v>
      </c>
      <c r="D114" s="33">
        <v>3</v>
      </c>
      <c r="E114" s="33">
        <v>1</v>
      </c>
      <c r="F114" s="33">
        <v>1</v>
      </c>
      <c r="G114" s="33">
        <v>4</v>
      </c>
      <c r="H114" s="33">
        <v>3</v>
      </c>
      <c r="I114" s="33">
        <v>4</v>
      </c>
      <c r="J114" s="33">
        <v>1</v>
      </c>
      <c r="K114" s="33">
        <v>2</v>
      </c>
      <c r="L114" s="33">
        <v>2</v>
      </c>
      <c r="M114" s="33">
        <v>3</v>
      </c>
      <c r="N114" s="33">
        <v>3</v>
      </c>
      <c r="O114" s="33">
        <v>4</v>
      </c>
      <c r="P114" s="33">
        <v>5</v>
      </c>
      <c r="Q114" s="33">
        <v>5</v>
      </c>
      <c r="R114" s="33">
        <v>3</v>
      </c>
      <c r="S114" s="33">
        <v>3</v>
      </c>
      <c r="T114" s="33">
        <v>3</v>
      </c>
      <c r="U114" s="33">
        <v>2</v>
      </c>
      <c r="V114" s="33">
        <v>2</v>
      </c>
      <c r="W114" s="33">
        <v>5</v>
      </c>
      <c r="X114" s="33">
        <v>3</v>
      </c>
      <c r="Y114" s="33">
        <v>4</v>
      </c>
      <c r="Z114" s="33">
        <v>3</v>
      </c>
      <c r="AA114" s="33">
        <v>5</v>
      </c>
      <c r="AB114" s="33">
        <v>4</v>
      </c>
      <c r="AC114" s="33">
        <v>3</v>
      </c>
      <c r="AD114" s="33">
        <v>3</v>
      </c>
      <c r="AE114" s="33">
        <v>4</v>
      </c>
      <c r="AF114" s="33">
        <v>2</v>
      </c>
      <c r="AG114" s="33">
        <v>4</v>
      </c>
      <c r="AH114" s="33">
        <v>4</v>
      </c>
      <c r="AI114" s="33">
        <v>3</v>
      </c>
      <c r="AJ114" s="33">
        <v>2</v>
      </c>
      <c r="AK114" s="33">
        <v>4</v>
      </c>
      <c r="AL114" s="33">
        <v>4</v>
      </c>
      <c r="AM114" s="33">
        <v>3</v>
      </c>
      <c r="AN114" s="33">
        <v>1</v>
      </c>
      <c r="AO114" s="33">
        <v>1</v>
      </c>
      <c r="AP114" s="33">
        <v>4</v>
      </c>
      <c r="AQ114" s="33">
        <v>4</v>
      </c>
      <c r="AR114" s="33">
        <v>4</v>
      </c>
      <c r="AS114" s="33">
        <v>1</v>
      </c>
      <c r="AT114" s="33">
        <v>2</v>
      </c>
      <c r="AU114" s="33">
        <v>2</v>
      </c>
      <c r="AV114" s="33">
        <v>3</v>
      </c>
      <c r="AW114" s="33">
        <v>3</v>
      </c>
      <c r="AX114" s="33">
        <v>5</v>
      </c>
      <c r="AY114" s="33">
        <v>5</v>
      </c>
      <c r="AZ114" s="33">
        <v>5</v>
      </c>
      <c r="BA114" s="33">
        <v>3</v>
      </c>
      <c r="BB114" s="33">
        <v>3</v>
      </c>
      <c r="BC114" s="33">
        <v>1</v>
      </c>
      <c r="BD114" s="33">
        <v>1</v>
      </c>
      <c r="BE114" s="33">
        <v>2</v>
      </c>
      <c r="BF114" s="33">
        <v>5</v>
      </c>
      <c r="BG114" s="33" t="s">
        <v>1251</v>
      </c>
      <c r="BH114" s="33" t="s">
        <v>1224</v>
      </c>
      <c r="BI114" s="33">
        <v>4</v>
      </c>
      <c r="BJ114" s="33">
        <v>5</v>
      </c>
      <c r="BK114" s="33">
        <v>4</v>
      </c>
      <c r="BL114" s="33">
        <v>3</v>
      </c>
      <c r="BM114" s="33">
        <v>3</v>
      </c>
      <c r="BN114" s="33">
        <v>3</v>
      </c>
      <c r="BO114" s="33">
        <v>3</v>
      </c>
      <c r="BP114" s="33">
        <v>4</v>
      </c>
      <c r="BQ114" s="33">
        <v>4</v>
      </c>
      <c r="BR114" s="33">
        <v>1</v>
      </c>
      <c r="BS114" s="33">
        <v>4</v>
      </c>
      <c r="BT114" s="33">
        <v>3</v>
      </c>
      <c r="BU114" s="33">
        <v>5</v>
      </c>
      <c r="BV114" s="33">
        <v>3</v>
      </c>
      <c r="BW114" s="33" t="s">
        <v>185</v>
      </c>
      <c r="BX114" s="33" t="s">
        <v>1252</v>
      </c>
      <c r="BY114" s="33" t="s">
        <v>705</v>
      </c>
      <c r="BZ114" s="33" t="s">
        <v>712</v>
      </c>
      <c r="CA114" s="33" t="s">
        <v>719</v>
      </c>
      <c r="CB114" s="33" t="s">
        <v>727</v>
      </c>
      <c r="CC114" s="33" t="s">
        <v>1052</v>
      </c>
      <c r="CD114" s="33" t="s">
        <v>829</v>
      </c>
      <c r="CF114" s="33" t="s">
        <v>837</v>
      </c>
      <c r="CG114" s="33" t="s">
        <v>844</v>
      </c>
    </row>
    <row r="115" spans="1:86" ht="12.75" x14ac:dyDescent="0.2">
      <c r="A115" s="36">
        <v>43108.633278009263</v>
      </c>
      <c r="B115" s="33">
        <v>3</v>
      </c>
      <c r="C115" s="33">
        <v>5</v>
      </c>
      <c r="D115" s="33">
        <v>2</v>
      </c>
      <c r="E115" s="33">
        <v>5</v>
      </c>
      <c r="F115" s="33">
        <v>3</v>
      </c>
      <c r="G115" s="33">
        <v>5</v>
      </c>
      <c r="H115" s="33">
        <v>4</v>
      </c>
      <c r="I115" s="33">
        <v>3</v>
      </c>
      <c r="J115" s="33">
        <v>1</v>
      </c>
      <c r="K115" s="33">
        <v>4</v>
      </c>
      <c r="L115" s="33">
        <v>3</v>
      </c>
      <c r="M115" s="33">
        <v>4</v>
      </c>
      <c r="N115" s="33">
        <v>2</v>
      </c>
      <c r="O115" s="33">
        <v>5</v>
      </c>
      <c r="P115" s="33">
        <v>3</v>
      </c>
      <c r="Q115" s="33">
        <v>4</v>
      </c>
      <c r="R115" s="33">
        <v>3</v>
      </c>
      <c r="S115" s="33">
        <v>3</v>
      </c>
      <c r="T115" s="33">
        <v>2</v>
      </c>
      <c r="U115" s="33">
        <v>5</v>
      </c>
      <c r="V115" s="33">
        <v>2</v>
      </c>
      <c r="W115" s="33">
        <v>3</v>
      </c>
      <c r="X115" s="33">
        <v>3</v>
      </c>
      <c r="Y115" s="33">
        <v>3</v>
      </c>
      <c r="Z115" s="33">
        <v>3</v>
      </c>
      <c r="AA115" s="33">
        <v>4</v>
      </c>
      <c r="AB115" s="33">
        <v>4</v>
      </c>
      <c r="AC115" s="33">
        <v>3</v>
      </c>
      <c r="AD115" s="33">
        <v>3</v>
      </c>
      <c r="AE115" s="33">
        <v>4</v>
      </c>
      <c r="AF115" s="33">
        <v>3</v>
      </c>
      <c r="AG115" s="33">
        <v>4</v>
      </c>
      <c r="AH115" s="33">
        <v>4</v>
      </c>
      <c r="AI115" s="33">
        <v>5</v>
      </c>
      <c r="AJ115" s="33">
        <v>4</v>
      </c>
      <c r="AK115" s="33" t="s">
        <v>5</v>
      </c>
      <c r="AL115" s="33">
        <v>5</v>
      </c>
      <c r="AM115" s="33">
        <v>3</v>
      </c>
      <c r="AN115" s="33">
        <v>5</v>
      </c>
      <c r="AO115" s="33">
        <v>3</v>
      </c>
      <c r="AP115" s="33">
        <v>5</v>
      </c>
      <c r="AQ115" s="33">
        <v>4</v>
      </c>
      <c r="AR115" s="33">
        <v>4</v>
      </c>
      <c r="AS115" s="33">
        <v>2</v>
      </c>
      <c r="AT115" s="33">
        <v>3</v>
      </c>
      <c r="AU115" s="33">
        <v>4</v>
      </c>
      <c r="AV115" s="33">
        <v>4</v>
      </c>
      <c r="AW115" s="33">
        <v>2</v>
      </c>
      <c r="AX115" s="33">
        <v>4</v>
      </c>
      <c r="AY115" s="33">
        <v>3</v>
      </c>
      <c r="AZ115" s="33">
        <v>3</v>
      </c>
      <c r="BA115" s="33">
        <v>3</v>
      </c>
      <c r="BB115" s="33">
        <v>4</v>
      </c>
      <c r="BC115" s="33">
        <v>3</v>
      </c>
      <c r="BD115" s="33">
        <v>3</v>
      </c>
      <c r="BE115" s="33">
        <v>3</v>
      </c>
      <c r="BF115" s="33">
        <v>3</v>
      </c>
      <c r="BH115" s="33" t="s">
        <v>160</v>
      </c>
      <c r="BI115" s="33">
        <v>5</v>
      </c>
      <c r="BJ115" s="33">
        <v>3</v>
      </c>
      <c r="BK115" s="33">
        <v>4</v>
      </c>
      <c r="BL115" s="33">
        <v>2</v>
      </c>
      <c r="BM115" s="33">
        <v>2</v>
      </c>
      <c r="BN115" s="33">
        <v>4</v>
      </c>
      <c r="BO115" s="33">
        <v>3</v>
      </c>
      <c r="BP115" s="33">
        <v>3</v>
      </c>
      <c r="BQ115" s="33">
        <v>4</v>
      </c>
      <c r="BR115" s="33">
        <v>2</v>
      </c>
      <c r="BS115" s="33">
        <v>4</v>
      </c>
      <c r="BT115" s="33">
        <v>3</v>
      </c>
      <c r="BU115" s="33">
        <v>3</v>
      </c>
      <c r="BV115" s="33">
        <v>4</v>
      </c>
      <c r="BW115" s="33" t="s">
        <v>185</v>
      </c>
      <c r="BX115" s="33" t="s">
        <v>1253</v>
      </c>
      <c r="BY115" s="33" t="s">
        <v>704</v>
      </c>
      <c r="BZ115" s="33" t="s">
        <v>713</v>
      </c>
      <c r="CA115" s="33" t="s">
        <v>719</v>
      </c>
      <c r="CB115" s="33" t="s">
        <v>727</v>
      </c>
      <c r="CC115" s="33" t="s">
        <v>1254</v>
      </c>
      <c r="CD115" s="33" t="s">
        <v>741</v>
      </c>
      <c r="CE115" s="33" t="s">
        <v>1255</v>
      </c>
      <c r="CF115" s="33" t="s">
        <v>837</v>
      </c>
      <c r="CG115" s="33" t="s">
        <v>844</v>
      </c>
    </row>
    <row r="116" spans="1:86" ht="12.75" x14ac:dyDescent="0.2">
      <c r="A116" s="36">
        <v>43108.634181469912</v>
      </c>
      <c r="B116" s="33">
        <v>2</v>
      </c>
      <c r="C116" s="33">
        <v>4</v>
      </c>
      <c r="D116" s="33">
        <v>4</v>
      </c>
      <c r="E116" s="33">
        <v>4</v>
      </c>
      <c r="F116" s="33">
        <v>4</v>
      </c>
      <c r="G116" s="33">
        <v>5</v>
      </c>
      <c r="H116" s="33">
        <v>2</v>
      </c>
      <c r="I116" s="33">
        <v>5</v>
      </c>
      <c r="J116" s="33">
        <v>2</v>
      </c>
      <c r="K116" s="33">
        <v>3</v>
      </c>
      <c r="L116" s="33">
        <v>5</v>
      </c>
      <c r="M116" s="33">
        <v>3</v>
      </c>
      <c r="N116" s="33">
        <v>3</v>
      </c>
      <c r="O116" s="33">
        <v>5</v>
      </c>
      <c r="P116" s="33">
        <v>4</v>
      </c>
      <c r="Q116" s="33">
        <v>4</v>
      </c>
      <c r="R116" s="33">
        <v>5</v>
      </c>
      <c r="S116" s="33">
        <v>1</v>
      </c>
      <c r="T116" s="33">
        <v>1</v>
      </c>
      <c r="U116" s="33">
        <v>1</v>
      </c>
      <c r="V116" s="33">
        <v>1</v>
      </c>
      <c r="W116" s="33">
        <v>5</v>
      </c>
      <c r="X116" s="33">
        <v>5</v>
      </c>
      <c r="Y116" s="33">
        <v>5</v>
      </c>
      <c r="Z116" s="33">
        <v>5</v>
      </c>
      <c r="AA116" s="33">
        <v>5</v>
      </c>
      <c r="AB116" s="33">
        <v>5</v>
      </c>
      <c r="AC116" s="33">
        <v>5</v>
      </c>
      <c r="AD116" s="33">
        <v>5</v>
      </c>
      <c r="AE116" s="33">
        <v>3</v>
      </c>
      <c r="AF116" s="33">
        <v>2</v>
      </c>
      <c r="AG116" s="33">
        <v>2</v>
      </c>
      <c r="AH116" s="33">
        <v>2</v>
      </c>
      <c r="AI116" s="33">
        <v>4</v>
      </c>
      <c r="AJ116" s="33">
        <v>5</v>
      </c>
      <c r="AK116" s="33">
        <v>2</v>
      </c>
      <c r="AL116" s="33">
        <v>5</v>
      </c>
      <c r="AM116" s="33">
        <v>4</v>
      </c>
      <c r="AN116" s="33">
        <v>4</v>
      </c>
      <c r="AO116" s="33">
        <v>4</v>
      </c>
      <c r="AP116" s="33">
        <v>5</v>
      </c>
      <c r="AQ116" s="33">
        <v>4</v>
      </c>
      <c r="AR116" s="33">
        <v>5</v>
      </c>
      <c r="AS116" s="33">
        <v>1</v>
      </c>
      <c r="AT116" s="33">
        <v>3</v>
      </c>
      <c r="AU116" s="33">
        <v>5</v>
      </c>
      <c r="AV116" s="33">
        <v>3</v>
      </c>
      <c r="AW116" s="33">
        <v>4</v>
      </c>
      <c r="AX116" s="33">
        <v>5</v>
      </c>
      <c r="AY116" s="33">
        <v>4</v>
      </c>
      <c r="AZ116" s="33">
        <v>4</v>
      </c>
      <c r="BA116" s="33">
        <v>5</v>
      </c>
      <c r="BB116" s="33">
        <v>2</v>
      </c>
      <c r="BC116" s="33">
        <v>1</v>
      </c>
      <c r="BD116" s="33">
        <v>1</v>
      </c>
      <c r="BE116" s="33">
        <v>1</v>
      </c>
      <c r="BF116" s="33">
        <v>5</v>
      </c>
      <c r="BG116" s="33" t="s">
        <v>1256</v>
      </c>
      <c r="BH116" s="33" t="s">
        <v>1257</v>
      </c>
      <c r="BI116" s="33">
        <v>1</v>
      </c>
      <c r="BJ116" s="33">
        <v>1</v>
      </c>
      <c r="BK116" s="33">
        <v>3</v>
      </c>
      <c r="BL116" s="33">
        <v>5</v>
      </c>
      <c r="BM116" s="33">
        <v>5</v>
      </c>
      <c r="BN116" s="33">
        <v>5</v>
      </c>
      <c r="BO116" s="33">
        <v>1</v>
      </c>
      <c r="BP116" s="33">
        <v>5</v>
      </c>
      <c r="BQ116" s="33">
        <v>5</v>
      </c>
      <c r="BR116" s="33">
        <v>1</v>
      </c>
      <c r="BS116" s="33">
        <v>5</v>
      </c>
      <c r="BT116" s="33">
        <v>5</v>
      </c>
      <c r="BU116" s="33">
        <v>5</v>
      </c>
      <c r="BV116" s="33">
        <v>5</v>
      </c>
      <c r="BW116" s="33" t="s">
        <v>1029</v>
      </c>
      <c r="BX116" s="33" t="s">
        <v>1258</v>
      </c>
      <c r="BY116" s="33" t="s">
        <v>704</v>
      </c>
      <c r="BZ116" s="33" t="s">
        <v>711</v>
      </c>
      <c r="CA116" s="33" t="s">
        <v>723</v>
      </c>
      <c r="CB116" s="33" t="s">
        <v>727</v>
      </c>
      <c r="CC116" s="33" t="s">
        <v>977</v>
      </c>
      <c r="CD116" s="33" t="s">
        <v>206</v>
      </c>
      <c r="CE116" s="33" t="s">
        <v>952</v>
      </c>
      <c r="CF116" s="33" t="s">
        <v>837</v>
      </c>
      <c r="CG116" s="33" t="s">
        <v>844</v>
      </c>
    </row>
    <row r="117" spans="1:86" ht="12.75" x14ac:dyDescent="0.2">
      <c r="A117" s="36">
        <v>43108.634720347225</v>
      </c>
      <c r="B117" s="33">
        <v>1</v>
      </c>
      <c r="C117" s="33">
        <v>4</v>
      </c>
      <c r="D117" s="33">
        <v>4</v>
      </c>
      <c r="E117" s="33">
        <v>1</v>
      </c>
      <c r="F117" s="33">
        <v>3</v>
      </c>
      <c r="G117" s="33">
        <v>5</v>
      </c>
      <c r="H117" s="33">
        <v>5</v>
      </c>
      <c r="I117" s="33">
        <v>4</v>
      </c>
      <c r="J117" s="33">
        <v>1</v>
      </c>
      <c r="K117" s="33">
        <v>2</v>
      </c>
      <c r="L117" s="33">
        <v>1</v>
      </c>
      <c r="M117" s="33">
        <v>3</v>
      </c>
      <c r="N117" s="33">
        <v>3</v>
      </c>
      <c r="O117" s="33">
        <v>3</v>
      </c>
      <c r="P117" s="33">
        <v>2</v>
      </c>
      <c r="Q117" s="33">
        <v>3</v>
      </c>
      <c r="R117" s="33">
        <v>2</v>
      </c>
      <c r="S117" s="33">
        <v>1</v>
      </c>
      <c r="T117" s="33">
        <v>1</v>
      </c>
      <c r="U117" s="33">
        <v>4</v>
      </c>
      <c r="V117" s="33">
        <v>3</v>
      </c>
      <c r="W117" s="33">
        <v>3</v>
      </c>
      <c r="X117" s="33">
        <v>5</v>
      </c>
      <c r="Y117" s="33">
        <v>4</v>
      </c>
      <c r="Z117" s="33">
        <v>4</v>
      </c>
      <c r="AA117" s="33">
        <v>4</v>
      </c>
      <c r="AB117" s="33">
        <v>5</v>
      </c>
      <c r="AC117" s="33">
        <v>4</v>
      </c>
      <c r="AD117" s="33">
        <v>4</v>
      </c>
      <c r="AE117" s="33">
        <v>3</v>
      </c>
      <c r="AF117" s="33">
        <v>4</v>
      </c>
      <c r="AG117" s="33">
        <v>5</v>
      </c>
      <c r="AH117" s="33">
        <v>5</v>
      </c>
      <c r="AI117" s="33">
        <v>5</v>
      </c>
      <c r="AJ117" s="33">
        <v>5</v>
      </c>
      <c r="AK117" s="33">
        <v>1</v>
      </c>
      <c r="AL117" s="33">
        <v>5</v>
      </c>
      <c r="AM117" s="33">
        <v>5</v>
      </c>
      <c r="AN117" s="33">
        <v>1</v>
      </c>
      <c r="AO117" s="33">
        <v>2</v>
      </c>
      <c r="AP117" s="33">
        <v>3</v>
      </c>
      <c r="AQ117" s="33">
        <v>5</v>
      </c>
      <c r="AR117" s="33">
        <v>3</v>
      </c>
      <c r="AS117" s="33">
        <v>2</v>
      </c>
      <c r="AT117" s="33">
        <v>2</v>
      </c>
      <c r="AU117" s="33">
        <v>2</v>
      </c>
      <c r="AV117" s="33">
        <v>4</v>
      </c>
      <c r="AW117" s="33">
        <v>5</v>
      </c>
      <c r="AX117" s="33">
        <v>4</v>
      </c>
      <c r="AY117" s="33">
        <v>4</v>
      </c>
      <c r="AZ117" s="33">
        <v>4</v>
      </c>
      <c r="BA117" s="33">
        <v>3</v>
      </c>
      <c r="BB117" s="33">
        <v>2</v>
      </c>
      <c r="BC117" s="33">
        <v>1</v>
      </c>
      <c r="BD117" s="33">
        <v>4</v>
      </c>
      <c r="BE117" s="33">
        <v>5</v>
      </c>
      <c r="BF117" s="33">
        <v>3</v>
      </c>
      <c r="BI117" s="33">
        <v>1</v>
      </c>
      <c r="BJ117" s="33">
        <v>4</v>
      </c>
      <c r="BK117" s="33">
        <v>4</v>
      </c>
      <c r="BL117" s="33">
        <v>2</v>
      </c>
      <c r="BM117" s="33">
        <v>2</v>
      </c>
      <c r="BN117" s="33">
        <v>3</v>
      </c>
      <c r="BO117" s="33">
        <v>3</v>
      </c>
      <c r="BP117" s="33">
        <v>4</v>
      </c>
      <c r="BQ117" s="33">
        <v>1</v>
      </c>
      <c r="BR117" s="33">
        <v>1</v>
      </c>
      <c r="BS117" s="33">
        <v>4</v>
      </c>
      <c r="BT117" s="33">
        <v>3</v>
      </c>
      <c r="BU117" s="33">
        <v>3</v>
      </c>
      <c r="BV117" s="33">
        <v>2</v>
      </c>
      <c r="BW117" s="33" t="s">
        <v>181</v>
      </c>
      <c r="BY117" s="33" t="s">
        <v>704</v>
      </c>
      <c r="BZ117" s="33" t="s">
        <v>713</v>
      </c>
      <c r="CA117" s="33" t="s">
        <v>720</v>
      </c>
      <c r="CB117" s="33" t="s">
        <v>727</v>
      </c>
      <c r="CC117" s="33" t="s">
        <v>1259</v>
      </c>
      <c r="CD117" s="33" t="s">
        <v>829</v>
      </c>
      <c r="CE117" s="33" t="s">
        <v>1260</v>
      </c>
      <c r="CF117" s="33" t="s">
        <v>837</v>
      </c>
      <c r="CG117" s="33" t="s">
        <v>844</v>
      </c>
    </row>
    <row r="118" spans="1:86" ht="12.75" x14ac:dyDescent="0.2">
      <c r="A118" s="36">
        <v>43108.637961377317</v>
      </c>
      <c r="B118" s="33">
        <v>3</v>
      </c>
      <c r="C118" s="33">
        <v>5</v>
      </c>
      <c r="D118" s="33">
        <v>5</v>
      </c>
      <c r="E118" s="33">
        <v>3</v>
      </c>
      <c r="F118" s="33" t="s">
        <v>5</v>
      </c>
      <c r="G118" s="33">
        <v>5</v>
      </c>
      <c r="H118" s="33">
        <v>5</v>
      </c>
      <c r="I118" s="33">
        <v>1</v>
      </c>
      <c r="J118" s="33">
        <v>1</v>
      </c>
      <c r="K118" s="33">
        <v>3</v>
      </c>
      <c r="L118" s="33" t="s">
        <v>5</v>
      </c>
      <c r="M118" s="33" t="s">
        <v>5</v>
      </c>
      <c r="N118" s="33" t="s">
        <v>5</v>
      </c>
      <c r="O118" s="33">
        <v>1</v>
      </c>
      <c r="P118" s="33">
        <v>1</v>
      </c>
      <c r="Q118" s="33">
        <v>3</v>
      </c>
      <c r="R118" s="33">
        <v>1</v>
      </c>
      <c r="S118" s="33">
        <v>1</v>
      </c>
      <c r="T118" s="33">
        <v>1</v>
      </c>
      <c r="U118" s="33">
        <v>3</v>
      </c>
      <c r="V118" s="33" t="s">
        <v>5</v>
      </c>
      <c r="W118" s="33">
        <v>3</v>
      </c>
      <c r="X118" s="33">
        <v>5</v>
      </c>
      <c r="Y118" s="33">
        <v>3</v>
      </c>
      <c r="Z118" s="33">
        <v>3</v>
      </c>
      <c r="AA118" s="33">
        <v>5</v>
      </c>
      <c r="AB118" s="33">
        <v>3</v>
      </c>
      <c r="AC118" s="33">
        <v>4</v>
      </c>
      <c r="AD118" s="33">
        <v>4</v>
      </c>
      <c r="AE118" s="33">
        <v>4</v>
      </c>
      <c r="AF118" s="33">
        <v>2</v>
      </c>
      <c r="AG118" s="33">
        <v>3</v>
      </c>
      <c r="AH118" s="33">
        <v>2</v>
      </c>
      <c r="AI118" s="33">
        <v>5</v>
      </c>
      <c r="AJ118" s="33">
        <v>3</v>
      </c>
      <c r="AK118" s="33" t="s">
        <v>5</v>
      </c>
      <c r="AL118" s="33">
        <v>5</v>
      </c>
      <c r="AM118" s="33">
        <v>5</v>
      </c>
      <c r="AN118" s="33">
        <v>3</v>
      </c>
      <c r="AO118" s="33" t="s">
        <v>5</v>
      </c>
      <c r="AP118" s="33">
        <v>5</v>
      </c>
      <c r="AQ118" s="33">
        <v>5</v>
      </c>
      <c r="AR118" s="33" t="s">
        <v>5</v>
      </c>
      <c r="AS118" s="33">
        <v>1</v>
      </c>
      <c r="AT118" s="33">
        <v>2</v>
      </c>
      <c r="AU118" s="33" t="s">
        <v>5</v>
      </c>
      <c r="AV118" s="33">
        <v>3</v>
      </c>
      <c r="AW118" s="33" t="s">
        <v>5</v>
      </c>
      <c r="AX118" s="33">
        <v>1</v>
      </c>
      <c r="AY118" s="33">
        <v>1</v>
      </c>
      <c r="AZ118" s="33">
        <v>3</v>
      </c>
      <c r="BA118" s="33" t="s">
        <v>5</v>
      </c>
      <c r="BB118" s="33">
        <v>2</v>
      </c>
      <c r="BC118" s="33">
        <v>1</v>
      </c>
      <c r="BD118" s="33">
        <v>5</v>
      </c>
      <c r="BE118" s="33" t="s">
        <v>5</v>
      </c>
      <c r="BF118" s="33" t="s">
        <v>5</v>
      </c>
      <c r="BH118" s="33" t="s">
        <v>156</v>
      </c>
      <c r="BI118" s="33">
        <v>5</v>
      </c>
      <c r="BJ118" s="33">
        <v>3</v>
      </c>
      <c r="BK118" s="33" t="s">
        <v>5</v>
      </c>
      <c r="BL118" s="33">
        <v>2</v>
      </c>
      <c r="BM118" s="33">
        <v>4</v>
      </c>
      <c r="BN118" s="33" t="s">
        <v>5</v>
      </c>
      <c r="BO118" s="33" t="s">
        <v>5</v>
      </c>
      <c r="BP118" s="33">
        <v>5</v>
      </c>
      <c r="BQ118" s="33">
        <v>4</v>
      </c>
      <c r="BR118" s="33">
        <v>5</v>
      </c>
      <c r="BS118" s="33">
        <v>5</v>
      </c>
      <c r="BT118" s="33" t="s">
        <v>5</v>
      </c>
      <c r="BU118" s="33">
        <v>4</v>
      </c>
      <c r="BV118" s="33" t="s">
        <v>5</v>
      </c>
      <c r="BW118" s="33" t="s">
        <v>182</v>
      </c>
      <c r="BY118" s="33" t="s">
        <v>705</v>
      </c>
      <c r="BZ118" s="33" t="s">
        <v>713</v>
      </c>
      <c r="CA118" s="33" t="s">
        <v>719</v>
      </c>
      <c r="CB118" s="33" t="s">
        <v>727</v>
      </c>
      <c r="CC118" s="33" t="s">
        <v>738</v>
      </c>
      <c r="CD118" s="33" t="s">
        <v>741</v>
      </c>
      <c r="CE118" s="33" t="s">
        <v>236</v>
      </c>
      <c r="CF118" s="33" t="s">
        <v>837</v>
      </c>
      <c r="CG118" s="33" t="s">
        <v>844</v>
      </c>
    </row>
    <row r="119" spans="1:86" ht="12.75" x14ac:dyDescent="0.2">
      <c r="A119" s="36">
        <v>43108.639713564815</v>
      </c>
      <c r="B119" s="33">
        <v>3</v>
      </c>
      <c r="C119" s="33">
        <v>4</v>
      </c>
      <c r="D119" s="33">
        <v>4</v>
      </c>
      <c r="E119" s="33">
        <v>4</v>
      </c>
      <c r="F119" s="33">
        <v>4</v>
      </c>
      <c r="G119" s="33">
        <v>3</v>
      </c>
      <c r="H119" s="33">
        <v>3</v>
      </c>
      <c r="I119" s="33">
        <v>3</v>
      </c>
      <c r="J119" s="33">
        <v>1</v>
      </c>
      <c r="K119" s="33">
        <v>2</v>
      </c>
      <c r="L119" s="33">
        <v>2</v>
      </c>
      <c r="M119" s="33">
        <v>4</v>
      </c>
      <c r="N119" s="33">
        <v>5</v>
      </c>
      <c r="O119" s="33">
        <v>2</v>
      </c>
      <c r="P119" s="33">
        <v>4</v>
      </c>
      <c r="Q119" s="33">
        <v>3</v>
      </c>
      <c r="R119" s="33">
        <v>4</v>
      </c>
      <c r="S119" s="33">
        <v>3</v>
      </c>
      <c r="T119" s="33">
        <v>2</v>
      </c>
      <c r="U119" s="33">
        <v>5</v>
      </c>
      <c r="V119" s="33">
        <v>3</v>
      </c>
      <c r="W119" s="33">
        <v>3</v>
      </c>
      <c r="X119" s="33">
        <v>3</v>
      </c>
      <c r="Y119" s="33">
        <v>4</v>
      </c>
      <c r="Z119" s="33">
        <v>4</v>
      </c>
      <c r="AA119" s="33">
        <v>4</v>
      </c>
      <c r="AB119" s="33">
        <v>3</v>
      </c>
      <c r="AC119" s="33">
        <v>3</v>
      </c>
      <c r="AD119" s="33">
        <v>1</v>
      </c>
      <c r="AE119" s="33">
        <v>3</v>
      </c>
      <c r="AF119" s="33">
        <v>3</v>
      </c>
      <c r="AG119" s="33">
        <v>2</v>
      </c>
      <c r="AH119" s="33">
        <v>4</v>
      </c>
      <c r="AI119" s="33">
        <v>4</v>
      </c>
      <c r="AJ119" s="33">
        <v>3</v>
      </c>
      <c r="AK119" s="33">
        <v>4</v>
      </c>
      <c r="AL119" s="33">
        <v>5</v>
      </c>
      <c r="AM119" s="33">
        <v>3</v>
      </c>
      <c r="AN119" s="33">
        <v>5</v>
      </c>
      <c r="AO119" s="33">
        <v>3</v>
      </c>
      <c r="AP119" s="33">
        <v>4</v>
      </c>
      <c r="AQ119" s="33">
        <v>3</v>
      </c>
      <c r="AR119" s="33">
        <v>3</v>
      </c>
      <c r="AS119" s="33">
        <v>2</v>
      </c>
      <c r="AT119" s="33">
        <v>3</v>
      </c>
      <c r="AU119" s="33">
        <v>3</v>
      </c>
      <c r="AV119" s="33">
        <v>5</v>
      </c>
      <c r="AW119" s="33">
        <v>5</v>
      </c>
      <c r="AX119" s="33">
        <v>2</v>
      </c>
      <c r="AY119" s="33">
        <v>4</v>
      </c>
      <c r="AZ119" s="33">
        <v>4</v>
      </c>
      <c r="BA119" s="33">
        <v>4</v>
      </c>
      <c r="BB119" s="33">
        <v>3</v>
      </c>
      <c r="BC119" s="33">
        <v>2</v>
      </c>
      <c r="BD119" s="33">
        <v>4</v>
      </c>
      <c r="BE119" s="33">
        <v>4</v>
      </c>
      <c r="BF119" s="33">
        <v>3</v>
      </c>
      <c r="BG119" s="33" t="s">
        <v>1261</v>
      </c>
      <c r="BI119" s="33">
        <v>4</v>
      </c>
      <c r="BJ119" s="33">
        <v>4</v>
      </c>
      <c r="BK119" s="33">
        <v>5</v>
      </c>
      <c r="BL119" s="33">
        <v>3</v>
      </c>
      <c r="BM119" s="33">
        <v>3</v>
      </c>
      <c r="BN119" s="33">
        <v>3</v>
      </c>
      <c r="BO119" s="33">
        <v>3</v>
      </c>
      <c r="BP119" s="33">
        <v>4</v>
      </c>
      <c r="BQ119" s="33">
        <v>4</v>
      </c>
      <c r="BR119" s="33">
        <v>1</v>
      </c>
      <c r="BS119" s="33">
        <v>3</v>
      </c>
      <c r="BT119" s="33">
        <v>3</v>
      </c>
      <c r="BU119" s="33">
        <v>3</v>
      </c>
      <c r="BV119" s="33">
        <v>3</v>
      </c>
      <c r="BW119" s="33" t="s">
        <v>184</v>
      </c>
      <c r="BY119" s="33" t="s">
        <v>704</v>
      </c>
      <c r="BZ119" s="33" t="s">
        <v>712</v>
      </c>
      <c r="CA119" s="33" t="s">
        <v>719</v>
      </c>
      <c r="CB119" s="33" t="s">
        <v>727</v>
      </c>
      <c r="CC119" s="33" t="s">
        <v>977</v>
      </c>
      <c r="CD119" s="33" t="s">
        <v>829</v>
      </c>
      <c r="CE119" s="33" t="s">
        <v>1103</v>
      </c>
      <c r="CF119" s="33" t="s">
        <v>837</v>
      </c>
      <c r="CG119" s="33" t="s">
        <v>844</v>
      </c>
      <c r="CH119" s="33"/>
    </row>
    <row r="120" spans="1:86" ht="12.75" x14ac:dyDescent="0.2">
      <c r="A120" s="36">
        <v>43108.640878738428</v>
      </c>
      <c r="B120" s="33">
        <v>1</v>
      </c>
      <c r="C120" s="33">
        <v>5</v>
      </c>
      <c r="D120" s="33">
        <v>5</v>
      </c>
      <c r="E120" s="33">
        <v>5</v>
      </c>
      <c r="F120" s="33">
        <v>3</v>
      </c>
      <c r="G120" s="33">
        <v>5</v>
      </c>
      <c r="H120" s="33">
        <v>5</v>
      </c>
      <c r="I120" s="33">
        <v>3</v>
      </c>
      <c r="J120" s="33">
        <v>1</v>
      </c>
      <c r="K120" s="33">
        <v>3</v>
      </c>
      <c r="L120" s="33">
        <v>5</v>
      </c>
      <c r="M120" s="33">
        <v>2</v>
      </c>
      <c r="N120" s="33">
        <v>5</v>
      </c>
      <c r="O120" s="33">
        <v>5</v>
      </c>
      <c r="P120" s="33">
        <v>5</v>
      </c>
      <c r="Q120" s="33">
        <v>2</v>
      </c>
      <c r="R120" s="33">
        <v>5</v>
      </c>
      <c r="S120" s="33">
        <v>2</v>
      </c>
      <c r="T120" s="33">
        <v>2</v>
      </c>
      <c r="U120" s="33">
        <v>5</v>
      </c>
      <c r="V120" s="33">
        <v>1</v>
      </c>
      <c r="W120" s="33">
        <v>4</v>
      </c>
      <c r="X120" s="33">
        <v>1</v>
      </c>
      <c r="Y120" s="33">
        <v>4</v>
      </c>
      <c r="Z120" s="33">
        <v>4</v>
      </c>
      <c r="AA120" s="33">
        <v>4</v>
      </c>
      <c r="AB120" s="33">
        <v>4</v>
      </c>
      <c r="AC120" s="33">
        <v>3</v>
      </c>
      <c r="AD120" s="33">
        <v>4</v>
      </c>
      <c r="AE120" s="33">
        <v>4</v>
      </c>
      <c r="AF120" s="33">
        <v>5</v>
      </c>
      <c r="AG120" s="33">
        <v>4</v>
      </c>
      <c r="AH120" s="33">
        <v>4</v>
      </c>
      <c r="AI120" s="33">
        <v>4</v>
      </c>
      <c r="AJ120" s="33">
        <v>5</v>
      </c>
      <c r="AK120" s="33">
        <v>1</v>
      </c>
      <c r="AL120" s="33">
        <v>5</v>
      </c>
      <c r="AM120" s="33">
        <v>4</v>
      </c>
      <c r="AN120" s="33">
        <v>4</v>
      </c>
      <c r="AO120" s="33">
        <v>3</v>
      </c>
      <c r="AP120" s="33">
        <v>5</v>
      </c>
      <c r="AQ120" s="33">
        <v>4</v>
      </c>
      <c r="AR120" s="33">
        <v>2</v>
      </c>
      <c r="AS120" s="33">
        <v>1</v>
      </c>
      <c r="AT120" s="33">
        <v>2</v>
      </c>
      <c r="AU120" s="33">
        <v>4</v>
      </c>
      <c r="AV120" s="33">
        <v>2</v>
      </c>
      <c r="AW120" s="33">
        <v>3</v>
      </c>
      <c r="AX120" s="33">
        <v>5</v>
      </c>
      <c r="AY120" s="33">
        <v>5</v>
      </c>
      <c r="AZ120" s="33">
        <v>2</v>
      </c>
      <c r="BA120" s="33">
        <v>5</v>
      </c>
      <c r="BB120" s="33">
        <v>4</v>
      </c>
      <c r="BC120" s="33">
        <v>1</v>
      </c>
      <c r="BD120" s="33">
        <v>5</v>
      </c>
      <c r="BE120" s="33">
        <v>1</v>
      </c>
      <c r="BF120" s="33">
        <v>5</v>
      </c>
      <c r="BI120" s="33" t="s">
        <v>5</v>
      </c>
      <c r="BJ120" s="33" t="s">
        <v>5</v>
      </c>
      <c r="BK120" s="33" t="s">
        <v>5</v>
      </c>
      <c r="BL120" s="33" t="s">
        <v>5</v>
      </c>
      <c r="BM120" s="33" t="s">
        <v>5</v>
      </c>
      <c r="BN120" s="33" t="s">
        <v>5</v>
      </c>
      <c r="BO120" s="33" t="s">
        <v>5</v>
      </c>
      <c r="BP120" s="33" t="s">
        <v>5</v>
      </c>
      <c r="BQ120" s="33">
        <v>5</v>
      </c>
      <c r="BR120" s="33">
        <v>1</v>
      </c>
      <c r="BS120" s="33">
        <v>5</v>
      </c>
      <c r="BT120" s="33">
        <v>3</v>
      </c>
      <c r="BU120" s="33">
        <v>3</v>
      </c>
      <c r="BV120" s="33">
        <v>3</v>
      </c>
      <c r="BW120" s="33" t="s">
        <v>185</v>
      </c>
      <c r="BY120" s="33" t="s">
        <v>704</v>
      </c>
      <c r="BZ120" s="33" t="s">
        <v>712</v>
      </c>
      <c r="CA120" s="33" t="s">
        <v>719</v>
      </c>
      <c r="CB120" s="33" t="s">
        <v>728</v>
      </c>
      <c r="CC120" s="33" t="s">
        <v>1262</v>
      </c>
      <c r="CD120" s="33" t="s">
        <v>741</v>
      </c>
      <c r="CE120" s="33" t="s">
        <v>236</v>
      </c>
      <c r="CF120" s="33" t="s">
        <v>837</v>
      </c>
      <c r="CG120" s="33" t="s">
        <v>844</v>
      </c>
    </row>
    <row r="121" spans="1:86" ht="12.75" x14ac:dyDescent="0.2">
      <c r="A121" s="36">
        <v>43108.641830567125</v>
      </c>
      <c r="B121" s="33">
        <v>1</v>
      </c>
      <c r="C121" s="33">
        <v>4</v>
      </c>
      <c r="D121" s="33">
        <v>4</v>
      </c>
      <c r="E121" s="33">
        <v>4</v>
      </c>
      <c r="F121" s="33">
        <v>1</v>
      </c>
      <c r="G121" s="33">
        <v>5</v>
      </c>
      <c r="H121" s="33">
        <v>5</v>
      </c>
      <c r="I121" s="33">
        <v>5</v>
      </c>
      <c r="J121" s="33">
        <v>4</v>
      </c>
      <c r="K121" s="33">
        <v>4</v>
      </c>
      <c r="L121" s="33">
        <v>4</v>
      </c>
      <c r="M121" s="33">
        <v>1</v>
      </c>
      <c r="N121" s="33">
        <v>5</v>
      </c>
      <c r="O121" s="33">
        <v>4</v>
      </c>
      <c r="P121" s="33">
        <v>4</v>
      </c>
      <c r="Q121" s="33">
        <v>1</v>
      </c>
      <c r="R121" s="33">
        <v>4</v>
      </c>
      <c r="S121" s="33">
        <v>1</v>
      </c>
      <c r="T121" s="33">
        <v>1</v>
      </c>
      <c r="U121" s="33">
        <v>1</v>
      </c>
      <c r="V121" s="33">
        <v>1</v>
      </c>
      <c r="W121" s="33">
        <v>5</v>
      </c>
      <c r="X121" s="33">
        <v>4</v>
      </c>
      <c r="Y121" s="33">
        <v>5</v>
      </c>
      <c r="Z121" s="33">
        <v>4</v>
      </c>
      <c r="AA121" s="33">
        <v>3</v>
      </c>
      <c r="AB121" s="33">
        <v>5</v>
      </c>
      <c r="AC121" s="33">
        <v>4</v>
      </c>
      <c r="AD121" s="33">
        <v>5</v>
      </c>
      <c r="AE121" s="33">
        <v>2</v>
      </c>
      <c r="AF121" s="33">
        <v>3</v>
      </c>
      <c r="AG121" s="33">
        <v>4</v>
      </c>
      <c r="AH121" s="33">
        <v>3</v>
      </c>
      <c r="AI121" s="33">
        <v>5</v>
      </c>
      <c r="AJ121" s="33">
        <v>3</v>
      </c>
      <c r="AK121" s="33">
        <v>2</v>
      </c>
      <c r="AL121" s="33">
        <v>5</v>
      </c>
      <c r="AM121" s="33">
        <v>5</v>
      </c>
      <c r="AN121" s="33">
        <v>2</v>
      </c>
      <c r="AO121" s="33">
        <v>2</v>
      </c>
      <c r="AP121" s="33">
        <v>5</v>
      </c>
      <c r="AQ121" s="33">
        <v>5</v>
      </c>
      <c r="AR121" s="33">
        <v>5</v>
      </c>
      <c r="AS121" s="33">
        <v>5</v>
      </c>
      <c r="AT121" s="33">
        <v>5</v>
      </c>
      <c r="AU121" s="33">
        <v>3</v>
      </c>
      <c r="AV121" s="33">
        <v>2</v>
      </c>
      <c r="AW121" s="33">
        <v>5</v>
      </c>
      <c r="AX121" s="33">
        <v>5</v>
      </c>
      <c r="AY121" s="33">
        <v>5</v>
      </c>
      <c r="AZ121" s="33">
        <v>2</v>
      </c>
      <c r="BA121" s="33">
        <v>5</v>
      </c>
      <c r="BB121" s="33">
        <v>5</v>
      </c>
      <c r="BC121" s="33">
        <v>2</v>
      </c>
      <c r="BD121" s="33">
        <v>5</v>
      </c>
      <c r="BE121" s="33">
        <v>3</v>
      </c>
      <c r="BF121" s="33">
        <v>5</v>
      </c>
      <c r="BH121" s="33" t="s">
        <v>1263</v>
      </c>
      <c r="BI121" s="33">
        <v>2</v>
      </c>
      <c r="BJ121" s="33">
        <v>2</v>
      </c>
      <c r="BK121" s="33">
        <v>5</v>
      </c>
      <c r="BL121" s="33">
        <v>5</v>
      </c>
      <c r="BM121" s="33">
        <v>5</v>
      </c>
      <c r="BN121" s="33">
        <v>3</v>
      </c>
      <c r="BO121" s="33">
        <v>1</v>
      </c>
      <c r="BP121" s="33">
        <v>5</v>
      </c>
      <c r="BQ121" s="33">
        <v>5</v>
      </c>
      <c r="BR121" s="33">
        <v>1</v>
      </c>
      <c r="BS121" s="33">
        <v>5</v>
      </c>
      <c r="BT121" s="33">
        <v>3</v>
      </c>
      <c r="BU121" s="33">
        <v>1</v>
      </c>
      <c r="BV121" s="33">
        <v>5</v>
      </c>
      <c r="BW121" s="33" t="s">
        <v>184</v>
      </c>
      <c r="BY121" s="33" t="s">
        <v>705</v>
      </c>
      <c r="BZ121" s="33" t="s">
        <v>712</v>
      </c>
      <c r="CA121" s="33" t="s">
        <v>720</v>
      </c>
      <c r="CB121" s="33" t="s">
        <v>728</v>
      </c>
      <c r="CC121" s="33" t="s">
        <v>1264</v>
      </c>
      <c r="CD121" s="33" t="s">
        <v>206</v>
      </c>
      <c r="CE121" s="33" t="s">
        <v>1265</v>
      </c>
      <c r="CF121" s="33" t="s">
        <v>837</v>
      </c>
      <c r="CG121" s="33" t="s">
        <v>844</v>
      </c>
    </row>
    <row r="122" spans="1:86" ht="12.75" x14ac:dyDescent="0.2">
      <c r="A122" s="36">
        <v>43108.642304108798</v>
      </c>
      <c r="B122" s="33">
        <v>5</v>
      </c>
      <c r="C122" s="33">
        <v>5</v>
      </c>
      <c r="D122" s="33">
        <v>5</v>
      </c>
      <c r="E122" s="33">
        <v>1</v>
      </c>
      <c r="F122" s="33">
        <v>3</v>
      </c>
      <c r="G122" s="33">
        <v>5</v>
      </c>
      <c r="H122" s="33">
        <v>4</v>
      </c>
      <c r="I122" s="33">
        <v>5</v>
      </c>
      <c r="J122" s="33">
        <v>3</v>
      </c>
      <c r="K122" s="33">
        <v>3</v>
      </c>
      <c r="L122" s="33">
        <v>4</v>
      </c>
      <c r="M122" s="33">
        <v>3</v>
      </c>
      <c r="N122" s="33">
        <v>3</v>
      </c>
      <c r="O122" s="33">
        <v>5</v>
      </c>
      <c r="P122" s="33">
        <v>5</v>
      </c>
      <c r="Q122" s="33">
        <v>5</v>
      </c>
      <c r="R122" s="33">
        <v>5</v>
      </c>
      <c r="S122" s="33">
        <v>4</v>
      </c>
      <c r="T122" s="33">
        <v>5</v>
      </c>
      <c r="U122" s="33">
        <v>3</v>
      </c>
      <c r="V122" s="33">
        <v>5</v>
      </c>
      <c r="W122" s="33">
        <v>5</v>
      </c>
      <c r="X122" s="33">
        <v>5</v>
      </c>
      <c r="Y122" s="33">
        <v>5</v>
      </c>
      <c r="Z122" s="33">
        <v>5</v>
      </c>
      <c r="AA122" s="33">
        <v>5</v>
      </c>
      <c r="AB122" s="33">
        <v>5</v>
      </c>
      <c r="AC122" s="33">
        <v>5</v>
      </c>
      <c r="AD122" s="33">
        <v>4</v>
      </c>
      <c r="AE122" s="33">
        <v>5</v>
      </c>
      <c r="AF122" s="33">
        <v>3</v>
      </c>
      <c r="AG122" s="33">
        <v>5</v>
      </c>
      <c r="AH122" s="33">
        <v>5</v>
      </c>
      <c r="AI122" s="33">
        <v>5</v>
      </c>
      <c r="AJ122" s="33">
        <v>5</v>
      </c>
      <c r="AK122" s="33">
        <v>5</v>
      </c>
      <c r="AL122" s="33">
        <v>5</v>
      </c>
      <c r="AM122" s="33">
        <v>4</v>
      </c>
      <c r="AN122" s="33">
        <v>3</v>
      </c>
      <c r="AO122" s="33">
        <v>3</v>
      </c>
      <c r="AP122" s="33">
        <v>5</v>
      </c>
      <c r="AQ122" s="33">
        <v>4</v>
      </c>
      <c r="AR122" s="33">
        <v>5</v>
      </c>
      <c r="AS122" s="33">
        <v>3</v>
      </c>
      <c r="AT122" s="33">
        <v>4</v>
      </c>
      <c r="AU122" s="33">
        <v>4</v>
      </c>
      <c r="AV122" s="33">
        <v>5</v>
      </c>
      <c r="AW122" s="33">
        <v>3</v>
      </c>
      <c r="AX122" s="33">
        <v>5</v>
      </c>
      <c r="AY122" s="33">
        <v>5</v>
      </c>
      <c r="AZ122" s="33">
        <v>5</v>
      </c>
      <c r="BA122" s="33">
        <v>4</v>
      </c>
      <c r="BB122" s="33">
        <v>4</v>
      </c>
      <c r="BC122" s="33">
        <v>5</v>
      </c>
      <c r="BD122" s="33">
        <v>3</v>
      </c>
      <c r="BE122" s="33">
        <v>5</v>
      </c>
      <c r="BF122" s="33">
        <v>5</v>
      </c>
      <c r="BG122" s="33" t="s">
        <v>1266</v>
      </c>
      <c r="BH122" s="33" t="s">
        <v>1267</v>
      </c>
      <c r="BI122" s="33">
        <v>3</v>
      </c>
      <c r="BJ122" s="33">
        <v>5</v>
      </c>
      <c r="BK122" s="33">
        <v>5</v>
      </c>
      <c r="BL122" s="33">
        <v>5</v>
      </c>
      <c r="BM122" s="33">
        <v>5</v>
      </c>
      <c r="BN122" s="33">
        <v>5</v>
      </c>
      <c r="BO122" s="33">
        <v>5</v>
      </c>
      <c r="BP122" s="33">
        <v>5</v>
      </c>
      <c r="BQ122" s="33">
        <v>5</v>
      </c>
      <c r="BR122" s="33">
        <v>2</v>
      </c>
      <c r="BS122" s="33">
        <v>3</v>
      </c>
      <c r="BT122" s="33">
        <v>3</v>
      </c>
      <c r="BU122" s="33">
        <v>5</v>
      </c>
      <c r="BV122" s="33">
        <v>5</v>
      </c>
      <c r="BW122" s="33" t="s">
        <v>184</v>
      </c>
      <c r="BX122" s="33" t="s">
        <v>1268</v>
      </c>
      <c r="BY122" s="33" t="s">
        <v>705</v>
      </c>
      <c r="BZ122" s="33" t="s">
        <v>711</v>
      </c>
      <c r="CA122" s="33" t="s">
        <v>719</v>
      </c>
      <c r="CB122" s="33" t="s">
        <v>727</v>
      </c>
      <c r="CC122" s="33" t="s">
        <v>1269</v>
      </c>
      <c r="CD122" s="33" t="s">
        <v>1270</v>
      </c>
      <c r="CE122" s="33" t="s">
        <v>1201</v>
      </c>
      <c r="CF122" s="33" t="s">
        <v>837</v>
      </c>
      <c r="CG122" s="33" t="s">
        <v>844</v>
      </c>
    </row>
    <row r="123" spans="1:86" ht="12.75" x14ac:dyDescent="0.2">
      <c r="A123" s="36">
        <v>43108.645491365736</v>
      </c>
      <c r="B123" s="33">
        <v>2</v>
      </c>
      <c r="C123" s="33">
        <v>5</v>
      </c>
      <c r="D123" s="33">
        <v>5</v>
      </c>
      <c r="E123" s="33">
        <v>4</v>
      </c>
      <c r="F123" s="33">
        <v>1</v>
      </c>
      <c r="G123" s="33">
        <v>5</v>
      </c>
      <c r="H123" s="33">
        <v>4</v>
      </c>
      <c r="I123" s="33">
        <v>3</v>
      </c>
      <c r="J123" s="33">
        <v>1</v>
      </c>
      <c r="K123" s="33">
        <v>3</v>
      </c>
      <c r="L123" s="33">
        <v>1</v>
      </c>
      <c r="M123" s="33">
        <v>1</v>
      </c>
      <c r="N123" s="33">
        <v>2</v>
      </c>
      <c r="O123" s="33">
        <v>2</v>
      </c>
      <c r="P123" s="33">
        <v>4</v>
      </c>
      <c r="Q123" s="33">
        <v>1</v>
      </c>
      <c r="R123" s="33">
        <v>3</v>
      </c>
      <c r="S123" s="33">
        <v>1</v>
      </c>
      <c r="T123" s="33">
        <v>1</v>
      </c>
      <c r="U123" s="33">
        <v>1</v>
      </c>
      <c r="V123" s="33">
        <v>1</v>
      </c>
      <c r="W123" s="33">
        <v>5</v>
      </c>
      <c r="X123" s="33">
        <v>4</v>
      </c>
      <c r="Y123" s="33">
        <v>4</v>
      </c>
      <c r="Z123" s="33">
        <v>4</v>
      </c>
      <c r="AA123" s="33">
        <v>4</v>
      </c>
      <c r="AB123" s="33">
        <v>4</v>
      </c>
      <c r="AC123" s="33">
        <v>5</v>
      </c>
      <c r="AD123" s="33">
        <v>5</v>
      </c>
      <c r="AE123" s="33">
        <v>4</v>
      </c>
      <c r="AF123" s="33" t="s">
        <v>5</v>
      </c>
      <c r="AG123" s="33">
        <v>4</v>
      </c>
      <c r="AH123" s="33">
        <v>4</v>
      </c>
      <c r="AI123" s="33">
        <v>4</v>
      </c>
      <c r="AJ123" s="33">
        <v>4</v>
      </c>
      <c r="AK123" s="33">
        <v>4</v>
      </c>
      <c r="AL123" s="33">
        <v>5</v>
      </c>
      <c r="AM123" s="33">
        <v>5</v>
      </c>
      <c r="AN123" s="33">
        <v>4</v>
      </c>
      <c r="AO123" s="33">
        <v>3</v>
      </c>
      <c r="AP123" s="33">
        <v>5</v>
      </c>
      <c r="AQ123" s="33">
        <v>5</v>
      </c>
      <c r="AR123" s="33">
        <v>4</v>
      </c>
      <c r="AS123" s="33">
        <v>1</v>
      </c>
      <c r="AT123" s="33">
        <v>4</v>
      </c>
      <c r="AU123" s="33">
        <v>1</v>
      </c>
      <c r="AV123" s="33">
        <v>3</v>
      </c>
      <c r="AW123" s="33">
        <v>3</v>
      </c>
      <c r="AX123" s="33">
        <v>2</v>
      </c>
      <c r="AY123" s="33">
        <v>5</v>
      </c>
      <c r="AZ123" s="33">
        <v>3</v>
      </c>
      <c r="BA123" s="33">
        <v>2</v>
      </c>
      <c r="BB123" s="33">
        <v>1</v>
      </c>
      <c r="BC123" s="33">
        <v>3</v>
      </c>
      <c r="BD123" s="33">
        <v>3</v>
      </c>
      <c r="BE123" s="33">
        <v>2</v>
      </c>
      <c r="BF123" s="33">
        <v>5</v>
      </c>
      <c r="BH123" s="33" t="s">
        <v>1271</v>
      </c>
      <c r="BI123" s="33">
        <v>4</v>
      </c>
      <c r="BJ123" s="33">
        <v>4</v>
      </c>
      <c r="BK123" s="33">
        <v>4</v>
      </c>
      <c r="BM123" s="33">
        <v>5</v>
      </c>
      <c r="BN123" s="33">
        <v>5</v>
      </c>
      <c r="BO123" s="33">
        <v>2</v>
      </c>
      <c r="BP123" s="33">
        <v>5</v>
      </c>
      <c r="BQ123" s="33">
        <v>4</v>
      </c>
      <c r="BR123" s="33">
        <v>2</v>
      </c>
      <c r="BS123" s="33">
        <v>5</v>
      </c>
      <c r="BT123" s="33">
        <v>1</v>
      </c>
      <c r="BU123" s="33">
        <v>2</v>
      </c>
      <c r="BV123" s="33">
        <v>1</v>
      </c>
      <c r="BW123" s="33" t="s">
        <v>183</v>
      </c>
      <c r="BY123" s="33" t="s">
        <v>704</v>
      </c>
      <c r="BZ123" s="33" t="s">
        <v>711</v>
      </c>
      <c r="CA123" s="33" t="s">
        <v>719</v>
      </c>
      <c r="CB123" s="33" t="s">
        <v>728</v>
      </c>
      <c r="CC123" s="33" t="s">
        <v>977</v>
      </c>
      <c r="CD123" s="33" t="s">
        <v>206</v>
      </c>
      <c r="CE123" s="33" t="s">
        <v>971</v>
      </c>
      <c r="CF123" s="33" t="s">
        <v>837</v>
      </c>
      <c r="CG123" s="33" t="s">
        <v>844</v>
      </c>
    </row>
    <row r="124" spans="1:86" ht="12.75" x14ac:dyDescent="0.2">
      <c r="A124" s="36">
        <v>43108.645641284718</v>
      </c>
      <c r="B124" s="33">
        <v>2</v>
      </c>
      <c r="C124" s="33">
        <v>3</v>
      </c>
      <c r="D124" s="33">
        <v>3</v>
      </c>
      <c r="E124" s="33">
        <v>4</v>
      </c>
      <c r="F124" s="33">
        <v>4</v>
      </c>
      <c r="G124" s="33">
        <v>4</v>
      </c>
      <c r="H124" s="33">
        <v>3</v>
      </c>
      <c r="I124" s="33">
        <v>4</v>
      </c>
      <c r="J124" s="33">
        <v>3</v>
      </c>
      <c r="K124" s="33">
        <v>2</v>
      </c>
      <c r="L124" s="33">
        <v>4</v>
      </c>
      <c r="M124" s="33">
        <v>3</v>
      </c>
      <c r="N124" s="33">
        <v>4</v>
      </c>
      <c r="O124" s="33">
        <v>5</v>
      </c>
      <c r="P124" s="33">
        <v>5</v>
      </c>
      <c r="Q124" s="33">
        <v>4</v>
      </c>
      <c r="R124" s="33">
        <v>2</v>
      </c>
      <c r="S124" s="33">
        <v>1</v>
      </c>
      <c r="T124" s="33">
        <v>4</v>
      </c>
      <c r="U124" s="33">
        <v>1</v>
      </c>
      <c r="V124" s="33">
        <v>1</v>
      </c>
      <c r="W124" s="33">
        <v>4</v>
      </c>
      <c r="X124" s="33">
        <v>4</v>
      </c>
      <c r="Y124" s="33">
        <v>3</v>
      </c>
      <c r="Z124" s="33">
        <v>2</v>
      </c>
      <c r="AA124" s="33">
        <v>4</v>
      </c>
      <c r="AB124" s="33">
        <v>4</v>
      </c>
      <c r="AC124" s="33">
        <v>3</v>
      </c>
      <c r="AD124" s="33">
        <v>4</v>
      </c>
      <c r="AE124" s="33">
        <v>3</v>
      </c>
      <c r="AF124" s="33">
        <v>4</v>
      </c>
      <c r="AG124" s="33">
        <v>4</v>
      </c>
      <c r="AH124" s="33">
        <v>4</v>
      </c>
      <c r="AI124" s="33">
        <v>4</v>
      </c>
      <c r="AJ124" s="33">
        <v>3</v>
      </c>
      <c r="AK124" s="33">
        <v>3</v>
      </c>
      <c r="AL124" s="33">
        <v>4</v>
      </c>
      <c r="AM124" s="33">
        <v>5</v>
      </c>
      <c r="AN124" s="33">
        <v>4</v>
      </c>
      <c r="AO124" s="33">
        <v>4</v>
      </c>
      <c r="AP124" s="33">
        <v>4</v>
      </c>
      <c r="AQ124" s="33">
        <v>4</v>
      </c>
      <c r="AR124" s="33">
        <v>5</v>
      </c>
      <c r="AS124" s="33">
        <v>3</v>
      </c>
      <c r="AT124" s="33">
        <v>4</v>
      </c>
      <c r="AU124" s="33">
        <v>4</v>
      </c>
      <c r="AV124" s="33">
        <v>5</v>
      </c>
      <c r="AW124" s="33">
        <v>5</v>
      </c>
      <c r="AX124" s="33">
        <v>5</v>
      </c>
      <c r="AY124" s="33">
        <v>4</v>
      </c>
      <c r="AZ124" s="33">
        <v>5</v>
      </c>
      <c r="BA124" s="33">
        <v>3</v>
      </c>
      <c r="BB124" s="33">
        <v>3</v>
      </c>
      <c r="BC124" s="33">
        <v>4</v>
      </c>
      <c r="BD124" s="33">
        <v>4</v>
      </c>
      <c r="BE124" s="33">
        <v>4</v>
      </c>
      <c r="BF124" s="33">
        <v>4</v>
      </c>
      <c r="BG124" s="33" t="s">
        <v>1272</v>
      </c>
      <c r="BH124" s="33" t="s">
        <v>1050</v>
      </c>
      <c r="BI124" s="33">
        <v>3</v>
      </c>
      <c r="BJ124" s="33">
        <v>5</v>
      </c>
      <c r="BK124" s="33">
        <v>3</v>
      </c>
      <c r="BL124" s="33">
        <v>3</v>
      </c>
      <c r="BM124" s="33">
        <v>3</v>
      </c>
      <c r="BN124" s="33">
        <v>4</v>
      </c>
      <c r="BO124" s="33">
        <v>4</v>
      </c>
      <c r="BP124" s="33">
        <v>3</v>
      </c>
      <c r="BQ124" s="33">
        <v>2</v>
      </c>
      <c r="BR124" s="33">
        <v>1</v>
      </c>
      <c r="BS124" s="33">
        <v>3</v>
      </c>
      <c r="BT124" s="33">
        <v>3</v>
      </c>
      <c r="BU124" s="33">
        <v>2</v>
      </c>
      <c r="BV124" s="33">
        <v>3</v>
      </c>
      <c r="BW124" s="33" t="s">
        <v>185</v>
      </c>
      <c r="CA124" s="33" t="s">
        <v>1273</v>
      </c>
      <c r="CB124" s="33" t="s">
        <v>727</v>
      </c>
      <c r="CD124" s="33" t="s">
        <v>828</v>
      </c>
      <c r="CE124" s="33" t="s">
        <v>1274</v>
      </c>
      <c r="CF124" s="33" t="s">
        <v>1275</v>
      </c>
      <c r="CG124" s="33" t="s">
        <v>844</v>
      </c>
    </row>
    <row r="125" spans="1:86" ht="12.75" x14ac:dyDescent="0.2">
      <c r="A125" s="36">
        <v>43108.64590181713</v>
      </c>
      <c r="B125" s="33">
        <v>5</v>
      </c>
      <c r="C125" s="33">
        <v>2</v>
      </c>
      <c r="D125" s="33">
        <v>2</v>
      </c>
      <c r="E125" s="33">
        <v>2</v>
      </c>
      <c r="F125" s="33">
        <v>3</v>
      </c>
      <c r="G125" s="33">
        <v>5</v>
      </c>
      <c r="H125" s="33">
        <v>1</v>
      </c>
      <c r="I125" s="33">
        <v>5</v>
      </c>
      <c r="J125" s="33">
        <v>3</v>
      </c>
      <c r="K125" s="33">
        <v>1</v>
      </c>
      <c r="L125" s="33">
        <v>4</v>
      </c>
      <c r="M125" s="33">
        <v>2</v>
      </c>
      <c r="N125" s="33">
        <v>5</v>
      </c>
      <c r="O125" s="33">
        <v>3</v>
      </c>
      <c r="P125" s="33">
        <v>5</v>
      </c>
      <c r="Q125" s="33">
        <v>4</v>
      </c>
      <c r="R125" s="33">
        <v>1</v>
      </c>
      <c r="S125" s="33">
        <v>3</v>
      </c>
      <c r="T125" s="33">
        <v>2</v>
      </c>
      <c r="U125" s="33">
        <v>3</v>
      </c>
      <c r="V125" s="33">
        <v>2</v>
      </c>
      <c r="W125" s="33">
        <v>4</v>
      </c>
      <c r="X125" s="33">
        <v>5</v>
      </c>
      <c r="Y125" s="33">
        <v>4</v>
      </c>
      <c r="Z125" s="33">
        <v>3</v>
      </c>
      <c r="AA125" s="33">
        <v>5</v>
      </c>
      <c r="AB125" s="33">
        <v>4</v>
      </c>
      <c r="AC125" s="33">
        <v>4</v>
      </c>
      <c r="AD125" s="33">
        <v>4</v>
      </c>
      <c r="AE125" s="33">
        <v>3</v>
      </c>
      <c r="AF125" s="33">
        <v>2</v>
      </c>
      <c r="AG125" s="33">
        <v>2</v>
      </c>
      <c r="AH125" s="33">
        <v>5</v>
      </c>
      <c r="AI125" s="33">
        <v>5</v>
      </c>
      <c r="AJ125" s="33">
        <v>4</v>
      </c>
      <c r="AK125" s="33">
        <v>4</v>
      </c>
      <c r="AL125" s="33">
        <v>1</v>
      </c>
      <c r="AM125" s="33">
        <v>1</v>
      </c>
      <c r="AN125" s="33">
        <v>1</v>
      </c>
      <c r="AO125" s="33">
        <v>4</v>
      </c>
      <c r="AP125" s="33">
        <v>5</v>
      </c>
      <c r="AQ125" s="33">
        <v>1</v>
      </c>
      <c r="AR125" s="33">
        <v>5</v>
      </c>
      <c r="AS125" s="33">
        <v>2</v>
      </c>
      <c r="AT125" s="33">
        <v>2</v>
      </c>
      <c r="AU125" s="33">
        <v>1</v>
      </c>
      <c r="AV125" s="33">
        <v>4</v>
      </c>
      <c r="AW125" s="33">
        <v>5</v>
      </c>
      <c r="AX125" s="33">
        <v>1</v>
      </c>
      <c r="AY125" s="33">
        <v>5</v>
      </c>
      <c r="AZ125" s="33">
        <v>2</v>
      </c>
      <c r="BA125" s="33">
        <v>1</v>
      </c>
      <c r="BB125" s="33">
        <v>2</v>
      </c>
      <c r="BC125" s="33">
        <v>3</v>
      </c>
      <c r="BD125" s="33">
        <v>2</v>
      </c>
      <c r="BE125" s="33">
        <v>1</v>
      </c>
      <c r="BF125" s="33">
        <v>5</v>
      </c>
      <c r="BH125" s="33" t="s">
        <v>155</v>
      </c>
      <c r="BI125" s="33">
        <v>4</v>
      </c>
      <c r="BJ125" s="33">
        <v>4</v>
      </c>
      <c r="BK125" s="33">
        <v>3</v>
      </c>
      <c r="BL125" s="33">
        <v>5</v>
      </c>
      <c r="BM125" s="33">
        <v>3</v>
      </c>
      <c r="BN125" s="33">
        <v>5</v>
      </c>
      <c r="BO125" s="33">
        <v>3</v>
      </c>
      <c r="BP125" s="33">
        <v>3</v>
      </c>
      <c r="BQ125" s="33">
        <v>3</v>
      </c>
      <c r="BR125" s="33">
        <v>3</v>
      </c>
      <c r="BS125" s="33">
        <v>5</v>
      </c>
      <c r="BT125" s="33">
        <v>2</v>
      </c>
      <c r="BU125" s="33">
        <v>4</v>
      </c>
      <c r="BV125" s="33">
        <v>3</v>
      </c>
      <c r="BW125" s="33" t="s">
        <v>185</v>
      </c>
      <c r="BY125" s="33" t="s">
        <v>705</v>
      </c>
      <c r="BZ125" s="33" t="s">
        <v>711</v>
      </c>
      <c r="CA125" s="33" t="s">
        <v>719</v>
      </c>
      <c r="CB125" s="33" t="s">
        <v>727</v>
      </c>
      <c r="CC125" s="33" t="s">
        <v>1276</v>
      </c>
      <c r="CD125" s="33" t="s">
        <v>741</v>
      </c>
      <c r="CE125" s="33" t="s">
        <v>1037</v>
      </c>
      <c r="CF125" s="33" t="s">
        <v>837</v>
      </c>
      <c r="CG125" s="33" t="s">
        <v>844</v>
      </c>
    </row>
    <row r="126" spans="1:86" ht="12.75" x14ac:dyDescent="0.2">
      <c r="A126" s="36">
        <v>43108.649365856487</v>
      </c>
      <c r="B126" s="33">
        <v>3</v>
      </c>
      <c r="C126" s="33">
        <v>5</v>
      </c>
      <c r="D126" s="33">
        <v>5</v>
      </c>
      <c r="E126" s="33">
        <v>5</v>
      </c>
      <c r="F126" s="33">
        <v>4</v>
      </c>
      <c r="G126" s="33">
        <v>5</v>
      </c>
      <c r="H126" s="33">
        <v>4</v>
      </c>
      <c r="I126" s="33">
        <v>5</v>
      </c>
      <c r="J126" s="33">
        <v>3</v>
      </c>
      <c r="K126" s="33">
        <v>5</v>
      </c>
      <c r="L126" s="33">
        <v>3</v>
      </c>
      <c r="M126" s="33">
        <v>5</v>
      </c>
      <c r="N126" s="33">
        <v>5</v>
      </c>
      <c r="O126" s="33">
        <v>3</v>
      </c>
      <c r="P126" s="33">
        <v>5</v>
      </c>
      <c r="Q126" s="33">
        <v>5</v>
      </c>
      <c r="R126" s="33">
        <v>4</v>
      </c>
      <c r="S126" s="33">
        <v>3</v>
      </c>
      <c r="T126" s="33">
        <v>3</v>
      </c>
      <c r="U126" s="33">
        <v>5</v>
      </c>
      <c r="V126" s="33">
        <v>4</v>
      </c>
      <c r="W126" s="33">
        <v>5</v>
      </c>
      <c r="X126" s="33">
        <v>5</v>
      </c>
      <c r="Y126" s="33">
        <v>3</v>
      </c>
      <c r="Z126" s="33">
        <v>3</v>
      </c>
      <c r="AA126" s="33">
        <v>4</v>
      </c>
      <c r="AB126" s="33">
        <v>3</v>
      </c>
      <c r="AC126" s="33">
        <v>4</v>
      </c>
      <c r="AD126" s="33">
        <v>5</v>
      </c>
      <c r="AE126" s="33">
        <v>3</v>
      </c>
      <c r="AF126" s="33">
        <v>3</v>
      </c>
      <c r="AG126" s="33">
        <v>5</v>
      </c>
      <c r="AH126" s="33">
        <v>4</v>
      </c>
      <c r="AI126" s="33">
        <v>5</v>
      </c>
      <c r="AJ126" s="33">
        <v>5</v>
      </c>
      <c r="AK126" s="33">
        <v>4</v>
      </c>
      <c r="AL126" s="33">
        <v>5</v>
      </c>
      <c r="AM126" s="33">
        <v>5</v>
      </c>
      <c r="AN126" s="33">
        <v>5</v>
      </c>
      <c r="AO126" s="33">
        <v>3</v>
      </c>
      <c r="AP126" s="33">
        <v>5</v>
      </c>
      <c r="AQ126" s="33">
        <v>4</v>
      </c>
      <c r="AR126" s="33">
        <v>5</v>
      </c>
      <c r="AS126" s="33">
        <v>3</v>
      </c>
      <c r="AT126" s="33">
        <v>5</v>
      </c>
      <c r="AU126" s="33">
        <v>3</v>
      </c>
      <c r="AV126" s="33">
        <v>5</v>
      </c>
      <c r="AW126" s="33">
        <v>5</v>
      </c>
      <c r="AX126" s="33">
        <v>3</v>
      </c>
      <c r="AY126" s="33">
        <v>5</v>
      </c>
      <c r="AZ126" s="33">
        <v>5</v>
      </c>
      <c r="BA126" s="33">
        <v>4</v>
      </c>
      <c r="BB126" s="33">
        <v>3</v>
      </c>
      <c r="BC126" s="33">
        <v>3</v>
      </c>
      <c r="BD126" s="33">
        <v>5</v>
      </c>
      <c r="BE126" s="33">
        <v>3</v>
      </c>
      <c r="BF126" s="33">
        <v>5</v>
      </c>
      <c r="BH126" s="33" t="s">
        <v>928</v>
      </c>
      <c r="BI126" s="33">
        <v>4</v>
      </c>
      <c r="BJ126" s="33">
        <v>5</v>
      </c>
      <c r="BK126" s="33">
        <v>5</v>
      </c>
      <c r="BL126" s="33">
        <v>4</v>
      </c>
      <c r="BM126" s="33">
        <v>4</v>
      </c>
      <c r="BN126" s="33">
        <v>5</v>
      </c>
      <c r="BO126" s="33">
        <v>5</v>
      </c>
      <c r="BP126" s="33">
        <v>5</v>
      </c>
      <c r="BQ126" s="33">
        <v>3</v>
      </c>
      <c r="BR126" s="33">
        <v>3</v>
      </c>
      <c r="BS126" s="33">
        <v>4</v>
      </c>
      <c r="BT126" s="33">
        <v>5</v>
      </c>
      <c r="BU126" s="33">
        <v>5</v>
      </c>
      <c r="BV126" s="33">
        <v>3</v>
      </c>
      <c r="BW126" s="33" t="s">
        <v>183</v>
      </c>
      <c r="BX126" s="33" t="s">
        <v>1277</v>
      </c>
      <c r="BY126" s="33" t="s">
        <v>705</v>
      </c>
      <c r="BZ126" s="33" t="s">
        <v>712</v>
      </c>
      <c r="CA126" s="33" t="s">
        <v>724</v>
      </c>
      <c r="CB126" s="33" t="s">
        <v>727</v>
      </c>
      <c r="CC126" s="33" t="s">
        <v>1278</v>
      </c>
      <c r="CD126" s="33" t="s">
        <v>829</v>
      </c>
      <c r="CE126" s="33" t="s">
        <v>1279</v>
      </c>
      <c r="CF126" s="33" t="s">
        <v>837</v>
      </c>
      <c r="CG126" s="33" t="s">
        <v>844</v>
      </c>
    </row>
    <row r="127" spans="1:86" ht="12.75" x14ac:dyDescent="0.2">
      <c r="A127" s="36">
        <v>43108.653612581023</v>
      </c>
      <c r="B127" s="33" t="s">
        <v>5</v>
      </c>
      <c r="C127" s="33" t="s">
        <v>5</v>
      </c>
      <c r="D127" s="33" t="s">
        <v>5</v>
      </c>
      <c r="E127" s="33" t="s">
        <v>5</v>
      </c>
      <c r="F127" s="33">
        <v>5</v>
      </c>
      <c r="G127" s="33">
        <v>4</v>
      </c>
      <c r="H127" s="33" t="s">
        <v>5</v>
      </c>
      <c r="I127" s="33" t="s">
        <v>5</v>
      </c>
      <c r="J127" s="33">
        <v>5</v>
      </c>
      <c r="K127" s="33">
        <v>4</v>
      </c>
      <c r="L127" s="33">
        <v>2</v>
      </c>
      <c r="M127" s="33">
        <v>5</v>
      </c>
      <c r="N127" s="33">
        <v>3</v>
      </c>
      <c r="O127" s="33">
        <v>3</v>
      </c>
      <c r="P127" s="33" t="s">
        <v>5</v>
      </c>
      <c r="Q127" s="33" t="s">
        <v>5</v>
      </c>
      <c r="R127" s="33">
        <v>3</v>
      </c>
      <c r="S127" s="33">
        <v>5</v>
      </c>
      <c r="T127" s="33">
        <v>5</v>
      </c>
      <c r="U127" s="33">
        <v>5</v>
      </c>
      <c r="V127" s="33">
        <v>3</v>
      </c>
      <c r="W127" s="33">
        <v>5</v>
      </c>
      <c r="X127" s="33">
        <v>5</v>
      </c>
      <c r="Y127" s="33">
        <v>4</v>
      </c>
      <c r="Z127" s="33">
        <v>4</v>
      </c>
      <c r="AA127" s="33">
        <v>4</v>
      </c>
      <c r="AB127" s="33">
        <v>5</v>
      </c>
      <c r="AC127" s="33">
        <v>4</v>
      </c>
      <c r="AD127" s="33" t="s">
        <v>5</v>
      </c>
      <c r="AE127" s="33">
        <v>4</v>
      </c>
      <c r="AF127" s="33">
        <v>4</v>
      </c>
      <c r="AG127" s="33">
        <v>4</v>
      </c>
      <c r="AH127" s="33">
        <v>4</v>
      </c>
      <c r="AI127" s="33">
        <v>4</v>
      </c>
      <c r="AJ127" s="33">
        <v>4</v>
      </c>
      <c r="AK127" s="33" t="s">
        <v>5</v>
      </c>
      <c r="AL127" s="33" t="s">
        <v>5</v>
      </c>
      <c r="AM127" s="33" t="s">
        <v>5</v>
      </c>
      <c r="AN127" s="33">
        <v>4</v>
      </c>
      <c r="AO127" s="33">
        <v>5</v>
      </c>
      <c r="AP127" s="33">
        <v>4</v>
      </c>
      <c r="AQ127" s="33" t="s">
        <v>5</v>
      </c>
      <c r="AR127" s="33">
        <v>5</v>
      </c>
      <c r="AS127" s="33">
        <v>5</v>
      </c>
      <c r="AT127" s="33">
        <v>5</v>
      </c>
      <c r="AU127" s="33">
        <v>5</v>
      </c>
      <c r="AV127" s="33">
        <v>5</v>
      </c>
      <c r="AW127" s="33">
        <v>5</v>
      </c>
      <c r="AX127" s="33">
        <v>3</v>
      </c>
      <c r="AY127" s="33">
        <v>5</v>
      </c>
      <c r="AZ127" s="33">
        <v>5</v>
      </c>
      <c r="BA127" s="33">
        <v>4</v>
      </c>
      <c r="BB127" s="33">
        <v>4</v>
      </c>
      <c r="BC127" s="33">
        <v>4</v>
      </c>
      <c r="BD127" s="33">
        <v>4</v>
      </c>
      <c r="BE127" s="33">
        <v>4</v>
      </c>
      <c r="BF127" s="33">
        <v>5</v>
      </c>
      <c r="BH127" s="33" t="s">
        <v>155</v>
      </c>
      <c r="BI127" s="33" t="s">
        <v>5</v>
      </c>
      <c r="BJ127" s="33" t="s">
        <v>5</v>
      </c>
      <c r="BK127" s="33" t="s">
        <v>5</v>
      </c>
      <c r="BL127" s="33">
        <v>5</v>
      </c>
      <c r="BM127" s="33">
        <v>5</v>
      </c>
      <c r="BN127" s="33" t="s">
        <v>5</v>
      </c>
      <c r="BO127" s="33" t="s">
        <v>5</v>
      </c>
      <c r="BP127" s="33" t="s">
        <v>5</v>
      </c>
      <c r="BQ127" s="33">
        <v>5</v>
      </c>
      <c r="BR127" s="33">
        <v>3</v>
      </c>
      <c r="BS127" s="33">
        <v>5</v>
      </c>
      <c r="BT127" s="33" t="s">
        <v>5</v>
      </c>
      <c r="BU127" s="33">
        <v>5</v>
      </c>
      <c r="BV127" s="33">
        <v>5</v>
      </c>
      <c r="BW127" s="33" t="s">
        <v>185</v>
      </c>
      <c r="BX127" s="33" t="s">
        <v>1280</v>
      </c>
      <c r="BY127" s="33" t="s">
        <v>704</v>
      </c>
      <c r="BZ127" s="33" t="s">
        <v>713</v>
      </c>
      <c r="CA127" s="33" t="s">
        <v>719</v>
      </c>
      <c r="CB127" s="33" t="s">
        <v>728</v>
      </c>
      <c r="CC127" s="33" t="s">
        <v>738</v>
      </c>
      <c r="CD127" s="33" t="s">
        <v>741</v>
      </c>
      <c r="CE127" s="33" t="s">
        <v>206</v>
      </c>
      <c r="CF127" s="33" t="s">
        <v>837</v>
      </c>
      <c r="CG127" s="33" t="s">
        <v>844</v>
      </c>
    </row>
    <row r="128" spans="1:86" ht="12.75" x14ac:dyDescent="0.2">
      <c r="A128" s="36">
        <v>43108.656114467594</v>
      </c>
      <c r="B128" s="33">
        <v>3</v>
      </c>
      <c r="C128" s="33">
        <v>5</v>
      </c>
      <c r="D128" s="33">
        <v>5</v>
      </c>
      <c r="E128" s="33">
        <v>3</v>
      </c>
      <c r="F128" s="33">
        <v>2</v>
      </c>
      <c r="G128" s="33">
        <v>5</v>
      </c>
      <c r="H128" s="33">
        <v>5</v>
      </c>
      <c r="I128" s="33">
        <v>4</v>
      </c>
      <c r="J128" s="33">
        <v>4</v>
      </c>
      <c r="K128" s="33">
        <v>3</v>
      </c>
      <c r="L128" s="33">
        <v>2</v>
      </c>
      <c r="M128" s="33">
        <v>5</v>
      </c>
      <c r="N128" s="33">
        <v>3</v>
      </c>
      <c r="O128" s="33">
        <v>4</v>
      </c>
      <c r="P128" s="33">
        <v>3</v>
      </c>
      <c r="Q128" s="33">
        <v>4</v>
      </c>
      <c r="R128" s="33">
        <v>3</v>
      </c>
      <c r="S128" s="33">
        <v>3</v>
      </c>
      <c r="T128" s="33">
        <v>1</v>
      </c>
      <c r="U128" s="33">
        <v>3</v>
      </c>
      <c r="V128" s="33">
        <v>2</v>
      </c>
      <c r="W128" s="33">
        <v>5</v>
      </c>
      <c r="X128" s="33">
        <v>4</v>
      </c>
      <c r="Y128" s="33">
        <v>3</v>
      </c>
      <c r="Z128" s="33">
        <v>3</v>
      </c>
      <c r="AA128" s="33">
        <v>5</v>
      </c>
      <c r="AB128" s="33">
        <v>5</v>
      </c>
      <c r="AC128" s="33">
        <v>4</v>
      </c>
      <c r="AD128" s="33">
        <v>4</v>
      </c>
      <c r="AE128" s="33">
        <v>3</v>
      </c>
      <c r="AF128" s="33">
        <v>3</v>
      </c>
      <c r="AG128" s="33">
        <v>5</v>
      </c>
      <c r="AH128" s="33">
        <v>4</v>
      </c>
      <c r="AI128" s="33">
        <v>4</v>
      </c>
      <c r="AJ128" s="33">
        <v>4</v>
      </c>
      <c r="AK128" s="33">
        <v>4</v>
      </c>
      <c r="AL128" s="33">
        <v>5</v>
      </c>
      <c r="AM128" s="33">
        <v>5</v>
      </c>
      <c r="AN128" s="33">
        <v>4</v>
      </c>
      <c r="AO128" s="33">
        <v>4</v>
      </c>
      <c r="AP128" s="33">
        <v>5</v>
      </c>
      <c r="AQ128" s="33">
        <v>5</v>
      </c>
      <c r="AR128" s="33">
        <v>3</v>
      </c>
      <c r="AS128" s="33">
        <v>3</v>
      </c>
      <c r="AT128" s="33">
        <v>4</v>
      </c>
      <c r="AU128" s="33">
        <v>2</v>
      </c>
      <c r="AV128" s="33">
        <v>5</v>
      </c>
      <c r="AW128" s="33">
        <v>4</v>
      </c>
      <c r="AX128" s="33">
        <v>4</v>
      </c>
      <c r="AY128" s="33">
        <v>3</v>
      </c>
      <c r="AZ128" s="33">
        <v>4</v>
      </c>
      <c r="BA128" s="33">
        <v>3</v>
      </c>
      <c r="BB128" s="33">
        <v>4</v>
      </c>
      <c r="BC128" s="33">
        <v>1</v>
      </c>
      <c r="BD128" s="33">
        <v>4</v>
      </c>
      <c r="BE128" s="33">
        <v>3</v>
      </c>
      <c r="BF128" s="33">
        <v>5</v>
      </c>
      <c r="BI128" s="33" t="s">
        <v>5</v>
      </c>
      <c r="BJ128" s="33" t="s">
        <v>5</v>
      </c>
      <c r="BK128" s="33" t="s">
        <v>5</v>
      </c>
      <c r="BL128" s="33" t="s">
        <v>5</v>
      </c>
      <c r="BM128" s="33" t="s">
        <v>5</v>
      </c>
      <c r="BN128" s="33" t="s">
        <v>5</v>
      </c>
      <c r="BO128" s="33" t="s">
        <v>5</v>
      </c>
      <c r="BP128" s="33" t="s">
        <v>5</v>
      </c>
      <c r="BQ128" s="33">
        <v>3</v>
      </c>
      <c r="BR128" s="33">
        <v>2</v>
      </c>
      <c r="BS128" s="33">
        <v>3</v>
      </c>
      <c r="BT128" s="33">
        <v>4</v>
      </c>
      <c r="BU128" s="33">
        <v>5</v>
      </c>
      <c r="BV128" s="33">
        <v>4</v>
      </c>
      <c r="BW128" s="33" t="s">
        <v>182</v>
      </c>
      <c r="BY128" s="33" t="s">
        <v>704</v>
      </c>
      <c r="BZ128" s="33" t="s">
        <v>711</v>
      </c>
      <c r="CA128" s="33" t="s">
        <v>722</v>
      </c>
      <c r="CB128" s="33" t="s">
        <v>727</v>
      </c>
      <c r="CC128" s="33" t="s">
        <v>1281</v>
      </c>
      <c r="CD128" s="33" t="s">
        <v>829</v>
      </c>
      <c r="CE128" s="33" t="s">
        <v>1015</v>
      </c>
      <c r="CF128" s="33" t="s">
        <v>837</v>
      </c>
      <c r="CG128" s="33" t="s">
        <v>844</v>
      </c>
    </row>
    <row r="129" spans="1:86" ht="12.75" x14ac:dyDescent="0.2">
      <c r="A129" s="36">
        <v>43108.657648368055</v>
      </c>
      <c r="B129" s="33">
        <v>3</v>
      </c>
      <c r="C129" s="33">
        <v>5</v>
      </c>
      <c r="D129" s="33">
        <v>1</v>
      </c>
      <c r="E129" s="33">
        <v>1</v>
      </c>
      <c r="F129" s="33">
        <v>3</v>
      </c>
      <c r="G129" s="33">
        <v>3</v>
      </c>
      <c r="H129" s="33">
        <v>1</v>
      </c>
      <c r="I129" s="33">
        <v>3</v>
      </c>
      <c r="J129" s="33">
        <v>3</v>
      </c>
      <c r="K129" s="33">
        <v>3</v>
      </c>
      <c r="L129" s="33">
        <v>1</v>
      </c>
      <c r="M129" s="33">
        <v>4</v>
      </c>
      <c r="N129" s="33">
        <v>3</v>
      </c>
      <c r="O129" s="33">
        <v>1</v>
      </c>
      <c r="P129" s="33">
        <v>1</v>
      </c>
      <c r="Q129" s="33">
        <v>3</v>
      </c>
      <c r="R129" s="33">
        <v>1</v>
      </c>
      <c r="S129" s="33">
        <v>1</v>
      </c>
      <c r="T129" s="33">
        <v>4</v>
      </c>
      <c r="U129" s="33">
        <v>1</v>
      </c>
      <c r="V129" s="33">
        <v>1</v>
      </c>
      <c r="W129" s="33">
        <v>4</v>
      </c>
      <c r="X129" s="33" t="s">
        <v>5</v>
      </c>
      <c r="Y129" s="33" t="s">
        <v>5</v>
      </c>
      <c r="Z129" s="33">
        <v>5</v>
      </c>
      <c r="AA129" s="33" t="s">
        <v>5</v>
      </c>
      <c r="AB129" s="33">
        <v>5</v>
      </c>
      <c r="AC129" s="33" t="s">
        <v>5</v>
      </c>
      <c r="AD129" s="33" t="s">
        <v>5</v>
      </c>
      <c r="AE129" s="33" t="s">
        <v>5</v>
      </c>
      <c r="AF129" s="33" t="s">
        <v>5</v>
      </c>
      <c r="AG129" s="33" t="s">
        <v>5</v>
      </c>
      <c r="AH129" s="33" t="s">
        <v>5</v>
      </c>
      <c r="AI129" s="33" t="s">
        <v>5</v>
      </c>
      <c r="AJ129" s="33" t="s">
        <v>5</v>
      </c>
      <c r="AK129" s="33" t="s">
        <v>5</v>
      </c>
      <c r="AL129" s="33">
        <v>5</v>
      </c>
      <c r="AM129" s="33">
        <v>1</v>
      </c>
      <c r="AN129" s="33">
        <v>1</v>
      </c>
      <c r="AO129" s="33">
        <v>1</v>
      </c>
      <c r="AP129" s="33">
        <v>4</v>
      </c>
      <c r="AQ129" s="33">
        <v>1</v>
      </c>
      <c r="AR129" s="33">
        <v>3</v>
      </c>
      <c r="AS129" s="33">
        <v>5</v>
      </c>
      <c r="AT129" s="33">
        <v>4</v>
      </c>
      <c r="AU129" s="33" t="s">
        <v>5</v>
      </c>
      <c r="AV129" s="33">
        <v>5</v>
      </c>
      <c r="AW129" s="33">
        <v>1</v>
      </c>
      <c r="AX129" s="33">
        <v>1</v>
      </c>
      <c r="AY129" s="33">
        <v>1</v>
      </c>
      <c r="AZ129" s="33">
        <v>1</v>
      </c>
      <c r="BA129" s="33">
        <v>1</v>
      </c>
      <c r="BB129" s="33">
        <v>1</v>
      </c>
      <c r="BC129" s="33">
        <v>4</v>
      </c>
      <c r="BD129" s="33">
        <v>1</v>
      </c>
      <c r="BE129" s="33">
        <v>1</v>
      </c>
      <c r="BF129" s="33">
        <v>3</v>
      </c>
      <c r="BI129" s="33" t="s">
        <v>5</v>
      </c>
      <c r="BJ129" s="33" t="s">
        <v>5</v>
      </c>
      <c r="BK129" s="33" t="s">
        <v>5</v>
      </c>
      <c r="BL129" s="33" t="s">
        <v>5</v>
      </c>
      <c r="BM129" s="33" t="s">
        <v>5</v>
      </c>
      <c r="BN129" s="33" t="s">
        <v>5</v>
      </c>
      <c r="BO129" s="33" t="s">
        <v>5</v>
      </c>
      <c r="BP129" s="33" t="s">
        <v>5</v>
      </c>
      <c r="BQ129" s="33">
        <v>1</v>
      </c>
      <c r="BR129" s="33" t="s">
        <v>5</v>
      </c>
      <c r="BS129" s="33">
        <v>5</v>
      </c>
      <c r="BT129" s="33">
        <v>1</v>
      </c>
      <c r="BU129" s="33">
        <v>1</v>
      </c>
      <c r="BV129" s="33">
        <v>4</v>
      </c>
      <c r="BW129" s="33" t="s">
        <v>182</v>
      </c>
      <c r="BY129" s="33" t="s">
        <v>704</v>
      </c>
      <c r="BZ129" s="33" t="s">
        <v>714</v>
      </c>
      <c r="CA129" s="33" t="s">
        <v>723</v>
      </c>
      <c r="CB129" s="33" t="s">
        <v>727</v>
      </c>
      <c r="CC129" s="33" t="s">
        <v>1282</v>
      </c>
      <c r="CD129" s="33" t="s">
        <v>236</v>
      </c>
      <c r="CE129" s="33" t="s">
        <v>1283</v>
      </c>
      <c r="CF129" s="33" t="s">
        <v>837</v>
      </c>
      <c r="CG129" s="33" t="s">
        <v>844</v>
      </c>
    </row>
    <row r="130" spans="1:86" ht="12.75" x14ac:dyDescent="0.2">
      <c r="A130" s="36">
        <v>43108.657944004633</v>
      </c>
      <c r="B130" s="33">
        <v>5</v>
      </c>
      <c r="C130" s="33">
        <v>5</v>
      </c>
      <c r="D130" s="33">
        <v>5</v>
      </c>
      <c r="E130" s="33">
        <v>5</v>
      </c>
      <c r="F130" s="33">
        <v>2</v>
      </c>
      <c r="G130" s="33">
        <v>5</v>
      </c>
      <c r="H130" s="33">
        <v>4</v>
      </c>
      <c r="I130" s="33">
        <v>4</v>
      </c>
      <c r="J130" s="33">
        <v>3</v>
      </c>
      <c r="K130" s="33">
        <v>2</v>
      </c>
      <c r="L130" s="33">
        <v>1</v>
      </c>
      <c r="M130" s="33">
        <v>4</v>
      </c>
      <c r="N130" s="33">
        <v>2</v>
      </c>
      <c r="O130" s="33">
        <v>3</v>
      </c>
      <c r="P130" s="33">
        <v>4</v>
      </c>
      <c r="Q130" s="33">
        <v>3</v>
      </c>
      <c r="R130" s="33">
        <v>3</v>
      </c>
      <c r="S130" s="33">
        <v>1</v>
      </c>
      <c r="T130" s="33">
        <v>2</v>
      </c>
      <c r="U130" s="33">
        <v>3</v>
      </c>
      <c r="V130" s="33">
        <v>1</v>
      </c>
      <c r="W130" s="33">
        <v>5</v>
      </c>
      <c r="X130" s="33">
        <v>5</v>
      </c>
      <c r="Y130" s="33">
        <v>4</v>
      </c>
      <c r="Z130" s="33">
        <v>4</v>
      </c>
      <c r="AA130" s="33">
        <v>4</v>
      </c>
      <c r="AB130" s="33">
        <v>5</v>
      </c>
      <c r="AC130" s="33">
        <v>5</v>
      </c>
      <c r="AD130" s="33">
        <v>4</v>
      </c>
      <c r="AE130" s="33">
        <v>3</v>
      </c>
      <c r="AF130" s="33">
        <v>4</v>
      </c>
      <c r="AG130" s="33">
        <v>5</v>
      </c>
      <c r="AH130" s="33">
        <v>5</v>
      </c>
      <c r="AI130" s="33">
        <v>5</v>
      </c>
      <c r="AJ130" s="33">
        <v>3</v>
      </c>
      <c r="AK130" s="33">
        <v>5</v>
      </c>
      <c r="AL130" s="33">
        <v>5</v>
      </c>
      <c r="AM130" s="33">
        <v>5</v>
      </c>
      <c r="AN130" s="33">
        <v>5</v>
      </c>
      <c r="AO130" s="33">
        <v>1</v>
      </c>
      <c r="AP130" s="33">
        <v>5</v>
      </c>
      <c r="AQ130" s="33">
        <v>5</v>
      </c>
      <c r="AR130" s="33">
        <v>5</v>
      </c>
      <c r="AS130" s="33">
        <v>3</v>
      </c>
      <c r="AT130" s="33">
        <v>2</v>
      </c>
      <c r="AU130" s="33">
        <v>2</v>
      </c>
      <c r="AV130" s="33">
        <v>4</v>
      </c>
      <c r="AW130" s="33">
        <v>3</v>
      </c>
      <c r="AX130" s="33">
        <v>2</v>
      </c>
      <c r="AY130" s="33">
        <v>4</v>
      </c>
      <c r="AZ130" s="33">
        <v>3</v>
      </c>
      <c r="BA130" s="33">
        <v>3</v>
      </c>
      <c r="BB130" s="33">
        <v>1</v>
      </c>
      <c r="BC130" s="33">
        <v>2</v>
      </c>
      <c r="BD130" s="33">
        <v>4</v>
      </c>
      <c r="BE130" s="33">
        <v>1</v>
      </c>
      <c r="BF130" s="33">
        <v>5</v>
      </c>
      <c r="BH130" s="33" t="s">
        <v>160</v>
      </c>
      <c r="BI130" s="33">
        <v>1</v>
      </c>
      <c r="BJ130" s="33">
        <v>4</v>
      </c>
      <c r="BK130" s="33">
        <v>4</v>
      </c>
      <c r="BL130" s="33" t="s">
        <v>5</v>
      </c>
      <c r="BM130" s="33" t="s">
        <v>5</v>
      </c>
      <c r="BN130" s="33">
        <v>2</v>
      </c>
      <c r="BO130" s="33" t="s">
        <v>5</v>
      </c>
      <c r="BP130" s="33" t="s">
        <v>5</v>
      </c>
      <c r="BQ130" s="33" t="s">
        <v>5</v>
      </c>
      <c r="BR130" s="33" t="s">
        <v>5</v>
      </c>
      <c r="BS130" s="33">
        <v>4</v>
      </c>
      <c r="BT130" s="33">
        <v>1</v>
      </c>
      <c r="BU130" s="33" t="s">
        <v>5</v>
      </c>
      <c r="BV130" s="33">
        <v>3</v>
      </c>
      <c r="BW130" s="33" t="s">
        <v>1006</v>
      </c>
      <c r="BX130" s="33" t="s">
        <v>1284</v>
      </c>
      <c r="BY130" s="33" t="s">
        <v>705</v>
      </c>
      <c r="BZ130" s="33" t="s">
        <v>714</v>
      </c>
      <c r="CA130" s="33" t="s">
        <v>719</v>
      </c>
      <c r="CB130" s="33" t="s">
        <v>727</v>
      </c>
      <c r="CC130" s="33" t="s">
        <v>1285</v>
      </c>
      <c r="CD130" s="33" t="s">
        <v>829</v>
      </c>
      <c r="CE130" s="33" t="s">
        <v>1116</v>
      </c>
      <c r="CF130" s="33" t="s">
        <v>837</v>
      </c>
      <c r="CG130" s="33" t="s">
        <v>844</v>
      </c>
    </row>
    <row r="131" spans="1:86" ht="12.75" x14ac:dyDescent="0.2">
      <c r="A131" s="36">
        <v>43108.659324884255</v>
      </c>
      <c r="B131" s="33">
        <v>3</v>
      </c>
      <c r="C131" s="33">
        <v>4</v>
      </c>
      <c r="D131" s="33">
        <v>4</v>
      </c>
      <c r="E131" s="33">
        <v>2</v>
      </c>
      <c r="F131" s="33">
        <v>2</v>
      </c>
      <c r="G131" s="33">
        <v>3</v>
      </c>
      <c r="H131" s="33">
        <v>4</v>
      </c>
      <c r="I131" s="33">
        <v>4</v>
      </c>
      <c r="J131" s="33">
        <v>3</v>
      </c>
      <c r="K131" s="33">
        <v>3</v>
      </c>
      <c r="L131" s="33">
        <v>2</v>
      </c>
      <c r="M131" s="33">
        <v>4</v>
      </c>
      <c r="N131" s="33">
        <v>4</v>
      </c>
      <c r="O131" s="33">
        <v>2</v>
      </c>
      <c r="P131" s="33">
        <v>3</v>
      </c>
      <c r="Q131" s="33">
        <v>3</v>
      </c>
      <c r="R131" s="33">
        <v>2</v>
      </c>
      <c r="S131" s="33">
        <v>2</v>
      </c>
      <c r="T131" s="33">
        <v>2</v>
      </c>
      <c r="U131" s="33">
        <v>3</v>
      </c>
      <c r="V131" s="33">
        <v>2</v>
      </c>
      <c r="W131" s="33">
        <v>3</v>
      </c>
      <c r="X131" s="33">
        <v>4</v>
      </c>
      <c r="Y131" s="33">
        <v>2</v>
      </c>
      <c r="Z131" s="33">
        <v>2</v>
      </c>
      <c r="AA131" s="33">
        <v>3</v>
      </c>
      <c r="AB131" s="33">
        <v>4</v>
      </c>
      <c r="AC131" s="33">
        <v>4</v>
      </c>
      <c r="AD131" s="33">
        <v>4</v>
      </c>
      <c r="AE131" s="33">
        <v>2</v>
      </c>
      <c r="AF131" s="33">
        <v>3</v>
      </c>
      <c r="AG131" s="33">
        <v>4</v>
      </c>
      <c r="AH131" s="33">
        <v>3</v>
      </c>
      <c r="AI131" s="33">
        <v>4</v>
      </c>
      <c r="AJ131" s="33">
        <v>4</v>
      </c>
      <c r="AK131" s="33">
        <v>3</v>
      </c>
      <c r="AL131" s="33">
        <v>4</v>
      </c>
      <c r="AM131" s="33">
        <v>4</v>
      </c>
      <c r="AN131" s="33">
        <v>3</v>
      </c>
      <c r="AO131" s="33">
        <v>3</v>
      </c>
      <c r="AP131" s="33">
        <v>4</v>
      </c>
      <c r="AQ131" s="33">
        <v>4</v>
      </c>
      <c r="AR131" s="33">
        <v>3</v>
      </c>
      <c r="AS131" s="33">
        <v>3</v>
      </c>
      <c r="AT131" s="33">
        <v>3</v>
      </c>
      <c r="AU131" s="33">
        <v>4</v>
      </c>
      <c r="AV131" s="33">
        <v>4</v>
      </c>
      <c r="AW131" s="33">
        <v>4</v>
      </c>
      <c r="AX131" s="33">
        <v>4</v>
      </c>
      <c r="AY131" s="33">
        <v>4</v>
      </c>
      <c r="AZ131" s="33">
        <v>2</v>
      </c>
      <c r="BA131" s="33">
        <v>2</v>
      </c>
      <c r="BB131" s="33">
        <v>2</v>
      </c>
      <c r="BC131" s="33">
        <v>2</v>
      </c>
      <c r="BD131" s="33">
        <v>3</v>
      </c>
      <c r="BE131" s="33">
        <v>2</v>
      </c>
      <c r="BF131" s="33">
        <v>2</v>
      </c>
      <c r="BH131" s="33" t="s">
        <v>1025</v>
      </c>
      <c r="BI131" s="33">
        <v>4</v>
      </c>
      <c r="BJ131" s="33">
        <v>3</v>
      </c>
      <c r="BK131" s="33">
        <v>3</v>
      </c>
      <c r="BL131" s="33">
        <v>4</v>
      </c>
      <c r="BM131" s="33">
        <v>4</v>
      </c>
      <c r="BN131" s="33">
        <v>5</v>
      </c>
      <c r="BO131" s="33">
        <v>3</v>
      </c>
      <c r="BP131" s="33">
        <v>3</v>
      </c>
      <c r="BQ131" s="33">
        <v>3</v>
      </c>
      <c r="BR131" s="33">
        <v>2</v>
      </c>
      <c r="BS131" s="33">
        <v>4</v>
      </c>
      <c r="BT131" s="33">
        <v>2</v>
      </c>
      <c r="BU131" s="33">
        <v>3</v>
      </c>
      <c r="BV131" s="33" t="s">
        <v>5</v>
      </c>
      <c r="BW131" s="33" t="s">
        <v>1006</v>
      </c>
      <c r="BY131" s="33" t="s">
        <v>704</v>
      </c>
      <c r="BZ131" s="33" t="s">
        <v>712</v>
      </c>
      <c r="CA131" s="33" t="s">
        <v>719</v>
      </c>
      <c r="CB131" s="33" t="s">
        <v>727</v>
      </c>
      <c r="CC131" s="33" t="s">
        <v>1011</v>
      </c>
      <c r="CD131" s="33" t="s">
        <v>828</v>
      </c>
      <c r="CE131" s="33" t="s">
        <v>1130</v>
      </c>
      <c r="CF131" s="33" t="s">
        <v>837</v>
      </c>
      <c r="CG131" s="33" t="s">
        <v>844</v>
      </c>
    </row>
    <row r="132" spans="1:86" ht="12.75" x14ac:dyDescent="0.2">
      <c r="A132" s="36">
        <v>43108.660675162042</v>
      </c>
      <c r="B132" s="33">
        <v>1</v>
      </c>
      <c r="C132" s="33">
        <v>1</v>
      </c>
      <c r="D132" s="33">
        <v>1</v>
      </c>
      <c r="E132" s="33">
        <v>1</v>
      </c>
      <c r="F132" s="33">
        <v>1</v>
      </c>
      <c r="G132" s="33">
        <v>5</v>
      </c>
      <c r="H132" s="33">
        <v>3</v>
      </c>
      <c r="I132" s="33">
        <v>5</v>
      </c>
      <c r="J132" s="33">
        <v>1</v>
      </c>
      <c r="K132" s="33">
        <v>1</v>
      </c>
      <c r="L132" s="33">
        <v>1</v>
      </c>
      <c r="M132" s="33">
        <v>1</v>
      </c>
      <c r="N132" s="33">
        <v>1</v>
      </c>
      <c r="O132" s="33">
        <v>2</v>
      </c>
      <c r="P132" s="33">
        <v>5</v>
      </c>
      <c r="Q132" s="33">
        <v>5</v>
      </c>
      <c r="R132" s="33">
        <v>5</v>
      </c>
      <c r="S132" s="33">
        <v>1</v>
      </c>
      <c r="T132" s="33">
        <v>1</v>
      </c>
      <c r="U132" s="33">
        <v>1</v>
      </c>
      <c r="V132" s="33">
        <v>1</v>
      </c>
      <c r="W132" s="33">
        <v>2</v>
      </c>
      <c r="X132" s="33">
        <v>5</v>
      </c>
      <c r="Y132" s="33">
        <v>3</v>
      </c>
      <c r="Z132" s="33">
        <v>4</v>
      </c>
      <c r="AA132" s="33">
        <v>3</v>
      </c>
      <c r="AB132" s="33">
        <v>3</v>
      </c>
      <c r="AC132" s="33">
        <v>4</v>
      </c>
      <c r="AD132" s="33">
        <v>3</v>
      </c>
      <c r="AE132" s="33">
        <v>4</v>
      </c>
      <c r="AF132" s="33">
        <v>3</v>
      </c>
      <c r="AG132" s="33">
        <v>3</v>
      </c>
      <c r="AH132" s="33">
        <v>1</v>
      </c>
      <c r="AI132" s="33">
        <v>3</v>
      </c>
      <c r="AJ132" s="33">
        <v>3</v>
      </c>
      <c r="AK132" s="33">
        <v>1</v>
      </c>
      <c r="AL132" s="33">
        <v>4</v>
      </c>
      <c r="AM132" s="33">
        <v>4</v>
      </c>
      <c r="AN132" s="33">
        <v>1</v>
      </c>
      <c r="AO132" s="33">
        <v>1</v>
      </c>
      <c r="AP132" s="33">
        <v>5</v>
      </c>
      <c r="AQ132" s="33">
        <v>4</v>
      </c>
      <c r="AR132" s="33">
        <v>5</v>
      </c>
      <c r="AS132" s="33">
        <v>1</v>
      </c>
      <c r="AT132" s="33">
        <v>1</v>
      </c>
      <c r="AU132" s="33">
        <v>5</v>
      </c>
      <c r="AV132" s="33">
        <v>1</v>
      </c>
      <c r="AW132" s="33">
        <v>2</v>
      </c>
      <c r="AX132" s="33">
        <v>3</v>
      </c>
      <c r="AY132" s="33">
        <v>4</v>
      </c>
      <c r="AZ132" s="33">
        <v>5</v>
      </c>
      <c r="BA132" s="33">
        <v>5</v>
      </c>
      <c r="BB132" s="33">
        <v>1</v>
      </c>
      <c r="BC132" s="33">
        <v>1</v>
      </c>
      <c r="BD132" s="33">
        <v>1</v>
      </c>
      <c r="BE132" s="33">
        <v>1</v>
      </c>
      <c r="BF132" s="33">
        <v>5</v>
      </c>
      <c r="BI132" s="33">
        <v>1</v>
      </c>
      <c r="BJ132" s="33">
        <v>5</v>
      </c>
      <c r="BK132" s="33" t="s">
        <v>5</v>
      </c>
      <c r="BL132" s="33">
        <v>5</v>
      </c>
      <c r="BM132" s="33">
        <v>5</v>
      </c>
      <c r="BN132" s="33">
        <v>3</v>
      </c>
      <c r="BO132" s="33" t="s">
        <v>5</v>
      </c>
      <c r="BP132" s="33">
        <v>1</v>
      </c>
      <c r="BQ132" s="33">
        <v>1</v>
      </c>
      <c r="BR132" s="33">
        <v>1</v>
      </c>
      <c r="BS132" s="33">
        <v>4</v>
      </c>
      <c r="BT132" s="33">
        <v>1</v>
      </c>
      <c r="BU132" s="33" t="s">
        <v>5</v>
      </c>
      <c r="BV132" s="33">
        <v>5</v>
      </c>
      <c r="BW132" s="33" t="s">
        <v>182</v>
      </c>
      <c r="BY132" s="33" t="s">
        <v>704</v>
      </c>
      <c r="BZ132" s="33" t="s">
        <v>713</v>
      </c>
      <c r="CA132" s="33" t="s">
        <v>720</v>
      </c>
      <c r="CB132" s="33" t="s">
        <v>727</v>
      </c>
      <c r="CC132" s="33" t="s">
        <v>1286</v>
      </c>
      <c r="CD132" s="33" t="s">
        <v>741</v>
      </c>
      <c r="CE132" s="33" t="s">
        <v>1093</v>
      </c>
      <c r="CF132" s="33" t="s">
        <v>837</v>
      </c>
      <c r="CG132" s="33" t="s">
        <v>844</v>
      </c>
    </row>
    <row r="133" spans="1:86" ht="12.75" x14ac:dyDescent="0.2">
      <c r="A133" s="36">
        <v>43108.66725835648</v>
      </c>
      <c r="B133" s="33">
        <v>2</v>
      </c>
      <c r="C133" s="33">
        <v>5</v>
      </c>
      <c r="D133" s="33">
        <v>5</v>
      </c>
      <c r="E133" s="33">
        <v>2</v>
      </c>
      <c r="F133" s="33">
        <v>2</v>
      </c>
      <c r="G133" s="33">
        <v>5</v>
      </c>
      <c r="H133" s="33">
        <v>5</v>
      </c>
      <c r="I133" s="33">
        <v>4</v>
      </c>
      <c r="J133" s="33">
        <v>4</v>
      </c>
      <c r="K133" s="33">
        <v>1</v>
      </c>
      <c r="L133" s="33">
        <v>2</v>
      </c>
      <c r="M133" s="33">
        <v>4</v>
      </c>
      <c r="N133" s="33">
        <v>2</v>
      </c>
      <c r="O133" s="33">
        <v>3</v>
      </c>
      <c r="P133" s="33">
        <v>4</v>
      </c>
      <c r="Q133" s="33">
        <v>2</v>
      </c>
      <c r="R133" s="33">
        <v>2</v>
      </c>
      <c r="S133" s="33">
        <v>4</v>
      </c>
      <c r="T133" s="33">
        <v>1</v>
      </c>
      <c r="U133" s="33">
        <v>4</v>
      </c>
      <c r="V133" s="33">
        <v>2</v>
      </c>
      <c r="W133" s="33">
        <v>3</v>
      </c>
      <c r="X133" s="33">
        <v>4</v>
      </c>
      <c r="Y133" s="33">
        <v>4</v>
      </c>
      <c r="Z133" s="33">
        <v>4</v>
      </c>
      <c r="AA133" s="33">
        <v>4</v>
      </c>
      <c r="AB133" s="33">
        <v>5</v>
      </c>
      <c r="AC133" s="33">
        <v>5</v>
      </c>
      <c r="AD133" s="33">
        <v>4</v>
      </c>
      <c r="AE133" s="33">
        <v>3</v>
      </c>
      <c r="AF133" s="33">
        <v>5</v>
      </c>
      <c r="AG133" s="33">
        <v>5</v>
      </c>
      <c r="AH133" s="33">
        <v>5</v>
      </c>
      <c r="AI133" s="33">
        <v>5</v>
      </c>
      <c r="AJ133" s="33">
        <v>4</v>
      </c>
      <c r="AK133" s="33">
        <v>2</v>
      </c>
      <c r="AL133" s="33">
        <v>5</v>
      </c>
      <c r="AM133" s="33">
        <v>5</v>
      </c>
      <c r="AN133" s="33">
        <v>2</v>
      </c>
      <c r="AO133" s="33">
        <v>3</v>
      </c>
      <c r="AP133" s="33">
        <v>5</v>
      </c>
      <c r="AQ133" s="33">
        <v>5</v>
      </c>
      <c r="AR133" s="33">
        <v>3</v>
      </c>
      <c r="AS133" s="33">
        <v>4</v>
      </c>
      <c r="AT133" s="33">
        <v>2</v>
      </c>
      <c r="AU133" s="33">
        <v>2</v>
      </c>
      <c r="AV133" s="33">
        <v>5</v>
      </c>
      <c r="AW133" s="33">
        <v>2</v>
      </c>
      <c r="AX133" s="33">
        <v>2</v>
      </c>
      <c r="AY133" s="33">
        <v>4</v>
      </c>
      <c r="AZ133" s="33">
        <v>3</v>
      </c>
      <c r="BA133" s="33">
        <v>2</v>
      </c>
      <c r="BB133" s="33">
        <v>4</v>
      </c>
      <c r="BC133" s="33">
        <v>1</v>
      </c>
      <c r="BD133" s="33">
        <v>4</v>
      </c>
      <c r="BE133" s="33">
        <v>3</v>
      </c>
      <c r="BF133" s="33">
        <v>3</v>
      </c>
      <c r="BH133" s="33" t="s">
        <v>1287</v>
      </c>
      <c r="BI133" s="33">
        <v>2</v>
      </c>
      <c r="BJ133" s="33">
        <v>5</v>
      </c>
      <c r="BK133" s="33">
        <v>5</v>
      </c>
      <c r="BL133" s="33">
        <v>4</v>
      </c>
      <c r="BM133" s="33">
        <v>3</v>
      </c>
      <c r="BN133" s="33">
        <v>4</v>
      </c>
      <c r="BO133" s="33">
        <v>2</v>
      </c>
      <c r="BP133" s="33">
        <v>3</v>
      </c>
      <c r="BQ133" s="33">
        <v>5</v>
      </c>
      <c r="BR133" s="33" t="s">
        <v>5</v>
      </c>
      <c r="BS133" s="33">
        <v>5</v>
      </c>
      <c r="BT133" s="33">
        <v>4</v>
      </c>
      <c r="BU133" s="33">
        <v>4</v>
      </c>
      <c r="BV133" s="33">
        <v>5</v>
      </c>
      <c r="BW133" s="33" t="s">
        <v>185</v>
      </c>
      <c r="BX133" s="33" t="s">
        <v>1288</v>
      </c>
      <c r="BY133" s="33" t="s">
        <v>704</v>
      </c>
      <c r="BZ133" s="33" t="s">
        <v>712</v>
      </c>
      <c r="CA133" s="33" t="s">
        <v>722</v>
      </c>
      <c r="CB133" s="33" t="s">
        <v>727</v>
      </c>
      <c r="CC133" s="33" t="s">
        <v>1289</v>
      </c>
      <c r="CD133" s="33" t="s">
        <v>828</v>
      </c>
      <c r="CE133" s="33" t="s">
        <v>1130</v>
      </c>
      <c r="CF133" s="33" t="s">
        <v>837</v>
      </c>
      <c r="CG133" s="33" t="s">
        <v>844</v>
      </c>
      <c r="CH133" s="33"/>
    </row>
    <row r="134" spans="1:86" ht="12.75" x14ac:dyDescent="0.2">
      <c r="A134" s="36">
        <v>43108.670809340278</v>
      </c>
      <c r="B134" s="33">
        <v>2</v>
      </c>
      <c r="C134" s="33">
        <v>4</v>
      </c>
      <c r="D134" s="33">
        <v>1</v>
      </c>
      <c r="E134" s="33">
        <v>2</v>
      </c>
      <c r="F134" s="33">
        <v>3</v>
      </c>
      <c r="G134" s="33">
        <v>5</v>
      </c>
      <c r="H134" s="33">
        <v>3</v>
      </c>
      <c r="I134" s="33">
        <v>2</v>
      </c>
      <c r="J134" s="33">
        <v>3</v>
      </c>
      <c r="K134" s="33">
        <v>2</v>
      </c>
      <c r="L134" s="33">
        <v>2</v>
      </c>
      <c r="M134" s="33">
        <v>2</v>
      </c>
      <c r="N134" s="33">
        <v>5</v>
      </c>
      <c r="O134" s="33">
        <v>3</v>
      </c>
      <c r="P134" s="33">
        <v>4</v>
      </c>
      <c r="Q134" s="33">
        <v>3</v>
      </c>
      <c r="R134" s="33">
        <v>5</v>
      </c>
      <c r="S134" s="33">
        <v>3</v>
      </c>
      <c r="T134" s="33">
        <v>3</v>
      </c>
      <c r="U134" s="33">
        <v>3</v>
      </c>
      <c r="V134" s="33">
        <v>1</v>
      </c>
      <c r="W134" s="33">
        <v>5</v>
      </c>
      <c r="X134" s="33">
        <v>4</v>
      </c>
      <c r="Y134" s="33">
        <v>3</v>
      </c>
      <c r="Z134" s="33">
        <v>5</v>
      </c>
      <c r="AA134" s="33">
        <v>5</v>
      </c>
      <c r="AB134" s="33">
        <v>4</v>
      </c>
      <c r="AC134" s="33">
        <v>4</v>
      </c>
      <c r="AD134" s="33">
        <v>4</v>
      </c>
      <c r="AE134" s="33">
        <v>2</v>
      </c>
      <c r="AF134" s="33">
        <v>4</v>
      </c>
      <c r="AG134" s="33">
        <v>4</v>
      </c>
      <c r="AH134" s="33">
        <v>3</v>
      </c>
      <c r="AI134" s="33">
        <v>3</v>
      </c>
      <c r="AJ134" s="33">
        <v>3</v>
      </c>
      <c r="AK134" s="33">
        <v>1</v>
      </c>
      <c r="AL134" s="33">
        <v>3</v>
      </c>
      <c r="AM134" s="33">
        <v>1</v>
      </c>
      <c r="AN134" s="33">
        <v>2</v>
      </c>
      <c r="AO134" s="33">
        <v>2</v>
      </c>
      <c r="AP134" s="33">
        <v>4</v>
      </c>
      <c r="AQ134" s="33">
        <v>2</v>
      </c>
      <c r="AR134" s="33">
        <v>1</v>
      </c>
      <c r="AS134" s="33">
        <v>2</v>
      </c>
      <c r="AT134" s="33">
        <v>1</v>
      </c>
      <c r="AU134" s="33">
        <v>2</v>
      </c>
      <c r="AV134" s="33">
        <v>2</v>
      </c>
      <c r="AW134" s="33">
        <v>4</v>
      </c>
      <c r="AX134" s="33">
        <v>2</v>
      </c>
      <c r="AY134" s="33">
        <v>4</v>
      </c>
      <c r="AZ134" s="33">
        <v>3</v>
      </c>
      <c r="BA134" s="33">
        <v>3</v>
      </c>
      <c r="BB134" s="33">
        <v>3</v>
      </c>
      <c r="BC134" s="33">
        <v>2</v>
      </c>
      <c r="BD134" s="33">
        <v>3</v>
      </c>
      <c r="BE134" s="33">
        <v>2</v>
      </c>
      <c r="BF134" s="33">
        <v>4</v>
      </c>
      <c r="BH134" s="33" t="s">
        <v>1290</v>
      </c>
      <c r="BI134" s="33">
        <v>3</v>
      </c>
      <c r="BJ134" s="33">
        <v>5</v>
      </c>
      <c r="BK134" s="33">
        <v>4</v>
      </c>
      <c r="BL134" s="33">
        <v>3</v>
      </c>
      <c r="BM134" s="33">
        <v>3</v>
      </c>
      <c r="BN134" s="33">
        <v>4</v>
      </c>
      <c r="BO134" s="33">
        <v>4</v>
      </c>
      <c r="BP134" s="33">
        <v>4</v>
      </c>
      <c r="BQ134" s="33">
        <v>3</v>
      </c>
      <c r="BR134" s="33">
        <v>2</v>
      </c>
      <c r="BS134" s="33">
        <v>3</v>
      </c>
      <c r="BT134" s="33">
        <v>3</v>
      </c>
      <c r="BU134" s="33">
        <v>3</v>
      </c>
      <c r="BV134" s="33">
        <v>3</v>
      </c>
      <c r="BW134" s="33" t="s">
        <v>183</v>
      </c>
      <c r="BX134" s="33" t="s">
        <v>1291</v>
      </c>
      <c r="BY134" s="33" t="s">
        <v>705</v>
      </c>
      <c r="BZ134" s="33" t="s">
        <v>712</v>
      </c>
      <c r="CA134" s="33" t="s">
        <v>719</v>
      </c>
      <c r="CB134" s="33" t="s">
        <v>727</v>
      </c>
      <c r="CC134" s="33" t="s">
        <v>1292</v>
      </c>
      <c r="CD134" s="33" t="s">
        <v>829</v>
      </c>
      <c r="CE134" s="33" t="s">
        <v>1293</v>
      </c>
      <c r="CF134" s="33" t="s">
        <v>837</v>
      </c>
      <c r="CG134" s="33" t="s">
        <v>844</v>
      </c>
    </row>
    <row r="135" spans="1:86" ht="12.75" x14ac:dyDescent="0.2">
      <c r="A135" s="36">
        <v>43108.671849062499</v>
      </c>
      <c r="B135" s="33">
        <v>3</v>
      </c>
      <c r="C135" s="33">
        <v>5</v>
      </c>
      <c r="D135" s="33">
        <v>5</v>
      </c>
      <c r="E135" s="33">
        <v>4</v>
      </c>
      <c r="F135" s="33">
        <v>1</v>
      </c>
      <c r="G135" s="33">
        <v>5</v>
      </c>
      <c r="H135" s="33">
        <v>5</v>
      </c>
      <c r="I135" s="33">
        <v>5</v>
      </c>
      <c r="J135" s="33">
        <v>2</v>
      </c>
      <c r="K135" s="33">
        <v>2</v>
      </c>
      <c r="L135" s="33">
        <v>1</v>
      </c>
      <c r="M135" s="33">
        <v>5</v>
      </c>
      <c r="N135" s="33">
        <v>5</v>
      </c>
      <c r="O135" s="33">
        <v>4</v>
      </c>
      <c r="P135" s="33">
        <v>5</v>
      </c>
      <c r="Q135" s="33">
        <v>5</v>
      </c>
      <c r="R135" s="33">
        <v>4</v>
      </c>
      <c r="S135" s="33">
        <v>2</v>
      </c>
      <c r="T135" s="33">
        <v>2</v>
      </c>
      <c r="U135" s="33">
        <v>5</v>
      </c>
      <c r="V135" s="33">
        <v>1</v>
      </c>
      <c r="W135" s="33">
        <v>5</v>
      </c>
      <c r="X135" s="33">
        <v>3</v>
      </c>
      <c r="Y135" s="33">
        <v>3</v>
      </c>
      <c r="Z135" s="33">
        <v>5</v>
      </c>
      <c r="AA135" s="33">
        <v>5</v>
      </c>
      <c r="AB135" s="33">
        <v>5</v>
      </c>
      <c r="AC135" s="33">
        <v>5</v>
      </c>
      <c r="AD135" s="33">
        <v>5</v>
      </c>
      <c r="AE135" s="33">
        <v>5</v>
      </c>
      <c r="AF135" s="33">
        <v>5</v>
      </c>
      <c r="AG135" s="33">
        <v>5</v>
      </c>
      <c r="AH135" s="33">
        <v>5</v>
      </c>
      <c r="AI135" s="33">
        <v>5</v>
      </c>
      <c r="AJ135" s="33">
        <v>5</v>
      </c>
      <c r="AK135" s="33">
        <v>2</v>
      </c>
      <c r="AL135" s="33">
        <v>5</v>
      </c>
      <c r="AM135" s="33">
        <v>5</v>
      </c>
      <c r="AN135" s="33">
        <v>4</v>
      </c>
      <c r="AO135" s="33">
        <v>1</v>
      </c>
      <c r="AP135" s="33">
        <v>5</v>
      </c>
      <c r="AQ135" s="33">
        <v>5</v>
      </c>
      <c r="AR135" s="33">
        <v>5</v>
      </c>
      <c r="AS135" s="33">
        <v>3</v>
      </c>
      <c r="AT135" s="33">
        <v>2</v>
      </c>
      <c r="AU135" s="33">
        <v>2</v>
      </c>
      <c r="AV135" s="33">
        <v>5</v>
      </c>
      <c r="AW135" s="33">
        <v>4</v>
      </c>
      <c r="AX135" s="33">
        <v>3</v>
      </c>
      <c r="AY135" s="33">
        <v>5</v>
      </c>
      <c r="AZ135" s="33">
        <v>4</v>
      </c>
      <c r="BA135" s="33">
        <v>4</v>
      </c>
      <c r="BB135" s="33">
        <v>2</v>
      </c>
      <c r="BC135" s="33">
        <v>2</v>
      </c>
      <c r="BD135" s="33">
        <v>5</v>
      </c>
      <c r="BE135" s="33" t="s">
        <v>5</v>
      </c>
      <c r="BF135" s="33">
        <v>5</v>
      </c>
      <c r="BH135" s="33" t="s">
        <v>1294</v>
      </c>
      <c r="BI135" s="33">
        <v>4</v>
      </c>
      <c r="BJ135" s="33">
        <v>5</v>
      </c>
      <c r="BK135" s="33">
        <v>4</v>
      </c>
      <c r="BL135" s="33">
        <v>3</v>
      </c>
      <c r="BM135" s="33">
        <v>3</v>
      </c>
      <c r="BN135" s="33">
        <v>4</v>
      </c>
      <c r="BO135" s="33">
        <v>3</v>
      </c>
      <c r="BP135" s="33">
        <v>3</v>
      </c>
      <c r="BQ135" s="33">
        <v>4</v>
      </c>
      <c r="BR135" s="33">
        <v>2</v>
      </c>
      <c r="BS135" s="33">
        <v>4</v>
      </c>
      <c r="BT135" s="33">
        <v>2</v>
      </c>
      <c r="BU135" s="33">
        <v>3</v>
      </c>
      <c r="BV135" s="33">
        <v>2</v>
      </c>
      <c r="BW135" s="33" t="s">
        <v>185</v>
      </c>
      <c r="BY135" s="33" t="s">
        <v>704</v>
      </c>
      <c r="BZ135" s="33" t="s">
        <v>712</v>
      </c>
      <c r="CA135" s="33" t="s">
        <v>719</v>
      </c>
      <c r="CB135" s="33" t="s">
        <v>727</v>
      </c>
      <c r="CD135" s="33" t="s">
        <v>830</v>
      </c>
      <c r="CE135" s="33" t="s">
        <v>961</v>
      </c>
      <c r="CF135" s="33" t="s">
        <v>837</v>
      </c>
      <c r="CG135" s="33" t="s">
        <v>844</v>
      </c>
    </row>
    <row r="136" spans="1:86" ht="12.75" x14ac:dyDescent="0.2">
      <c r="A136" s="36">
        <v>43108.67194216435</v>
      </c>
      <c r="B136" s="33">
        <v>3</v>
      </c>
      <c r="C136" s="33">
        <v>4</v>
      </c>
      <c r="D136" s="33">
        <v>4</v>
      </c>
      <c r="E136" s="33">
        <v>4</v>
      </c>
      <c r="F136" s="33">
        <v>3</v>
      </c>
      <c r="G136" s="33">
        <v>5</v>
      </c>
      <c r="H136" s="33">
        <v>4</v>
      </c>
      <c r="I136" s="33">
        <v>4</v>
      </c>
      <c r="J136" s="33">
        <v>3</v>
      </c>
      <c r="K136" s="33">
        <v>4</v>
      </c>
      <c r="L136" s="33">
        <v>4</v>
      </c>
      <c r="M136" s="33">
        <v>4</v>
      </c>
      <c r="N136" s="33">
        <v>3</v>
      </c>
      <c r="O136" s="33">
        <v>4</v>
      </c>
      <c r="P136" s="33">
        <v>3</v>
      </c>
      <c r="Q136" s="33">
        <v>4</v>
      </c>
      <c r="R136" s="33">
        <v>4</v>
      </c>
      <c r="S136" s="33">
        <v>3</v>
      </c>
      <c r="T136" s="33">
        <v>4</v>
      </c>
      <c r="U136" s="33">
        <v>4</v>
      </c>
      <c r="V136" s="33">
        <v>3</v>
      </c>
      <c r="W136" s="33">
        <v>4</v>
      </c>
      <c r="X136" s="33">
        <v>4</v>
      </c>
      <c r="Y136" s="33">
        <v>4</v>
      </c>
      <c r="Z136" s="33">
        <v>4</v>
      </c>
      <c r="AA136" s="33">
        <v>4</v>
      </c>
      <c r="AB136" s="33">
        <v>4</v>
      </c>
      <c r="AC136" s="33">
        <v>4</v>
      </c>
      <c r="AD136" s="33">
        <v>4</v>
      </c>
      <c r="AE136" s="33">
        <v>4</v>
      </c>
      <c r="AF136" s="33">
        <v>4</v>
      </c>
      <c r="AG136" s="33">
        <v>4</v>
      </c>
      <c r="AH136" s="33">
        <v>3</v>
      </c>
      <c r="AI136" s="33">
        <v>4</v>
      </c>
      <c r="AJ136" s="33">
        <v>4</v>
      </c>
      <c r="AK136" s="33">
        <v>3</v>
      </c>
      <c r="AL136" s="33">
        <v>4</v>
      </c>
      <c r="AM136" s="33">
        <v>4</v>
      </c>
      <c r="AN136" s="33">
        <v>4</v>
      </c>
      <c r="AO136" s="33">
        <v>4</v>
      </c>
      <c r="AP136" s="33">
        <v>4</v>
      </c>
      <c r="AQ136" s="33">
        <v>4</v>
      </c>
      <c r="AR136" s="33">
        <v>4</v>
      </c>
      <c r="AS136" s="33">
        <v>3</v>
      </c>
      <c r="AT136" s="33">
        <v>4</v>
      </c>
      <c r="AU136" s="33">
        <v>4</v>
      </c>
      <c r="AV136" s="33">
        <v>4</v>
      </c>
      <c r="AW136" s="33">
        <v>3</v>
      </c>
      <c r="AX136" s="33">
        <v>4</v>
      </c>
      <c r="AY136" s="33">
        <v>4</v>
      </c>
      <c r="AZ136" s="33">
        <v>4</v>
      </c>
      <c r="BA136" s="33">
        <v>4</v>
      </c>
      <c r="BB136" s="33">
        <v>3</v>
      </c>
      <c r="BC136" s="33">
        <v>4</v>
      </c>
      <c r="BD136" s="33">
        <v>4</v>
      </c>
      <c r="BE136" s="33">
        <v>3</v>
      </c>
      <c r="BF136" s="33">
        <v>4</v>
      </c>
      <c r="BI136" s="33">
        <v>4</v>
      </c>
      <c r="BJ136" s="33">
        <v>4</v>
      </c>
      <c r="BK136" s="33">
        <v>4</v>
      </c>
      <c r="BL136" s="33">
        <v>3</v>
      </c>
      <c r="BM136" s="33">
        <v>3</v>
      </c>
      <c r="BN136" s="33">
        <v>3</v>
      </c>
      <c r="BO136" s="33">
        <v>3</v>
      </c>
      <c r="BP136" s="33">
        <v>3</v>
      </c>
      <c r="BQ136" s="33" t="s">
        <v>5</v>
      </c>
      <c r="BR136" s="33" t="s">
        <v>5</v>
      </c>
      <c r="BS136" s="33" t="s">
        <v>5</v>
      </c>
      <c r="BT136" s="33">
        <v>4</v>
      </c>
      <c r="BU136" s="33">
        <v>4</v>
      </c>
      <c r="BV136" s="33">
        <v>4</v>
      </c>
      <c r="BW136" s="33" t="s">
        <v>184</v>
      </c>
      <c r="BX136" s="33" t="s">
        <v>1295</v>
      </c>
      <c r="BY136" s="33" t="s">
        <v>705</v>
      </c>
      <c r="BZ136" s="33" t="s">
        <v>714</v>
      </c>
      <c r="CA136" s="33" t="s">
        <v>720</v>
      </c>
      <c r="CB136" s="33" t="s">
        <v>727</v>
      </c>
      <c r="CC136" s="33" t="s">
        <v>1296</v>
      </c>
      <c r="CD136" s="33" t="s">
        <v>206</v>
      </c>
      <c r="CE136" s="33" t="s">
        <v>1297</v>
      </c>
      <c r="CF136" s="33" t="s">
        <v>837</v>
      </c>
      <c r="CG136" s="33" t="s">
        <v>844</v>
      </c>
      <c r="CH136" s="33"/>
    </row>
    <row r="137" spans="1:86" ht="12.75" x14ac:dyDescent="0.2">
      <c r="A137" s="36">
        <v>43108.675694664351</v>
      </c>
      <c r="B137" s="33">
        <v>3</v>
      </c>
      <c r="C137" s="33">
        <v>2</v>
      </c>
      <c r="D137" s="33">
        <v>1</v>
      </c>
      <c r="E137" s="33">
        <v>3</v>
      </c>
      <c r="F137" s="33">
        <v>2</v>
      </c>
      <c r="G137" s="33">
        <v>4</v>
      </c>
      <c r="H137" s="33">
        <v>1</v>
      </c>
      <c r="I137" s="33">
        <v>2</v>
      </c>
      <c r="J137" s="33">
        <v>1</v>
      </c>
      <c r="K137" s="33">
        <v>1</v>
      </c>
      <c r="L137" s="33">
        <v>1</v>
      </c>
      <c r="M137" s="33">
        <v>5</v>
      </c>
      <c r="N137" s="33">
        <v>1</v>
      </c>
      <c r="O137" s="33">
        <v>5</v>
      </c>
      <c r="P137" s="33">
        <v>2</v>
      </c>
      <c r="Q137" s="33">
        <v>4</v>
      </c>
      <c r="R137" s="33">
        <v>2</v>
      </c>
      <c r="S137" s="33">
        <v>2</v>
      </c>
      <c r="T137" s="33">
        <v>1</v>
      </c>
      <c r="U137" s="33">
        <v>1</v>
      </c>
      <c r="V137" s="33" t="s">
        <v>5</v>
      </c>
      <c r="W137" s="33">
        <v>3</v>
      </c>
      <c r="X137" s="33" t="s">
        <v>5</v>
      </c>
      <c r="Y137" s="33">
        <v>1</v>
      </c>
      <c r="Z137" s="33" t="s">
        <v>5</v>
      </c>
      <c r="AA137" s="33">
        <v>4</v>
      </c>
      <c r="AB137" s="33" t="s">
        <v>5</v>
      </c>
      <c r="AC137" s="33">
        <v>3</v>
      </c>
      <c r="AD137" s="33" t="s">
        <v>5</v>
      </c>
      <c r="AE137" s="33">
        <v>1</v>
      </c>
      <c r="AF137" s="33">
        <v>1</v>
      </c>
      <c r="AG137" s="33">
        <v>1</v>
      </c>
      <c r="AH137" s="33">
        <v>1</v>
      </c>
      <c r="AI137" s="33" t="s">
        <v>5</v>
      </c>
      <c r="AJ137" s="33">
        <v>1</v>
      </c>
      <c r="AK137" s="33">
        <v>3</v>
      </c>
      <c r="AL137" s="33">
        <v>3</v>
      </c>
      <c r="AM137" s="33">
        <v>1</v>
      </c>
      <c r="AN137" s="33">
        <v>3</v>
      </c>
      <c r="AO137" s="33">
        <v>2</v>
      </c>
      <c r="AP137" s="33">
        <v>3</v>
      </c>
      <c r="AQ137" s="33">
        <v>1</v>
      </c>
      <c r="AR137" s="33" t="s">
        <v>5</v>
      </c>
      <c r="AS137" s="33">
        <v>1</v>
      </c>
      <c r="AT137" s="33">
        <v>1</v>
      </c>
      <c r="AU137" s="33">
        <v>1</v>
      </c>
      <c r="AV137" s="33">
        <v>5</v>
      </c>
      <c r="AW137" s="33" t="s">
        <v>5</v>
      </c>
      <c r="AX137" s="33">
        <v>5</v>
      </c>
      <c r="AY137" s="33">
        <v>2</v>
      </c>
      <c r="AZ137" s="33">
        <v>5</v>
      </c>
      <c r="BA137" s="33">
        <v>2</v>
      </c>
      <c r="BB137" s="33">
        <v>3</v>
      </c>
      <c r="BC137" s="33">
        <v>2</v>
      </c>
      <c r="BD137" s="33">
        <v>1</v>
      </c>
      <c r="BE137" s="33" t="s">
        <v>5</v>
      </c>
      <c r="BF137" s="33">
        <v>3</v>
      </c>
      <c r="BG137" s="33" t="s">
        <v>1298</v>
      </c>
      <c r="BH137" s="33" t="s">
        <v>1299</v>
      </c>
      <c r="BI137" s="33">
        <v>1</v>
      </c>
      <c r="BJ137" s="33">
        <v>5</v>
      </c>
      <c r="BK137" s="33">
        <v>4</v>
      </c>
      <c r="BL137" s="33">
        <v>3</v>
      </c>
      <c r="BM137" s="33">
        <v>3</v>
      </c>
      <c r="BN137" s="33">
        <v>5</v>
      </c>
      <c r="BO137" s="33">
        <v>1</v>
      </c>
      <c r="BP137" s="33">
        <v>3</v>
      </c>
      <c r="BQ137" s="33">
        <v>3</v>
      </c>
      <c r="BR137" s="33">
        <v>4</v>
      </c>
      <c r="BS137" s="33">
        <v>3</v>
      </c>
      <c r="BT137" s="33" t="s">
        <v>5</v>
      </c>
      <c r="BU137" s="33">
        <v>5</v>
      </c>
      <c r="BV137" s="33" t="s">
        <v>5</v>
      </c>
      <c r="BW137" s="33" t="s">
        <v>182</v>
      </c>
      <c r="BX137" s="33" t="s">
        <v>1300</v>
      </c>
      <c r="BY137" s="33" t="s">
        <v>704</v>
      </c>
      <c r="BZ137" s="33" t="s">
        <v>712</v>
      </c>
      <c r="CA137" s="33" t="s">
        <v>719</v>
      </c>
      <c r="CB137" s="33" t="s">
        <v>727</v>
      </c>
      <c r="CC137" s="33" t="s">
        <v>1301</v>
      </c>
      <c r="CD137" s="33" t="s">
        <v>1302</v>
      </c>
      <c r="CE137" s="33" t="s">
        <v>1303</v>
      </c>
      <c r="CF137" s="33" t="s">
        <v>837</v>
      </c>
      <c r="CG137" s="33" t="s">
        <v>844</v>
      </c>
    </row>
    <row r="138" spans="1:86" ht="12.75" x14ac:dyDescent="0.2">
      <c r="A138" s="36">
        <v>43108.680303275461</v>
      </c>
      <c r="B138" s="33">
        <v>3</v>
      </c>
      <c r="C138" s="33">
        <v>4</v>
      </c>
      <c r="D138" s="33">
        <v>3</v>
      </c>
      <c r="E138" s="33">
        <v>3</v>
      </c>
      <c r="F138" s="33">
        <v>3</v>
      </c>
      <c r="G138" s="33">
        <v>3</v>
      </c>
      <c r="H138" s="33">
        <v>5</v>
      </c>
      <c r="I138" s="33">
        <v>5</v>
      </c>
      <c r="J138" s="33">
        <v>5</v>
      </c>
      <c r="K138" s="33">
        <v>3</v>
      </c>
      <c r="L138" s="33">
        <v>2</v>
      </c>
      <c r="M138" s="33">
        <v>3</v>
      </c>
      <c r="N138" s="33">
        <v>3</v>
      </c>
      <c r="O138" s="33">
        <v>4</v>
      </c>
      <c r="P138" s="33">
        <v>2</v>
      </c>
      <c r="Q138" s="33">
        <v>2</v>
      </c>
      <c r="R138" s="33">
        <v>2</v>
      </c>
      <c r="S138" s="33">
        <v>5</v>
      </c>
      <c r="T138" s="33">
        <v>2</v>
      </c>
      <c r="U138" s="33">
        <v>4</v>
      </c>
      <c r="V138" s="33">
        <v>4</v>
      </c>
      <c r="W138" s="33">
        <v>3</v>
      </c>
      <c r="X138" s="33">
        <v>2</v>
      </c>
      <c r="Y138" s="33">
        <v>2</v>
      </c>
      <c r="Z138" s="33">
        <v>3</v>
      </c>
      <c r="AA138" s="33">
        <v>3</v>
      </c>
      <c r="AB138" s="33">
        <v>3</v>
      </c>
      <c r="AC138" s="33">
        <v>4</v>
      </c>
      <c r="AD138" s="33">
        <v>3</v>
      </c>
      <c r="AE138" s="33">
        <v>2</v>
      </c>
      <c r="AF138" s="33">
        <v>4</v>
      </c>
      <c r="AG138" s="33">
        <v>2</v>
      </c>
      <c r="AH138" s="33">
        <v>3</v>
      </c>
      <c r="AI138" s="33">
        <v>2</v>
      </c>
      <c r="AJ138" s="33">
        <v>2</v>
      </c>
      <c r="AK138" s="33">
        <v>3</v>
      </c>
      <c r="AL138" s="33">
        <v>4</v>
      </c>
      <c r="AM138" s="33">
        <v>4</v>
      </c>
      <c r="AN138" s="33">
        <v>3</v>
      </c>
      <c r="AO138" s="33">
        <v>3</v>
      </c>
      <c r="AP138" s="33">
        <v>3</v>
      </c>
      <c r="AQ138" s="33">
        <v>5</v>
      </c>
      <c r="AR138" s="33">
        <v>4</v>
      </c>
      <c r="AS138" s="33">
        <v>5</v>
      </c>
      <c r="AT138" s="33">
        <v>3</v>
      </c>
      <c r="AU138" s="33">
        <v>2</v>
      </c>
      <c r="AV138" s="33">
        <v>3</v>
      </c>
      <c r="AW138" s="33">
        <v>3</v>
      </c>
      <c r="AX138" s="33">
        <v>4</v>
      </c>
      <c r="AY138" s="33">
        <v>2</v>
      </c>
      <c r="AZ138" s="33">
        <v>2</v>
      </c>
      <c r="BA138" s="33">
        <v>2</v>
      </c>
      <c r="BB138" s="33">
        <v>4</v>
      </c>
      <c r="BC138" s="33">
        <v>2</v>
      </c>
      <c r="BD138" s="33">
        <v>4</v>
      </c>
      <c r="BE138" s="33">
        <v>4</v>
      </c>
      <c r="BF138" s="33">
        <v>2</v>
      </c>
      <c r="BH138" s="33" t="s">
        <v>159</v>
      </c>
      <c r="BI138" s="33">
        <v>4</v>
      </c>
      <c r="BJ138" s="33">
        <v>4</v>
      </c>
      <c r="BK138" s="33">
        <v>4</v>
      </c>
      <c r="BL138" s="33">
        <v>4</v>
      </c>
      <c r="BM138" s="33">
        <v>4</v>
      </c>
      <c r="BN138" s="33">
        <v>4</v>
      </c>
      <c r="BO138" s="33">
        <v>4</v>
      </c>
      <c r="BP138" s="33">
        <v>4</v>
      </c>
      <c r="BQ138" s="33">
        <v>3</v>
      </c>
      <c r="BR138" s="33">
        <v>1</v>
      </c>
      <c r="BS138" s="33">
        <v>5</v>
      </c>
      <c r="BT138" s="33">
        <v>3</v>
      </c>
      <c r="BU138" s="33">
        <v>1</v>
      </c>
      <c r="BV138" s="33">
        <v>3</v>
      </c>
      <c r="BW138" s="33" t="s">
        <v>185</v>
      </c>
      <c r="BX138" s="33" t="s">
        <v>1304</v>
      </c>
      <c r="BY138" s="33" t="s">
        <v>705</v>
      </c>
      <c r="BZ138" s="33" t="s">
        <v>714</v>
      </c>
      <c r="CA138" s="33" t="s">
        <v>719</v>
      </c>
      <c r="CB138" s="33" t="s">
        <v>1221</v>
      </c>
      <c r="CC138" s="33" t="s">
        <v>738</v>
      </c>
      <c r="CD138" s="33" t="s">
        <v>741</v>
      </c>
      <c r="CE138" s="33" t="s">
        <v>236</v>
      </c>
      <c r="CF138" s="33" t="s">
        <v>1182</v>
      </c>
      <c r="CG138" s="33" t="s">
        <v>844</v>
      </c>
    </row>
    <row r="139" spans="1:86" ht="12.75" x14ac:dyDescent="0.2">
      <c r="A139" s="36">
        <v>43108.681729039352</v>
      </c>
      <c r="B139" s="33">
        <v>5</v>
      </c>
      <c r="C139" s="33">
        <v>4</v>
      </c>
      <c r="D139" s="33">
        <v>4</v>
      </c>
      <c r="E139" s="33">
        <v>2</v>
      </c>
      <c r="F139" s="33">
        <v>1</v>
      </c>
      <c r="G139" s="33">
        <v>4</v>
      </c>
      <c r="H139" s="33">
        <v>4</v>
      </c>
      <c r="I139" s="33">
        <v>3</v>
      </c>
      <c r="J139" s="33">
        <v>2</v>
      </c>
      <c r="K139" s="33">
        <v>5</v>
      </c>
      <c r="L139" s="33">
        <v>5</v>
      </c>
      <c r="M139" s="33">
        <v>4</v>
      </c>
      <c r="N139" s="33">
        <v>5</v>
      </c>
      <c r="O139" s="33">
        <v>5</v>
      </c>
      <c r="P139" s="33">
        <v>3</v>
      </c>
      <c r="Q139" s="33">
        <v>4</v>
      </c>
      <c r="R139" s="33">
        <v>3</v>
      </c>
      <c r="S139" s="33">
        <v>2</v>
      </c>
      <c r="T139" s="33">
        <v>3</v>
      </c>
      <c r="U139" s="33">
        <v>3</v>
      </c>
      <c r="V139" s="33">
        <v>1</v>
      </c>
      <c r="W139" s="33">
        <v>4</v>
      </c>
      <c r="X139" s="33">
        <v>3</v>
      </c>
      <c r="Y139" s="33">
        <v>5</v>
      </c>
      <c r="Z139" s="33">
        <v>5</v>
      </c>
      <c r="AA139" s="33">
        <v>4</v>
      </c>
      <c r="AB139" s="33">
        <v>5</v>
      </c>
      <c r="AC139" s="33">
        <v>3</v>
      </c>
      <c r="AD139" s="33">
        <v>5</v>
      </c>
      <c r="AE139" s="33">
        <v>4</v>
      </c>
      <c r="AF139" s="33">
        <v>3</v>
      </c>
      <c r="AG139" s="33">
        <v>2</v>
      </c>
      <c r="AH139" s="33">
        <v>4</v>
      </c>
      <c r="AI139" s="33">
        <v>5</v>
      </c>
      <c r="AJ139" s="33">
        <v>3</v>
      </c>
      <c r="AK139" s="33">
        <v>4</v>
      </c>
      <c r="AL139" s="33">
        <v>3</v>
      </c>
      <c r="AM139" s="33">
        <v>3</v>
      </c>
      <c r="AN139" s="33">
        <v>3</v>
      </c>
      <c r="AO139" s="33">
        <v>4</v>
      </c>
      <c r="AP139" s="33">
        <v>4</v>
      </c>
      <c r="AQ139" s="33">
        <v>4</v>
      </c>
      <c r="AR139" s="33">
        <v>3</v>
      </c>
      <c r="AS139" s="33">
        <v>2</v>
      </c>
      <c r="AT139" s="33">
        <v>5</v>
      </c>
      <c r="AU139" s="33">
        <v>5</v>
      </c>
      <c r="AV139" s="33">
        <v>5</v>
      </c>
      <c r="AW139" s="33">
        <v>4</v>
      </c>
      <c r="AX139" s="33">
        <v>4</v>
      </c>
      <c r="AY139" s="33">
        <v>4</v>
      </c>
      <c r="AZ139" s="33">
        <v>5</v>
      </c>
      <c r="BA139" s="33">
        <v>4</v>
      </c>
      <c r="BB139" s="33">
        <v>2</v>
      </c>
      <c r="BC139" s="33">
        <v>3</v>
      </c>
      <c r="BD139" s="33">
        <v>3</v>
      </c>
      <c r="BE139" s="33">
        <v>2</v>
      </c>
      <c r="BF139" s="33">
        <v>5</v>
      </c>
      <c r="BH139" s="33" t="s">
        <v>928</v>
      </c>
      <c r="BI139" s="33">
        <v>5</v>
      </c>
      <c r="BJ139" s="33">
        <v>5</v>
      </c>
      <c r="BK139" s="33">
        <v>4</v>
      </c>
      <c r="BL139" s="33">
        <v>4</v>
      </c>
      <c r="BM139" s="33">
        <v>4</v>
      </c>
      <c r="BN139" s="33">
        <v>5</v>
      </c>
      <c r="BO139" s="33">
        <v>5</v>
      </c>
      <c r="BP139" s="33">
        <v>5</v>
      </c>
      <c r="BQ139" s="33">
        <v>5</v>
      </c>
      <c r="BR139" s="33">
        <v>3</v>
      </c>
      <c r="BS139" s="33">
        <v>5</v>
      </c>
      <c r="BT139" s="33">
        <v>4</v>
      </c>
      <c r="BU139" s="33">
        <v>5</v>
      </c>
      <c r="BV139" s="33">
        <v>4</v>
      </c>
      <c r="BW139" s="33" t="s">
        <v>183</v>
      </c>
      <c r="BY139" s="33" t="s">
        <v>704</v>
      </c>
      <c r="BZ139" s="33" t="s">
        <v>713</v>
      </c>
      <c r="CA139" s="33" t="s">
        <v>719</v>
      </c>
      <c r="CB139" s="33" t="s">
        <v>727</v>
      </c>
      <c r="CC139" s="33" t="s">
        <v>1305</v>
      </c>
      <c r="CD139" s="33" t="s">
        <v>828</v>
      </c>
      <c r="CE139" s="33" t="s">
        <v>985</v>
      </c>
      <c r="CF139" s="33" t="s">
        <v>837</v>
      </c>
      <c r="CG139" s="33" t="s">
        <v>844</v>
      </c>
    </row>
    <row r="140" spans="1:86" ht="12.75" x14ac:dyDescent="0.2">
      <c r="A140" s="36">
        <v>43108.700519421298</v>
      </c>
      <c r="B140" s="33">
        <v>2</v>
      </c>
      <c r="C140" s="33">
        <v>5</v>
      </c>
      <c r="D140" s="33">
        <v>5</v>
      </c>
      <c r="E140" s="33">
        <v>3</v>
      </c>
      <c r="F140" s="33">
        <v>2</v>
      </c>
      <c r="G140" s="33">
        <v>4</v>
      </c>
      <c r="H140" s="33">
        <v>4</v>
      </c>
      <c r="I140" s="33">
        <v>3</v>
      </c>
      <c r="J140" s="33">
        <v>1</v>
      </c>
      <c r="K140" s="33">
        <v>1</v>
      </c>
      <c r="L140" s="33">
        <v>1</v>
      </c>
      <c r="M140" s="33">
        <v>3</v>
      </c>
      <c r="N140" s="33">
        <v>2</v>
      </c>
      <c r="O140" s="33">
        <v>3</v>
      </c>
      <c r="P140" s="33">
        <v>5</v>
      </c>
      <c r="Q140" s="33">
        <v>3</v>
      </c>
      <c r="R140" s="33">
        <v>2</v>
      </c>
      <c r="S140" s="33">
        <v>1</v>
      </c>
      <c r="T140" s="33">
        <v>1</v>
      </c>
      <c r="U140" s="33">
        <v>1</v>
      </c>
      <c r="V140" s="33" t="s">
        <v>5</v>
      </c>
      <c r="W140" s="33">
        <v>3</v>
      </c>
      <c r="X140" s="33">
        <v>2</v>
      </c>
      <c r="Y140" s="33">
        <v>3</v>
      </c>
      <c r="Z140" s="33">
        <v>4</v>
      </c>
      <c r="AA140" s="33">
        <v>5</v>
      </c>
      <c r="AB140" s="33">
        <v>4</v>
      </c>
      <c r="AC140" s="33">
        <v>4</v>
      </c>
      <c r="AD140" s="33">
        <v>5</v>
      </c>
      <c r="AE140" s="33">
        <v>3</v>
      </c>
      <c r="AF140" s="33">
        <v>3</v>
      </c>
      <c r="AG140" s="33">
        <v>5</v>
      </c>
      <c r="AH140" s="33">
        <v>4</v>
      </c>
      <c r="AI140" s="33">
        <v>3</v>
      </c>
      <c r="AJ140" s="33">
        <v>3</v>
      </c>
      <c r="AK140" s="33">
        <v>3</v>
      </c>
      <c r="AL140" s="33">
        <v>5</v>
      </c>
      <c r="AM140" s="33">
        <v>4</v>
      </c>
      <c r="AN140" s="33">
        <v>4</v>
      </c>
      <c r="AO140" s="33">
        <v>1</v>
      </c>
      <c r="AP140" s="33">
        <v>4</v>
      </c>
      <c r="AQ140" s="33">
        <v>5</v>
      </c>
      <c r="AR140" s="33">
        <v>3</v>
      </c>
      <c r="AS140" s="33">
        <v>1</v>
      </c>
      <c r="AT140" s="33">
        <v>1</v>
      </c>
      <c r="AU140" s="33">
        <v>1</v>
      </c>
      <c r="AV140" s="33">
        <v>5</v>
      </c>
      <c r="AW140" s="33">
        <v>2</v>
      </c>
      <c r="AX140" s="33">
        <v>3</v>
      </c>
      <c r="AY140" s="33">
        <v>4</v>
      </c>
      <c r="AZ140" s="33">
        <v>3</v>
      </c>
      <c r="BA140" s="33">
        <v>1</v>
      </c>
      <c r="BB140" s="33">
        <v>1</v>
      </c>
      <c r="BC140" s="33">
        <v>2</v>
      </c>
      <c r="BD140" s="33">
        <v>2</v>
      </c>
      <c r="BE140" s="33">
        <v>1</v>
      </c>
      <c r="BF140" s="33">
        <v>5</v>
      </c>
      <c r="BH140" s="33" t="s">
        <v>986</v>
      </c>
      <c r="BI140" s="33">
        <v>2</v>
      </c>
      <c r="BJ140" s="33">
        <v>5</v>
      </c>
      <c r="BK140" s="33">
        <v>5</v>
      </c>
      <c r="BL140" s="33">
        <v>3</v>
      </c>
      <c r="BM140" s="33">
        <v>3</v>
      </c>
      <c r="BN140" s="33" t="s">
        <v>5</v>
      </c>
      <c r="BO140" s="33" t="s">
        <v>5</v>
      </c>
      <c r="BP140" s="33" t="s">
        <v>5</v>
      </c>
      <c r="BQ140" s="33" t="s">
        <v>5</v>
      </c>
      <c r="BR140" s="33" t="s">
        <v>5</v>
      </c>
      <c r="BS140" s="33">
        <v>2</v>
      </c>
      <c r="BT140" s="33" t="s">
        <v>5</v>
      </c>
      <c r="BU140" s="33" t="s">
        <v>5</v>
      </c>
      <c r="BV140" s="33">
        <v>1</v>
      </c>
      <c r="BW140" s="33" t="s">
        <v>185</v>
      </c>
      <c r="BY140" s="33" t="s">
        <v>705</v>
      </c>
      <c r="BZ140" s="33" t="s">
        <v>711</v>
      </c>
      <c r="CA140" s="33" t="s">
        <v>719</v>
      </c>
      <c r="CB140" s="33" t="s">
        <v>727</v>
      </c>
      <c r="CC140" s="33" t="s">
        <v>1306</v>
      </c>
      <c r="CD140" s="33" t="s">
        <v>829</v>
      </c>
      <c r="CE140" s="33" t="s">
        <v>1307</v>
      </c>
      <c r="CF140" s="33" t="s">
        <v>837</v>
      </c>
      <c r="CG140" s="33" t="s">
        <v>844</v>
      </c>
    </row>
    <row r="141" spans="1:86" ht="12.75" x14ac:dyDescent="0.2">
      <c r="A141" s="36">
        <v>43108.721852662042</v>
      </c>
      <c r="B141" s="33">
        <v>2</v>
      </c>
      <c r="C141" s="33">
        <v>5</v>
      </c>
      <c r="D141" s="33">
        <v>3</v>
      </c>
      <c r="E141" s="33">
        <v>4</v>
      </c>
      <c r="F141" s="33">
        <v>4</v>
      </c>
      <c r="G141" s="33">
        <v>5</v>
      </c>
      <c r="H141" s="33">
        <v>5</v>
      </c>
      <c r="I141" s="33">
        <v>5</v>
      </c>
      <c r="J141" s="33">
        <v>4</v>
      </c>
      <c r="K141" s="33">
        <v>4</v>
      </c>
      <c r="L141" s="33">
        <v>5</v>
      </c>
      <c r="M141" s="33">
        <v>2</v>
      </c>
      <c r="N141" s="33">
        <v>2</v>
      </c>
      <c r="O141" s="33">
        <v>3</v>
      </c>
      <c r="P141" s="33">
        <v>4</v>
      </c>
      <c r="Q141" s="33">
        <v>4</v>
      </c>
      <c r="R141" s="33">
        <v>4</v>
      </c>
      <c r="S141" s="33">
        <v>2</v>
      </c>
      <c r="T141" s="33">
        <v>2</v>
      </c>
      <c r="U141" s="33">
        <v>4</v>
      </c>
      <c r="V141" s="33">
        <v>5</v>
      </c>
      <c r="W141" s="33">
        <v>5</v>
      </c>
      <c r="X141" s="33">
        <v>4</v>
      </c>
      <c r="Y141" s="33">
        <v>3</v>
      </c>
      <c r="Z141" s="33">
        <v>4</v>
      </c>
      <c r="AA141" s="33">
        <v>2</v>
      </c>
      <c r="AB141" s="33">
        <v>5</v>
      </c>
      <c r="AC141" s="33">
        <v>5</v>
      </c>
      <c r="AD141" s="33">
        <v>2</v>
      </c>
      <c r="AE141" s="33">
        <v>4</v>
      </c>
      <c r="AF141" s="33">
        <v>4</v>
      </c>
      <c r="AG141" s="33">
        <v>4</v>
      </c>
      <c r="AH141" s="33">
        <v>5</v>
      </c>
      <c r="AI141" s="33">
        <v>5</v>
      </c>
      <c r="AJ141" s="33">
        <v>2</v>
      </c>
      <c r="AK141" s="33">
        <v>2</v>
      </c>
      <c r="AL141" s="33">
        <v>5</v>
      </c>
      <c r="AM141" s="33">
        <v>3</v>
      </c>
      <c r="AN141" s="33">
        <v>4</v>
      </c>
      <c r="AO141" s="33">
        <v>4</v>
      </c>
      <c r="AP141" s="33">
        <v>5</v>
      </c>
      <c r="AQ141" s="33">
        <v>5</v>
      </c>
      <c r="AR141" s="33">
        <v>5</v>
      </c>
      <c r="AS141" s="33">
        <v>5</v>
      </c>
      <c r="AT141" s="33">
        <v>4</v>
      </c>
      <c r="AU141" s="33">
        <v>4</v>
      </c>
      <c r="AV141" s="33">
        <v>1</v>
      </c>
      <c r="AW141" s="33">
        <v>2</v>
      </c>
      <c r="AX141" s="33">
        <v>4</v>
      </c>
      <c r="AY141" s="33">
        <v>4</v>
      </c>
      <c r="AZ141" s="33">
        <v>4</v>
      </c>
      <c r="BA141" s="33">
        <v>4</v>
      </c>
      <c r="BB141" s="33">
        <v>2</v>
      </c>
      <c r="BC141" s="33">
        <v>1</v>
      </c>
      <c r="BD141" s="33">
        <v>4</v>
      </c>
      <c r="BE141" s="33">
        <v>5</v>
      </c>
      <c r="BF141" s="33">
        <v>5</v>
      </c>
      <c r="BG141" s="33" t="s">
        <v>1308</v>
      </c>
      <c r="BH141" s="33" t="s">
        <v>1290</v>
      </c>
      <c r="BI141" s="33">
        <v>4</v>
      </c>
      <c r="BJ141" s="33">
        <v>4</v>
      </c>
      <c r="BK141" s="33">
        <v>5</v>
      </c>
      <c r="BL141" s="33">
        <v>4</v>
      </c>
      <c r="BM141" s="33">
        <v>5</v>
      </c>
      <c r="BN141" s="33">
        <v>4</v>
      </c>
      <c r="BO141" s="33">
        <v>2</v>
      </c>
      <c r="BP141" s="33">
        <v>2</v>
      </c>
      <c r="BQ141" s="33">
        <v>3</v>
      </c>
      <c r="BR141" s="33">
        <v>2</v>
      </c>
      <c r="BS141" s="33">
        <v>4</v>
      </c>
      <c r="BT141" s="33">
        <v>4</v>
      </c>
      <c r="BU141" s="33">
        <v>3</v>
      </c>
      <c r="BV141" s="33">
        <v>3</v>
      </c>
      <c r="BW141" s="33" t="s">
        <v>929</v>
      </c>
      <c r="BX141" s="33" t="s">
        <v>1309</v>
      </c>
      <c r="BY141" s="33" t="s">
        <v>704</v>
      </c>
      <c r="BZ141" s="33" t="s">
        <v>713</v>
      </c>
      <c r="CA141" s="33" t="s">
        <v>719</v>
      </c>
      <c r="CB141" s="33" t="s">
        <v>727</v>
      </c>
      <c r="CC141" s="33" t="s">
        <v>1310</v>
      </c>
      <c r="CD141" s="33" t="s">
        <v>741</v>
      </c>
      <c r="CE141" s="33" t="s">
        <v>1265</v>
      </c>
      <c r="CF141" s="33" t="s">
        <v>837</v>
      </c>
      <c r="CG141" s="33" t="s">
        <v>844</v>
      </c>
    </row>
    <row r="142" spans="1:86" ht="12.75" x14ac:dyDescent="0.2">
      <c r="A142" s="36">
        <v>43108.733429479165</v>
      </c>
      <c r="B142" s="33">
        <v>4</v>
      </c>
      <c r="C142" s="33">
        <v>5</v>
      </c>
      <c r="D142" s="33">
        <v>4</v>
      </c>
      <c r="E142" s="33">
        <v>3</v>
      </c>
      <c r="F142" s="33">
        <v>4</v>
      </c>
      <c r="G142" s="33">
        <v>4</v>
      </c>
      <c r="H142" s="33">
        <v>4</v>
      </c>
      <c r="I142" s="33">
        <v>5</v>
      </c>
      <c r="J142" s="33">
        <v>4</v>
      </c>
      <c r="K142" s="33">
        <v>5</v>
      </c>
      <c r="L142" s="33">
        <v>4</v>
      </c>
      <c r="M142" s="33">
        <v>3</v>
      </c>
      <c r="N142" s="33">
        <v>3</v>
      </c>
      <c r="O142" s="33">
        <v>4</v>
      </c>
      <c r="P142" s="33">
        <v>5</v>
      </c>
      <c r="Q142" s="33">
        <v>2</v>
      </c>
      <c r="R142" s="33">
        <v>3</v>
      </c>
      <c r="S142" s="33">
        <v>4</v>
      </c>
      <c r="T142" s="33">
        <v>4</v>
      </c>
      <c r="U142" s="33">
        <v>5</v>
      </c>
      <c r="V142" s="33">
        <v>1</v>
      </c>
      <c r="W142" s="33">
        <v>5</v>
      </c>
      <c r="X142" s="33">
        <v>5</v>
      </c>
      <c r="Y142" s="33">
        <v>1</v>
      </c>
      <c r="Z142" s="33">
        <v>3</v>
      </c>
      <c r="AA142" s="33">
        <v>1</v>
      </c>
      <c r="AB142" s="33">
        <v>5</v>
      </c>
      <c r="AC142" s="33">
        <v>3</v>
      </c>
      <c r="AD142" s="33">
        <v>5</v>
      </c>
      <c r="AE142" s="33">
        <v>4</v>
      </c>
      <c r="AF142" s="33">
        <v>1</v>
      </c>
      <c r="AG142" s="33">
        <v>3</v>
      </c>
      <c r="AH142" s="33">
        <v>4</v>
      </c>
      <c r="AI142" s="33">
        <v>4</v>
      </c>
      <c r="AJ142" s="33">
        <v>5</v>
      </c>
      <c r="AK142" s="33">
        <v>4</v>
      </c>
      <c r="AL142" s="33">
        <v>4</v>
      </c>
      <c r="AM142" s="33">
        <v>2</v>
      </c>
      <c r="AN142" s="33">
        <v>2</v>
      </c>
      <c r="AO142" s="33">
        <v>5</v>
      </c>
      <c r="AP142" s="33">
        <v>4</v>
      </c>
      <c r="AQ142" s="33">
        <v>4</v>
      </c>
      <c r="AR142" s="33">
        <v>5</v>
      </c>
      <c r="AS142" s="33">
        <v>4</v>
      </c>
      <c r="AT142" s="33">
        <v>5</v>
      </c>
      <c r="AU142" s="33">
        <v>5</v>
      </c>
      <c r="AV142" s="33">
        <v>4</v>
      </c>
      <c r="AW142" s="33">
        <v>4</v>
      </c>
      <c r="AX142" s="33">
        <v>2</v>
      </c>
      <c r="AY142" s="33">
        <v>3</v>
      </c>
      <c r="AZ142" s="33">
        <v>3</v>
      </c>
      <c r="BA142" s="33">
        <v>3</v>
      </c>
      <c r="BB142" s="33">
        <v>5</v>
      </c>
      <c r="BC142" s="33">
        <v>4</v>
      </c>
      <c r="BD142" s="33">
        <v>5</v>
      </c>
      <c r="BE142" s="33" t="s">
        <v>5</v>
      </c>
      <c r="BF142" s="33">
        <v>5</v>
      </c>
      <c r="BI142" s="33">
        <v>3</v>
      </c>
      <c r="BJ142" s="33">
        <v>3</v>
      </c>
      <c r="BK142" s="33">
        <v>4</v>
      </c>
      <c r="BL142" s="33">
        <v>3</v>
      </c>
      <c r="BM142" s="33">
        <v>1</v>
      </c>
      <c r="BN142" s="33">
        <v>5</v>
      </c>
      <c r="BO142" s="33">
        <v>4</v>
      </c>
      <c r="BP142" s="33">
        <v>5</v>
      </c>
      <c r="BQ142" s="33">
        <v>3</v>
      </c>
      <c r="BR142" s="33" t="s">
        <v>5</v>
      </c>
      <c r="BS142" s="33">
        <v>5</v>
      </c>
      <c r="BT142" s="33">
        <v>5</v>
      </c>
      <c r="BU142" s="33">
        <v>3</v>
      </c>
      <c r="BV142" s="33">
        <v>5</v>
      </c>
      <c r="BW142" s="33" t="s">
        <v>185</v>
      </c>
      <c r="BY142" s="33" t="s">
        <v>705</v>
      </c>
      <c r="BZ142" s="33" t="s">
        <v>713</v>
      </c>
      <c r="CA142" s="33" t="s">
        <v>720</v>
      </c>
      <c r="CB142" s="33" t="s">
        <v>727</v>
      </c>
      <c r="CC142" s="33" t="s">
        <v>1311</v>
      </c>
      <c r="CD142" s="33" t="s">
        <v>830</v>
      </c>
      <c r="CE142" s="33" t="s">
        <v>1142</v>
      </c>
      <c r="CF142" s="33" t="s">
        <v>837</v>
      </c>
      <c r="CG142" s="33" t="s">
        <v>844</v>
      </c>
    </row>
    <row r="143" spans="1:86" ht="12.75" x14ac:dyDescent="0.2">
      <c r="A143" s="36">
        <v>43108.771220682873</v>
      </c>
      <c r="B143" s="33">
        <v>4</v>
      </c>
      <c r="C143" s="33">
        <v>4</v>
      </c>
      <c r="D143" s="33">
        <v>4</v>
      </c>
      <c r="E143" s="33">
        <v>4</v>
      </c>
      <c r="F143" s="33">
        <v>4</v>
      </c>
      <c r="G143" s="33">
        <v>5</v>
      </c>
      <c r="H143" s="33">
        <v>3</v>
      </c>
      <c r="I143" s="33">
        <v>4</v>
      </c>
      <c r="J143" s="33">
        <v>5</v>
      </c>
      <c r="K143" s="33">
        <v>4</v>
      </c>
      <c r="L143" s="33">
        <v>5</v>
      </c>
      <c r="M143" s="33">
        <v>5</v>
      </c>
      <c r="N143" s="33">
        <v>4</v>
      </c>
      <c r="O143" s="33">
        <v>3</v>
      </c>
      <c r="P143" s="33">
        <v>4</v>
      </c>
      <c r="Q143" s="33">
        <v>5</v>
      </c>
      <c r="R143" s="33">
        <v>4</v>
      </c>
      <c r="S143" s="33">
        <v>4</v>
      </c>
      <c r="T143" s="33">
        <v>5</v>
      </c>
      <c r="U143" s="33">
        <v>5</v>
      </c>
      <c r="V143" s="33">
        <v>3</v>
      </c>
      <c r="W143" s="33">
        <v>5</v>
      </c>
      <c r="X143" s="33">
        <v>5</v>
      </c>
      <c r="Y143" s="33">
        <v>3</v>
      </c>
      <c r="Z143" s="33">
        <v>5</v>
      </c>
      <c r="AA143" s="33">
        <v>5</v>
      </c>
      <c r="AB143" s="33">
        <v>5</v>
      </c>
      <c r="AC143" s="33">
        <v>3</v>
      </c>
      <c r="AD143" s="33">
        <v>1</v>
      </c>
      <c r="AE143" s="33">
        <v>4</v>
      </c>
      <c r="AF143" s="33">
        <v>5</v>
      </c>
      <c r="AG143" s="33">
        <v>4</v>
      </c>
      <c r="AH143" s="33">
        <v>4</v>
      </c>
      <c r="AI143" s="33">
        <v>3</v>
      </c>
      <c r="AJ143" s="33">
        <v>5</v>
      </c>
      <c r="AK143" s="33">
        <v>4</v>
      </c>
      <c r="AL143" s="33">
        <v>3</v>
      </c>
      <c r="AM143" s="33">
        <v>4</v>
      </c>
      <c r="AN143" s="33">
        <v>5</v>
      </c>
      <c r="AO143" s="33">
        <v>5</v>
      </c>
      <c r="AP143" s="33">
        <v>5</v>
      </c>
      <c r="AQ143" s="33">
        <v>2</v>
      </c>
      <c r="AR143" s="33">
        <v>4</v>
      </c>
      <c r="AS143" s="33">
        <v>5</v>
      </c>
      <c r="AT143" s="33">
        <v>4</v>
      </c>
      <c r="AU143" s="33">
        <v>5</v>
      </c>
      <c r="AV143" s="33">
        <v>5</v>
      </c>
      <c r="AW143" s="33">
        <v>4</v>
      </c>
      <c r="AX143" s="33">
        <v>2</v>
      </c>
      <c r="AY143" s="33">
        <v>4</v>
      </c>
      <c r="AZ143" s="33">
        <v>4</v>
      </c>
      <c r="BA143" s="33">
        <v>5</v>
      </c>
      <c r="BB143" s="33">
        <v>3</v>
      </c>
      <c r="BC143" s="33">
        <v>5</v>
      </c>
      <c r="BD143" s="33">
        <v>5</v>
      </c>
      <c r="BE143" s="33">
        <v>3</v>
      </c>
      <c r="BF143" s="33">
        <v>5</v>
      </c>
      <c r="BH143" s="33" t="s">
        <v>155</v>
      </c>
      <c r="BI143" s="33" t="s">
        <v>5</v>
      </c>
      <c r="BJ143" s="33" t="s">
        <v>5</v>
      </c>
      <c r="BK143" s="33" t="s">
        <v>5</v>
      </c>
      <c r="BL143" s="33" t="s">
        <v>5</v>
      </c>
      <c r="BM143" s="33" t="s">
        <v>5</v>
      </c>
      <c r="BN143" s="33" t="s">
        <v>5</v>
      </c>
      <c r="BO143" s="33" t="s">
        <v>5</v>
      </c>
      <c r="BP143" s="33" t="s">
        <v>5</v>
      </c>
      <c r="BQ143" s="33">
        <v>4</v>
      </c>
      <c r="BR143" s="33">
        <v>4</v>
      </c>
      <c r="BS143" s="33">
        <v>4</v>
      </c>
      <c r="BT143" s="33">
        <v>4</v>
      </c>
      <c r="BU143" s="33">
        <v>4</v>
      </c>
      <c r="BV143" s="33">
        <v>5</v>
      </c>
      <c r="BW143" s="33" t="s">
        <v>185</v>
      </c>
      <c r="BY143" s="33" t="s">
        <v>705</v>
      </c>
      <c r="BZ143" s="33" t="s">
        <v>713</v>
      </c>
      <c r="CA143" s="33" t="s">
        <v>723</v>
      </c>
      <c r="CB143" s="33" t="s">
        <v>727</v>
      </c>
      <c r="CC143" s="33" t="s">
        <v>805</v>
      </c>
      <c r="CD143" s="33" t="s">
        <v>829</v>
      </c>
      <c r="CE143" s="33" t="s">
        <v>1312</v>
      </c>
      <c r="CF143" s="33" t="s">
        <v>1313</v>
      </c>
      <c r="CG143" s="33" t="s">
        <v>1314</v>
      </c>
    </row>
    <row r="144" spans="1:86" ht="12.75" x14ac:dyDescent="0.2">
      <c r="A144" s="36">
        <v>43108.773075520832</v>
      </c>
      <c r="B144" s="33">
        <v>4</v>
      </c>
      <c r="C144" s="33">
        <v>5</v>
      </c>
      <c r="D144" s="33">
        <v>4</v>
      </c>
      <c r="E144" s="33">
        <v>4</v>
      </c>
      <c r="F144" s="33">
        <v>3</v>
      </c>
      <c r="G144" s="33">
        <v>3</v>
      </c>
      <c r="H144" s="33">
        <v>3</v>
      </c>
      <c r="I144" s="33">
        <v>4</v>
      </c>
      <c r="J144" s="33">
        <v>4</v>
      </c>
      <c r="K144" s="33">
        <v>4</v>
      </c>
      <c r="L144" s="33">
        <v>4</v>
      </c>
      <c r="M144" s="33">
        <v>4</v>
      </c>
      <c r="N144" s="33">
        <v>5</v>
      </c>
      <c r="O144" s="33">
        <v>5</v>
      </c>
      <c r="P144" s="33">
        <v>5</v>
      </c>
      <c r="Q144" s="33">
        <v>4</v>
      </c>
      <c r="R144" s="33">
        <v>4</v>
      </c>
      <c r="S144" s="33">
        <v>3</v>
      </c>
      <c r="T144" s="33">
        <v>2</v>
      </c>
      <c r="U144" s="33">
        <v>5</v>
      </c>
      <c r="V144" s="33">
        <v>5</v>
      </c>
      <c r="W144" s="33">
        <v>4</v>
      </c>
      <c r="X144" s="33">
        <v>5</v>
      </c>
      <c r="Y144" s="33">
        <v>4</v>
      </c>
      <c r="Z144" s="33">
        <v>4</v>
      </c>
      <c r="AA144" s="33">
        <v>5</v>
      </c>
      <c r="AB144" s="33">
        <v>3</v>
      </c>
      <c r="AC144" s="33">
        <v>4</v>
      </c>
      <c r="AD144" s="33">
        <v>4</v>
      </c>
      <c r="AE144" s="33">
        <v>4</v>
      </c>
      <c r="AF144" s="33">
        <v>5</v>
      </c>
      <c r="AG144" s="33">
        <v>4</v>
      </c>
      <c r="AH144" s="33">
        <v>5</v>
      </c>
      <c r="AI144" s="33">
        <v>5</v>
      </c>
      <c r="AJ144" s="33">
        <v>5</v>
      </c>
      <c r="AK144" s="33">
        <v>4</v>
      </c>
      <c r="AL144" s="33">
        <v>3</v>
      </c>
      <c r="AM144" s="33">
        <v>4</v>
      </c>
      <c r="AN144" s="33">
        <v>3</v>
      </c>
      <c r="AO144" s="33">
        <v>2</v>
      </c>
      <c r="AP144" s="33" t="s">
        <v>5</v>
      </c>
      <c r="AQ144" s="33">
        <v>2</v>
      </c>
      <c r="AR144" s="33">
        <v>4</v>
      </c>
      <c r="AS144" s="33">
        <v>4</v>
      </c>
      <c r="AT144" s="33">
        <v>3</v>
      </c>
      <c r="AU144" s="33">
        <v>4</v>
      </c>
      <c r="AV144" s="33">
        <v>5</v>
      </c>
      <c r="AW144" s="33">
        <v>5</v>
      </c>
      <c r="AX144" s="33">
        <v>5</v>
      </c>
      <c r="AY144" s="33">
        <v>5</v>
      </c>
      <c r="AZ144" s="33">
        <v>4</v>
      </c>
      <c r="BA144" s="33">
        <v>5</v>
      </c>
      <c r="BB144" s="33">
        <v>3</v>
      </c>
      <c r="BC144" s="33">
        <v>2</v>
      </c>
      <c r="BD144" s="33">
        <v>5</v>
      </c>
      <c r="BE144" s="33">
        <v>5</v>
      </c>
      <c r="BF144" s="33">
        <v>4</v>
      </c>
      <c r="BH144" s="33" t="s">
        <v>1315</v>
      </c>
      <c r="BI144" s="33">
        <v>2</v>
      </c>
      <c r="BJ144" s="33">
        <v>5</v>
      </c>
      <c r="BK144" s="33">
        <v>5</v>
      </c>
      <c r="BL144" s="33">
        <v>4</v>
      </c>
      <c r="BM144" s="33">
        <v>4</v>
      </c>
      <c r="BN144" s="33">
        <v>4</v>
      </c>
      <c r="BO144" s="33">
        <v>5</v>
      </c>
      <c r="BP144" s="33">
        <v>5</v>
      </c>
      <c r="BQ144" s="33">
        <v>4</v>
      </c>
      <c r="BR144" s="33" t="s">
        <v>5</v>
      </c>
      <c r="BS144" s="33">
        <v>5</v>
      </c>
      <c r="BT144" s="33">
        <v>3</v>
      </c>
      <c r="BU144" s="33">
        <v>5</v>
      </c>
      <c r="BV144" s="33">
        <v>4</v>
      </c>
      <c r="BW144" s="33" t="s">
        <v>182</v>
      </c>
      <c r="BY144" s="33" t="s">
        <v>704</v>
      </c>
      <c r="BZ144" s="33" t="s">
        <v>715</v>
      </c>
      <c r="CA144" s="33" t="s">
        <v>719</v>
      </c>
      <c r="CB144" s="33" t="s">
        <v>1316</v>
      </c>
      <c r="CC144" s="33" t="s">
        <v>1317</v>
      </c>
      <c r="CD144" s="33" t="s">
        <v>828</v>
      </c>
      <c r="CE144" s="33" t="s">
        <v>1318</v>
      </c>
      <c r="CF144" s="33" t="s">
        <v>1319</v>
      </c>
      <c r="CG144" s="33" t="s">
        <v>1320</v>
      </c>
    </row>
    <row r="145" spans="1:86" ht="12.75" x14ac:dyDescent="0.2">
      <c r="A145" s="36">
        <v>43109.088621192132</v>
      </c>
      <c r="B145" s="33">
        <v>1</v>
      </c>
      <c r="C145" s="33">
        <v>3</v>
      </c>
      <c r="D145" s="33">
        <v>1</v>
      </c>
      <c r="E145" s="33">
        <v>2</v>
      </c>
      <c r="F145" s="33">
        <v>3</v>
      </c>
      <c r="G145" s="33">
        <v>3</v>
      </c>
      <c r="H145" s="33">
        <v>3</v>
      </c>
      <c r="I145" s="33">
        <v>4</v>
      </c>
      <c r="J145" s="33">
        <v>3</v>
      </c>
      <c r="K145" s="33">
        <v>3</v>
      </c>
      <c r="L145" s="33">
        <v>1</v>
      </c>
      <c r="M145" s="33">
        <v>4</v>
      </c>
      <c r="N145" s="33">
        <v>1</v>
      </c>
      <c r="O145" s="33">
        <v>1</v>
      </c>
      <c r="P145" s="33">
        <v>1</v>
      </c>
      <c r="Q145" s="33">
        <v>1</v>
      </c>
      <c r="R145" s="33">
        <v>1</v>
      </c>
      <c r="S145" s="33">
        <v>4</v>
      </c>
      <c r="T145" s="33">
        <v>3</v>
      </c>
      <c r="U145" s="33">
        <v>1</v>
      </c>
      <c r="V145" s="33">
        <v>1</v>
      </c>
      <c r="W145" s="33">
        <v>3</v>
      </c>
      <c r="X145" s="33">
        <v>4</v>
      </c>
      <c r="Y145" s="33">
        <v>4</v>
      </c>
      <c r="Z145" s="33">
        <v>4</v>
      </c>
      <c r="AA145" s="33">
        <v>4</v>
      </c>
      <c r="AB145" s="33">
        <v>4</v>
      </c>
      <c r="AC145" s="33">
        <v>3</v>
      </c>
      <c r="AD145" s="33">
        <v>3</v>
      </c>
      <c r="AE145" s="33">
        <v>3</v>
      </c>
      <c r="AF145" s="33">
        <v>3</v>
      </c>
      <c r="AG145" s="33">
        <v>4</v>
      </c>
      <c r="AH145" s="33">
        <v>4</v>
      </c>
      <c r="AI145" s="33">
        <v>3</v>
      </c>
      <c r="AJ145" s="33">
        <v>4</v>
      </c>
      <c r="AK145" s="33">
        <v>1</v>
      </c>
      <c r="AL145" s="33">
        <v>1</v>
      </c>
      <c r="AM145" s="33">
        <v>2</v>
      </c>
      <c r="AN145" s="33">
        <v>2</v>
      </c>
      <c r="AO145" s="33">
        <v>3</v>
      </c>
      <c r="AP145" s="33">
        <v>2</v>
      </c>
      <c r="AQ145" s="33">
        <v>3</v>
      </c>
      <c r="AR145" s="33">
        <v>4</v>
      </c>
      <c r="AS145" s="33">
        <v>3</v>
      </c>
      <c r="AT145" s="33">
        <v>3</v>
      </c>
      <c r="AU145" s="33">
        <v>1</v>
      </c>
      <c r="AV145" s="33">
        <v>4</v>
      </c>
      <c r="AW145" s="33">
        <v>1</v>
      </c>
      <c r="AX145" s="33">
        <v>1</v>
      </c>
      <c r="AY145" s="33">
        <v>1</v>
      </c>
      <c r="AZ145" s="33">
        <v>1</v>
      </c>
      <c r="BA145" s="33">
        <v>1</v>
      </c>
      <c r="BB145" s="33">
        <v>5</v>
      </c>
      <c r="BC145" s="33">
        <v>4</v>
      </c>
      <c r="BD145" s="33">
        <v>1</v>
      </c>
      <c r="BE145" s="33">
        <v>1</v>
      </c>
      <c r="BF145" s="33">
        <v>2</v>
      </c>
      <c r="BG145" s="33" t="s">
        <v>1321</v>
      </c>
      <c r="BH145" s="33" t="s">
        <v>1322</v>
      </c>
      <c r="BI145" s="33">
        <v>3</v>
      </c>
      <c r="BJ145" s="33">
        <v>3</v>
      </c>
      <c r="BK145" s="33">
        <v>3</v>
      </c>
      <c r="BL145" s="33">
        <v>4</v>
      </c>
      <c r="BM145" s="33">
        <v>3</v>
      </c>
      <c r="BN145" s="33">
        <v>3</v>
      </c>
      <c r="BO145" s="33">
        <v>3</v>
      </c>
      <c r="BP145" s="33">
        <v>3</v>
      </c>
      <c r="BQ145" s="33">
        <v>3</v>
      </c>
      <c r="BR145" s="33">
        <v>3</v>
      </c>
      <c r="BS145" s="33">
        <v>3</v>
      </c>
      <c r="BT145" s="33">
        <v>3</v>
      </c>
      <c r="BU145" s="33">
        <v>3</v>
      </c>
      <c r="BV145" s="33">
        <v>4</v>
      </c>
      <c r="BW145" s="33" t="s">
        <v>185</v>
      </c>
      <c r="BY145" s="33" t="s">
        <v>705</v>
      </c>
      <c r="BZ145" s="33" t="s">
        <v>712</v>
      </c>
      <c r="CA145" s="33" t="s">
        <v>721</v>
      </c>
      <c r="CB145" s="33" t="s">
        <v>727</v>
      </c>
      <c r="CC145" s="33" t="s">
        <v>1323</v>
      </c>
      <c r="CD145" s="33" t="s">
        <v>830</v>
      </c>
      <c r="CE145" s="33" t="s">
        <v>1037</v>
      </c>
      <c r="CF145" s="33" t="s">
        <v>837</v>
      </c>
      <c r="CG145" s="33" t="s">
        <v>844</v>
      </c>
    </row>
    <row r="146" spans="1:86" ht="12.75" x14ac:dyDescent="0.2">
      <c r="A146" s="36">
        <v>43109.180608437498</v>
      </c>
      <c r="B146" s="33">
        <v>4</v>
      </c>
      <c r="C146" s="33">
        <v>5</v>
      </c>
      <c r="D146" s="33">
        <v>5</v>
      </c>
      <c r="E146" s="33">
        <v>4</v>
      </c>
      <c r="F146" s="33">
        <v>3</v>
      </c>
      <c r="G146" s="33">
        <v>5</v>
      </c>
      <c r="H146" s="33">
        <v>4</v>
      </c>
      <c r="I146" s="33">
        <v>4</v>
      </c>
      <c r="J146" s="33">
        <v>3</v>
      </c>
      <c r="K146" s="33">
        <v>5</v>
      </c>
      <c r="L146" s="33">
        <v>4</v>
      </c>
      <c r="M146" s="33">
        <v>5</v>
      </c>
      <c r="N146" s="33">
        <v>4</v>
      </c>
      <c r="O146" s="33">
        <v>4</v>
      </c>
      <c r="P146" s="33">
        <v>3</v>
      </c>
      <c r="Q146" s="33">
        <v>4</v>
      </c>
      <c r="R146" s="33">
        <v>3</v>
      </c>
      <c r="S146" s="33">
        <v>3</v>
      </c>
      <c r="T146" s="33">
        <v>5</v>
      </c>
      <c r="U146" s="33">
        <v>4</v>
      </c>
      <c r="V146" s="33">
        <v>3</v>
      </c>
      <c r="W146" s="33">
        <v>3</v>
      </c>
      <c r="X146" s="33">
        <v>4</v>
      </c>
      <c r="Y146" s="33">
        <v>4</v>
      </c>
      <c r="Z146" s="33">
        <v>4</v>
      </c>
      <c r="AA146" s="33">
        <v>4</v>
      </c>
      <c r="AB146" s="33">
        <v>4</v>
      </c>
      <c r="AC146" s="33">
        <v>5</v>
      </c>
      <c r="AD146" s="33">
        <v>4</v>
      </c>
      <c r="AE146" s="33">
        <v>4</v>
      </c>
      <c r="AF146" s="33">
        <v>4</v>
      </c>
      <c r="AG146" s="33">
        <v>4</v>
      </c>
      <c r="AH146" s="33">
        <v>4</v>
      </c>
      <c r="AI146" s="33">
        <v>4</v>
      </c>
      <c r="AJ146" s="33">
        <v>4</v>
      </c>
      <c r="AK146" s="33">
        <v>4</v>
      </c>
      <c r="AL146" s="33">
        <v>5</v>
      </c>
      <c r="AM146" s="33">
        <v>4</v>
      </c>
      <c r="AN146" s="33">
        <v>4</v>
      </c>
      <c r="AO146" s="33">
        <v>3</v>
      </c>
      <c r="AP146" s="33">
        <v>4</v>
      </c>
      <c r="AQ146" s="33">
        <v>4</v>
      </c>
      <c r="AR146" s="33">
        <v>5</v>
      </c>
      <c r="AS146" s="33">
        <v>3</v>
      </c>
      <c r="AT146" s="33">
        <v>4</v>
      </c>
      <c r="AU146" s="33">
        <v>5</v>
      </c>
      <c r="AV146" s="33">
        <v>5</v>
      </c>
      <c r="AW146" s="33">
        <v>4</v>
      </c>
      <c r="AX146" s="33">
        <v>4</v>
      </c>
      <c r="AY146" s="33">
        <v>3</v>
      </c>
      <c r="AZ146" s="33">
        <v>4</v>
      </c>
      <c r="BA146" s="33">
        <v>3</v>
      </c>
      <c r="BB146" s="33">
        <v>3</v>
      </c>
      <c r="BC146" s="33">
        <v>5</v>
      </c>
      <c r="BD146" s="33">
        <v>4</v>
      </c>
      <c r="BE146" s="33">
        <v>3</v>
      </c>
      <c r="BF146" s="33">
        <v>4</v>
      </c>
      <c r="BH146" s="33" t="s">
        <v>156</v>
      </c>
      <c r="BI146" s="33" t="s">
        <v>5</v>
      </c>
      <c r="BJ146" s="33">
        <v>3</v>
      </c>
      <c r="BK146" s="33">
        <v>3</v>
      </c>
      <c r="BL146" s="33">
        <v>3</v>
      </c>
      <c r="BM146" s="33">
        <v>3</v>
      </c>
      <c r="BN146" s="33">
        <v>3</v>
      </c>
      <c r="BO146" s="33">
        <v>5</v>
      </c>
      <c r="BP146" s="33">
        <v>4</v>
      </c>
      <c r="BQ146" s="33">
        <v>3</v>
      </c>
      <c r="BR146" s="33">
        <v>3</v>
      </c>
      <c r="BS146" s="33">
        <v>3</v>
      </c>
      <c r="BT146" s="33">
        <v>3</v>
      </c>
      <c r="BU146" s="33">
        <v>4</v>
      </c>
      <c r="BV146" s="33">
        <v>5</v>
      </c>
      <c r="BW146" s="33" t="s">
        <v>1029</v>
      </c>
      <c r="BY146" s="33" t="s">
        <v>705</v>
      </c>
      <c r="BZ146" s="33" t="s">
        <v>713</v>
      </c>
      <c r="CA146" s="33" t="s">
        <v>1324</v>
      </c>
      <c r="CB146" s="33" t="s">
        <v>727</v>
      </c>
      <c r="CC146" s="33" t="s">
        <v>1325</v>
      </c>
      <c r="CD146" s="33" t="s">
        <v>741</v>
      </c>
      <c r="CE146" s="33" t="s">
        <v>1326</v>
      </c>
      <c r="CF146" s="33" t="s">
        <v>1327</v>
      </c>
      <c r="CG146" s="33" t="s">
        <v>1328</v>
      </c>
      <c r="CH146" s="33"/>
    </row>
    <row r="147" spans="1:86" ht="12.75" x14ac:dyDescent="0.2">
      <c r="A147" s="36">
        <v>43109.346751423611</v>
      </c>
      <c r="B147" s="33">
        <v>1</v>
      </c>
      <c r="C147" s="33">
        <v>4</v>
      </c>
      <c r="D147" s="33">
        <v>1</v>
      </c>
      <c r="E147" s="33">
        <v>4</v>
      </c>
      <c r="F147" s="33">
        <v>4</v>
      </c>
      <c r="G147" s="33">
        <v>2</v>
      </c>
      <c r="H147" s="33">
        <v>1</v>
      </c>
      <c r="I147" s="33">
        <v>4</v>
      </c>
      <c r="J147" s="33">
        <v>5</v>
      </c>
      <c r="K147" s="33">
        <v>3</v>
      </c>
      <c r="L147" s="33">
        <v>5</v>
      </c>
      <c r="M147" s="33">
        <v>3</v>
      </c>
      <c r="N147" s="33">
        <v>3</v>
      </c>
      <c r="O147" s="33">
        <v>3</v>
      </c>
      <c r="P147" s="33">
        <v>3</v>
      </c>
      <c r="Q147" s="33">
        <v>4</v>
      </c>
      <c r="R147" s="33">
        <v>4</v>
      </c>
      <c r="S147" s="33">
        <v>5</v>
      </c>
      <c r="T147" s="33">
        <v>2</v>
      </c>
      <c r="U147" s="33">
        <v>4</v>
      </c>
      <c r="V147" s="33">
        <v>4</v>
      </c>
      <c r="W147" s="33">
        <v>5</v>
      </c>
      <c r="X147" s="33">
        <v>5</v>
      </c>
      <c r="Y147" s="33">
        <v>3</v>
      </c>
      <c r="Z147" s="33">
        <v>4</v>
      </c>
      <c r="AA147" s="33">
        <v>4</v>
      </c>
      <c r="AB147" s="33">
        <v>5</v>
      </c>
      <c r="AC147" s="33">
        <v>3</v>
      </c>
      <c r="AD147" s="33">
        <v>2</v>
      </c>
      <c r="AE147" s="33">
        <v>5</v>
      </c>
      <c r="AF147" s="33">
        <v>5</v>
      </c>
      <c r="AG147" s="33">
        <v>5</v>
      </c>
      <c r="AH147" s="33">
        <v>5</v>
      </c>
      <c r="AI147" s="33">
        <v>5</v>
      </c>
      <c r="AJ147" s="33">
        <v>4</v>
      </c>
      <c r="AK147" s="33">
        <v>1</v>
      </c>
      <c r="AL147" s="33">
        <v>4</v>
      </c>
      <c r="AM147" s="33">
        <v>1</v>
      </c>
      <c r="AN147" s="33">
        <v>4</v>
      </c>
      <c r="AO147" s="33">
        <v>4</v>
      </c>
      <c r="AP147" s="33">
        <v>3</v>
      </c>
      <c r="AQ147" s="33">
        <v>1</v>
      </c>
      <c r="AR147" s="33">
        <v>2</v>
      </c>
      <c r="AS147" s="33">
        <v>5</v>
      </c>
      <c r="AT147" s="33">
        <v>4</v>
      </c>
      <c r="AU147" s="33">
        <v>4</v>
      </c>
      <c r="AV147" s="33">
        <v>4</v>
      </c>
      <c r="AW147" s="33">
        <v>4</v>
      </c>
      <c r="AX147" s="33">
        <v>4</v>
      </c>
      <c r="AY147" s="33">
        <v>2</v>
      </c>
      <c r="AZ147" s="33">
        <v>4</v>
      </c>
      <c r="BA147" s="33">
        <v>4</v>
      </c>
      <c r="BB147" s="33">
        <v>5</v>
      </c>
      <c r="BC147" s="33">
        <v>1</v>
      </c>
      <c r="BD147" s="33">
        <v>3</v>
      </c>
      <c r="BE147" s="33">
        <v>3</v>
      </c>
      <c r="BF147" s="33">
        <v>4</v>
      </c>
      <c r="BG147" s="33" t="s">
        <v>1329</v>
      </c>
      <c r="BH147" s="33" t="s">
        <v>158</v>
      </c>
      <c r="BI147" s="33">
        <v>4</v>
      </c>
      <c r="BJ147" s="33" t="s">
        <v>5</v>
      </c>
      <c r="BK147" s="33">
        <v>4</v>
      </c>
      <c r="BL147" s="33">
        <v>4</v>
      </c>
      <c r="BM147" s="33">
        <v>4</v>
      </c>
      <c r="BN147" s="33">
        <v>5</v>
      </c>
      <c r="BO147" s="33">
        <v>4</v>
      </c>
      <c r="BP147" s="33" t="s">
        <v>5</v>
      </c>
      <c r="BQ147" s="33">
        <v>1</v>
      </c>
      <c r="BR147" s="33">
        <v>1</v>
      </c>
      <c r="BS147" s="33">
        <v>5</v>
      </c>
      <c r="BT147" s="33">
        <v>4</v>
      </c>
      <c r="BU147" s="33">
        <v>4</v>
      </c>
      <c r="BV147" s="33">
        <v>4</v>
      </c>
      <c r="BW147" s="33" t="s">
        <v>185</v>
      </c>
      <c r="BX147" s="33" t="s">
        <v>1330</v>
      </c>
      <c r="BY147" s="33" t="s">
        <v>704</v>
      </c>
      <c r="BZ147" s="33" t="s">
        <v>711</v>
      </c>
      <c r="CA147" s="33" t="s">
        <v>724</v>
      </c>
      <c r="CB147" s="33" t="s">
        <v>727</v>
      </c>
      <c r="CC147" s="33" t="s">
        <v>1331</v>
      </c>
      <c r="CD147" s="33" t="s">
        <v>206</v>
      </c>
      <c r="CE147" s="33" t="s">
        <v>830</v>
      </c>
      <c r="CF147" s="33" t="s">
        <v>678</v>
      </c>
      <c r="CG147" s="33" t="s">
        <v>1332</v>
      </c>
    </row>
    <row r="148" spans="1:86" ht="12.75" x14ac:dyDescent="0.2">
      <c r="A148" s="36">
        <v>43109.36060453704</v>
      </c>
      <c r="B148" s="33">
        <v>4</v>
      </c>
      <c r="C148" s="33">
        <v>5</v>
      </c>
      <c r="D148" s="33">
        <v>3</v>
      </c>
      <c r="E148" s="33">
        <v>3</v>
      </c>
      <c r="F148" s="33">
        <v>3</v>
      </c>
      <c r="G148" s="33">
        <v>5</v>
      </c>
      <c r="H148" s="33">
        <v>5</v>
      </c>
      <c r="I148" s="33">
        <v>4</v>
      </c>
      <c r="J148" s="33">
        <v>4</v>
      </c>
      <c r="K148" s="33">
        <v>3</v>
      </c>
      <c r="L148" s="33">
        <v>1</v>
      </c>
      <c r="M148" s="33">
        <v>3</v>
      </c>
      <c r="N148" s="33">
        <v>3</v>
      </c>
      <c r="O148" s="33">
        <v>3</v>
      </c>
      <c r="P148" s="33">
        <v>5</v>
      </c>
      <c r="Q148" s="33">
        <v>5</v>
      </c>
      <c r="R148" s="33">
        <v>3</v>
      </c>
      <c r="S148" s="33">
        <v>2</v>
      </c>
      <c r="T148" s="33">
        <v>3</v>
      </c>
      <c r="U148" s="33">
        <v>2</v>
      </c>
      <c r="V148" s="33">
        <v>1</v>
      </c>
      <c r="W148" s="33">
        <v>5</v>
      </c>
      <c r="X148" s="33">
        <v>4</v>
      </c>
      <c r="Y148" s="33">
        <v>2</v>
      </c>
      <c r="Z148" s="33">
        <v>3</v>
      </c>
      <c r="AA148" s="33">
        <v>4</v>
      </c>
      <c r="AB148" s="33">
        <v>5</v>
      </c>
      <c r="AC148" s="33">
        <v>3</v>
      </c>
      <c r="AD148" s="33">
        <v>5</v>
      </c>
      <c r="AE148" s="33">
        <v>5</v>
      </c>
      <c r="AF148" s="33">
        <v>4</v>
      </c>
      <c r="AG148" s="33">
        <v>5</v>
      </c>
      <c r="AH148" s="33">
        <v>5</v>
      </c>
      <c r="AI148" s="33">
        <v>5</v>
      </c>
      <c r="AJ148" s="33">
        <v>4</v>
      </c>
      <c r="AK148" s="33">
        <v>5</v>
      </c>
      <c r="AL148" s="33">
        <v>5</v>
      </c>
      <c r="AM148" s="33">
        <v>3</v>
      </c>
      <c r="AN148" s="33">
        <v>4</v>
      </c>
      <c r="AO148" s="33">
        <v>3</v>
      </c>
      <c r="AP148" s="33">
        <v>5</v>
      </c>
      <c r="AQ148" s="33">
        <v>5</v>
      </c>
      <c r="AR148" s="33">
        <v>3</v>
      </c>
      <c r="AS148" s="33">
        <v>4</v>
      </c>
      <c r="AT148" s="33">
        <v>2</v>
      </c>
      <c r="AU148" s="33">
        <v>2</v>
      </c>
      <c r="AV148" s="33">
        <v>5</v>
      </c>
      <c r="AW148" s="33">
        <v>4</v>
      </c>
      <c r="AX148" s="33">
        <v>5</v>
      </c>
      <c r="AY148" s="33">
        <v>3</v>
      </c>
      <c r="AZ148" s="33">
        <v>5</v>
      </c>
      <c r="BA148" s="33">
        <v>4</v>
      </c>
      <c r="BB148" s="33">
        <v>4</v>
      </c>
      <c r="BC148" s="33">
        <v>3</v>
      </c>
      <c r="BD148" s="33">
        <v>2</v>
      </c>
      <c r="BE148" s="33" t="s">
        <v>5</v>
      </c>
      <c r="BF148" s="33">
        <v>5</v>
      </c>
      <c r="BI148" s="33" t="s">
        <v>5</v>
      </c>
      <c r="BJ148" s="33">
        <v>4</v>
      </c>
      <c r="BK148" s="33">
        <v>4</v>
      </c>
      <c r="BL148" s="33" t="s">
        <v>5</v>
      </c>
      <c r="BM148" s="33" t="s">
        <v>5</v>
      </c>
      <c r="BN148" s="33" t="s">
        <v>5</v>
      </c>
      <c r="BO148" s="33" t="s">
        <v>5</v>
      </c>
      <c r="BP148" s="33" t="s">
        <v>5</v>
      </c>
      <c r="BQ148" s="33">
        <v>3</v>
      </c>
      <c r="BR148" s="33" t="s">
        <v>5</v>
      </c>
      <c r="BS148" s="33">
        <v>3</v>
      </c>
      <c r="BT148" s="33">
        <v>3</v>
      </c>
      <c r="BU148" s="33">
        <v>4</v>
      </c>
      <c r="BV148" s="33">
        <v>3</v>
      </c>
      <c r="BW148" s="33" t="s">
        <v>182</v>
      </c>
      <c r="BY148" s="33" t="s">
        <v>705</v>
      </c>
      <c r="BZ148" s="33" t="s">
        <v>712</v>
      </c>
      <c r="CA148" s="33" t="s">
        <v>719</v>
      </c>
      <c r="CB148" s="33" t="s">
        <v>727</v>
      </c>
      <c r="CC148" s="33" t="s">
        <v>1333</v>
      </c>
      <c r="CD148" s="33" t="s">
        <v>828</v>
      </c>
      <c r="CE148" s="33" t="s">
        <v>1334</v>
      </c>
      <c r="CF148" s="33" t="s">
        <v>837</v>
      </c>
      <c r="CG148" s="33" t="s">
        <v>844</v>
      </c>
    </row>
    <row r="149" spans="1:86" ht="12.75" x14ac:dyDescent="0.2">
      <c r="A149" s="36">
        <v>43109.37571039352</v>
      </c>
      <c r="B149" s="33">
        <v>4</v>
      </c>
      <c r="C149" s="33" t="s">
        <v>5</v>
      </c>
      <c r="D149" s="33">
        <v>5</v>
      </c>
      <c r="E149" s="33">
        <v>5</v>
      </c>
      <c r="F149" s="33" t="s">
        <v>5</v>
      </c>
      <c r="G149" s="33">
        <v>5</v>
      </c>
      <c r="H149" s="33">
        <v>5</v>
      </c>
      <c r="I149" s="33" t="s">
        <v>5</v>
      </c>
      <c r="J149" s="33">
        <v>4</v>
      </c>
      <c r="K149" s="33">
        <v>5</v>
      </c>
      <c r="L149" s="33">
        <v>5</v>
      </c>
      <c r="M149" s="33">
        <v>4</v>
      </c>
      <c r="N149" s="33">
        <v>5</v>
      </c>
      <c r="O149" s="33">
        <v>2</v>
      </c>
      <c r="P149" s="33">
        <v>5</v>
      </c>
      <c r="Q149" s="33">
        <v>5</v>
      </c>
      <c r="R149" s="33">
        <v>1</v>
      </c>
      <c r="S149" s="33">
        <v>5</v>
      </c>
      <c r="T149" s="33">
        <v>4</v>
      </c>
      <c r="U149" s="33">
        <v>5</v>
      </c>
      <c r="V149" s="33">
        <v>5</v>
      </c>
      <c r="W149" s="33" t="s">
        <v>5</v>
      </c>
      <c r="X149" s="33">
        <v>5</v>
      </c>
      <c r="Y149" s="33">
        <v>5</v>
      </c>
      <c r="Z149" s="33">
        <v>5</v>
      </c>
      <c r="AA149" s="33">
        <v>5</v>
      </c>
      <c r="AB149" s="33">
        <v>5</v>
      </c>
      <c r="AC149" s="33">
        <v>5</v>
      </c>
      <c r="AD149" s="33">
        <v>5</v>
      </c>
      <c r="AE149" s="33">
        <v>2</v>
      </c>
      <c r="AF149" s="33">
        <v>2</v>
      </c>
      <c r="AG149" s="33">
        <v>4</v>
      </c>
      <c r="AH149" s="33">
        <v>5</v>
      </c>
      <c r="AI149" s="33">
        <v>5</v>
      </c>
      <c r="AJ149" s="33">
        <v>3</v>
      </c>
      <c r="AK149" s="33">
        <v>4</v>
      </c>
      <c r="AL149" s="33">
        <v>5</v>
      </c>
      <c r="AM149" s="33">
        <v>5</v>
      </c>
      <c r="AN149" s="33">
        <v>5</v>
      </c>
      <c r="AO149" s="33" t="s">
        <v>5</v>
      </c>
      <c r="AP149" s="33">
        <v>5</v>
      </c>
      <c r="AQ149" s="33">
        <v>2</v>
      </c>
      <c r="AR149" s="33">
        <v>5</v>
      </c>
      <c r="AS149" s="33">
        <v>4</v>
      </c>
      <c r="AT149" s="33">
        <v>5</v>
      </c>
      <c r="AU149" s="33">
        <v>5</v>
      </c>
      <c r="AV149" s="33">
        <v>5</v>
      </c>
      <c r="AW149" s="33">
        <v>5</v>
      </c>
      <c r="AX149" s="33">
        <v>5</v>
      </c>
      <c r="AY149" s="33">
        <v>5</v>
      </c>
      <c r="AZ149" s="33">
        <v>5</v>
      </c>
      <c r="BA149" s="33">
        <v>4</v>
      </c>
      <c r="BB149" s="33">
        <v>5</v>
      </c>
      <c r="BC149" s="33">
        <v>5</v>
      </c>
      <c r="BD149" s="33">
        <v>5</v>
      </c>
      <c r="BE149" s="33">
        <v>5</v>
      </c>
      <c r="BF149" s="33">
        <v>5</v>
      </c>
      <c r="BH149" s="33" t="s">
        <v>954</v>
      </c>
      <c r="BI149" s="33">
        <v>1</v>
      </c>
      <c r="BJ149" s="33">
        <v>3</v>
      </c>
      <c r="BK149" s="33">
        <v>5</v>
      </c>
      <c r="BL149" s="33">
        <v>5</v>
      </c>
      <c r="BM149" s="33">
        <v>5</v>
      </c>
      <c r="BN149" s="33">
        <v>5</v>
      </c>
      <c r="BO149" s="33">
        <v>4</v>
      </c>
      <c r="BP149" s="33">
        <v>4</v>
      </c>
      <c r="BQ149" s="33">
        <v>5</v>
      </c>
      <c r="BR149" s="33">
        <v>4</v>
      </c>
      <c r="BS149" s="33">
        <v>4</v>
      </c>
      <c r="BT149" s="33">
        <v>4</v>
      </c>
      <c r="BU149" s="33">
        <v>3</v>
      </c>
      <c r="BV149" s="33">
        <v>5</v>
      </c>
      <c r="BW149" s="33" t="s">
        <v>181</v>
      </c>
      <c r="BY149" s="33" t="s">
        <v>704</v>
      </c>
      <c r="BZ149" s="33" t="s">
        <v>711</v>
      </c>
      <c r="CA149" s="33" t="s">
        <v>719</v>
      </c>
      <c r="CB149" s="33" t="s">
        <v>727</v>
      </c>
      <c r="CC149" s="33" t="s">
        <v>222</v>
      </c>
      <c r="CD149" s="33" t="s">
        <v>1335</v>
      </c>
      <c r="CE149" s="33" t="s">
        <v>1015</v>
      </c>
      <c r="CF149" s="33" t="s">
        <v>837</v>
      </c>
      <c r="CG149" s="33" t="s">
        <v>844</v>
      </c>
    </row>
    <row r="150" spans="1:86" ht="12.75" x14ac:dyDescent="0.2">
      <c r="A150" s="36">
        <v>43109.377570462966</v>
      </c>
      <c r="B150" s="33">
        <v>4</v>
      </c>
      <c r="C150" s="33">
        <v>5</v>
      </c>
      <c r="D150" s="33">
        <v>4</v>
      </c>
      <c r="E150" s="33">
        <v>4</v>
      </c>
      <c r="F150" s="33">
        <v>3</v>
      </c>
      <c r="G150" s="33">
        <v>4</v>
      </c>
      <c r="H150" s="33">
        <v>4</v>
      </c>
      <c r="I150" s="33">
        <v>5</v>
      </c>
      <c r="J150" s="33">
        <v>5</v>
      </c>
      <c r="K150" s="33">
        <v>2</v>
      </c>
      <c r="L150" s="33">
        <v>4</v>
      </c>
      <c r="M150" s="33">
        <v>4</v>
      </c>
      <c r="N150" s="33">
        <v>3</v>
      </c>
      <c r="O150" s="33">
        <v>4</v>
      </c>
      <c r="P150" s="33">
        <v>3</v>
      </c>
      <c r="Q150" s="33">
        <v>5</v>
      </c>
      <c r="R150" s="33">
        <v>2</v>
      </c>
      <c r="S150" s="33">
        <v>3</v>
      </c>
      <c r="T150" s="33">
        <v>5</v>
      </c>
      <c r="U150" s="33">
        <v>3</v>
      </c>
      <c r="V150" s="33">
        <v>2</v>
      </c>
      <c r="W150" s="33">
        <v>5</v>
      </c>
      <c r="X150" s="33">
        <v>5</v>
      </c>
      <c r="Y150" s="33">
        <v>3</v>
      </c>
      <c r="Z150" s="33">
        <v>5</v>
      </c>
      <c r="AA150" s="33">
        <v>4</v>
      </c>
      <c r="AB150" s="33">
        <v>5</v>
      </c>
      <c r="AC150" s="33">
        <v>5</v>
      </c>
      <c r="AD150" s="33">
        <v>4</v>
      </c>
      <c r="AE150" s="33">
        <v>5</v>
      </c>
      <c r="AF150" s="33">
        <v>4</v>
      </c>
      <c r="AG150" s="33">
        <v>5</v>
      </c>
      <c r="AH150" s="33">
        <v>5</v>
      </c>
      <c r="AI150" s="33">
        <v>5</v>
      </c>
      <c r="AJ150" s="33">
        <v>4</v>
      </c>
      <c r="AK150" s="33">
        <v>4</v>
      </c>
      <c r="AL150" s="33">
        <v>4</v>
      </c>
      <c r="AM150" s="33">
        <v>4</v>
      </c>
      <c r="AN150" s="33">
        <v>4</v>
      </c>
      <c r="AO150" s="33">
        <v>2</v>
      </c>
      <c r="AP150" s="33">
        <v>4</v>
      </c>
      <c r="AQ150" s="33">
        <v>3</v>
      </c>
      <c r="AR150" s="33">
        <v>4</v>
      </c>
      <c r="AS150" s="33">
        <v>5</v>
      </c>
      <c r="AT150" s="33">
        <v>2</v>
      </c>
      <c r="AU150" s="33">
        <v>3</v>
      </c>
      <c r="AV150" s="33">
        <v>5</v>
      </c>
      <c r="AW150" s="33">
        <v>3</v>
      </c>
      <c r="AX150" s="33">
        <v>4</v>
      </c>
      <c r="AY150" s="33">
        <v>2</v>
      </c>
      <c r="AZ150" s="33">
        <v>5</v>
      </c>
      <c r="BA150" s="33">
        <v>2</v>
      </c>
      <c r="BB150" s="33">
        <v>3</v>
      </c>
      <c r="BC150" s="33">
        <v>5</v>
      </c>
      <c r="BD150" s="33">
        <v>2</v>
      </c>
      <c r="BE150" s="33">
        <v>2</v>
      </c>
      <c r="BF150" s="33">
        <v>5</v>
      </c>
      <c r="BH150" s="33" t="s">
        <v>1005</v>
      </c>
      <c r="BI150" s="33">
        <v>3</v>
      </c>
      <c r="BJ150" s="33">
        <v>4</v>
      </c>
      <c r="BK150" s="33">
        <v>5</v>
      </c>
      <c r="BL150" s="33">
        <v>4</v>
      </c>
      <c r="BM150" s="33">
        <v>4</v>
      </c>
      <c r="BN150" s="33">
        <v>4</v>
      </c>
      <c r="BO150" s="33" t="s">
        <v>5</v>
      </c>
      <c r="BP150" s="33">
        <v>4</v>
      </c>
      <c r="BQ150" s="33">
        <v>4</v>
      </c>
      <c r="BR150" s="33" t="s">
        <v>5</v>
      </c>
      <c r="BS150" s="33">
        <v>4</v>
      </c>
      <c r="BT150" s="33">
        <v>2</v>
      </c>
      <c r="BU150" s="33">
        <v>4</v>
      </c>
      <c r="BV150" s="33" t="s">
        <v>5</v>
      </c>
      <c r="BW150" s="33" t="s">
        <v>182</v>
      </c>
      <c r="BX150" s="33" t="s">
        <v>1336</v>
      </c>
      <c r="BY150" s="33" t="s">
        <v>704</v>
      </c>
      <c r="BZ150" s="33" t="s">
        <v>712</v>
      </c>
      <c r="CA150" s="33" t="s">
        <v>719</v>
      </c>
      <c r="CB150" s="33" t="s">
        <v>727</v>
      </c>
      <c r="CC150" s="33" t="s">
        <v>1022</v>
      </c>
      <c r="CD150" s="33" t="s">
        <v>1337</v>
      </c>
      <c r="CE150" s="33" t="s">
        <v>1130</v>
      </c>
      <c r="CF150" s="33" t="s">
        <v>837</v>
      </c>
      <c r="CG150" s="33" t="s">
        <v>844</v>
      </c>
    </row>
    <row r="151" spans="1:86" ht="12.75" x14ac:dyDescent="0.2">
      <c r="A151" s="36">
        <v>43109.377612071759</v>
      </c>
      <c r="B151" s="33">
        <v>4</v>
      </c>
      <c r="C151" s="33">
        <v>3</v>
      </c>
      <c r="D151" s="33">
        <v>4</v>
      </c>
      <c r="E151" s="33">
        <v>4</v>
      </c>
      <c r="F151" s="33">
        <v>3</v>
      </c>
      <c r="G151" s="33">
        <v>4</v>
      </c>
      <c r="H151" s="33">
        <v>3</v>
      </c>
      <c r="I151" s="33">
        <v>3</v>
      </c>
      <c r="J151" s="33">
        <v>1</v>
      </c>
      <c r="K151" s="33">
        <v>4</v>
      </c>
      <c r="L151" s="33">
        <v>3</v>
      </c>
      <c r="M151" s="33">
        <v>3</v>
      </c>
      <c r="N151" s="33">
        <v>3</v>
      </c>
      <c r="O151" s="33">
        <v>4</v>
      </c>
      <c r="P151" s="33">
        <v>5</v>
      </c>
      <c r="Q151" s="33">
        <v>3</v>
      </c>
      <c r="R151" s="33">
        <v>3</v>
      </c>
      <c r="S151" s="33">
        <v>1</v>
      </c>
      <c r="T151" s="33">
        <v>1</v>
      </c>
      <c r="U151" s="33">
        <v>1</v>
      </c>
      <c r="V151" s="33">
        <v>4</v>
      </c>
      <c r="W151" s="33">
        <v>5</v>
      </c>
      <c r="X151" s="33">
        <v>1</v>
      </c>
      <c r="Y151" s="33">
        <v>4</v>
      </c>
      <c r="Z151" s="33">
        <v>4</v>
      </c>
      <c r="AA151" s="33">
        <v>4</v>
      </c>
      <c r="AB151" s="33">
        <v>4</v>
      </c>
      <c r="AC151" s="33">
        <v>4</v>
      </c>
      <c r="AD151" s="33">
        <v>2</v>
      </c>
      <c r="AE151" s="33">
        <v>4</v>
      </c>
      <c r="AF151" s="33">
        <v>3</v>
      </c>
      <c r="AG151" s="33">
        <v>2</v>
      </c>
      <c r="AH151" s="33">
        <v>4</v>
      </c>
      <c r="AI151" s="33">
        <v>4</v>
      </c>
      <c r="AJ151" s="33">
        <v>4</v>
      </c>
      <c r="AK151" s="33">
        <v>5</v>
      </c>
      <c r="AL151" s="33">
        <v>4</v>
      </c>
      <c r="AM151" s="33">
        <v>3</v>
      </c>
      <c r="AN151" s="33">
        <v>3</v>
      </c>
      <c r="AO151" s="33">
        <v>2</v>
      </c>
      <c r="AP151" s="33">
        <v>3</v>
      </c>
      <c r="AQ151" s="33">
        <v>2</v>
      </c>
      <c r="AR151" s="33">
        <v>5</v>
      </c>
      <c r="AS151" s="33">
        <v>3</v>
      </c>
      <c r="AT151" s="33">
        <v>2</v>
      </c>
      <c r="AU151" s="33">
        <v>2</v>
      </c>
      <c r="AV151" s="33">
        <v>3</v>
      </c>
      <c r="AW151" s="33">
        <v>3</v>
      </c>
      <c r="AX151" s="33">
        <v>2</v>
      </c>
      <c r="AY151" s="33">
        <v>4</v>
      </c>
      <c r="AZ151" s="33">
        <v>4</v>
      </c>
      <c r="BA151" s="33">
        <v>3</v>
      </c>
      <c r="BB151" s="33">
        <v>2</v>
      </c>
      <c r="BC151" s="33">
        <v>1</v>
      </c>
      <c r="BD151" s="33">
        <v>1</v>
      </c>
      <c r="BE151" s="33">
        <v>2</v>
      </c>
      <c r="BF151" s="33">
        <v>5</v>
      </c>
      <c r="BG151" s="33" t="s">
        <v>1338</v>
      </c>
      <c r="BI151" s="33">
        <v>1</v>
      </c>
      <c r="BJ151" s="33">
        <v>1</v>
      </c>
      <c r="BK151" s="33">
        <v>2</v>
      </c>
      <c r="BL151" s="33">
        <v>1</v>
      </c>
      <c r="BM151" s="33">
        <v>5</v>
      </c>
      <c r="BN151" s="33">
        <v>5</v>
      </c>
      <c r="BO151" s="33">
        <v>1</v>
      </c>
      <c r="BP151" s="33">
        <v>4</v>
      </c>
      <c r="BQ151" s="33">
        <v>2</v>
      </c>
      <c r="BR151" s="33">
        <v>2</v>
      </c>
      <c r="BS151" s="33">
        <v>4</v>
      </c>
      <c r="BT151" s="33">
        <v>1</v>
      </c>
      <c r="BU151" s="33">
        <v>4</v>
      </c>
      <c r="BV151" s="33">
        <v>4</v>
      </c>
      <c r="BW151" s="33" t="s">
        <v>185</v>
      </c>
      <c r="BX151" s="33" t="s">
        <v>1339</v>
      </c>
      <c r="BY151" s="33" t="s">
        <v>705</v>
      </c>
      <c r="BZ151" s="33" t="s">
        <v>711</v>
      </c>
      <c r="CA151" s="33" t="s">
        <v>719</v>
      </c>
      <c r="CB151" s="33" t="s">
        <v>727</v>
      </c>
      <c r="CC151" s="33" t="s">
        <v>1340</v>
      </c>
      <c r="CD151" s="33" t="s">
        <v>829</v>
      </c>
      <c r="CE151" s="33" t="s">
        <v>1196</v>
      </c>
      <c r="CF151" s="33" t="s">
        <v>837</v>
      </c>
      <c r="CG151" s="33" t="s">
        <v>844</v>
      </c>
    </row>
    <row r="152" spans="1:86" ht="12.75" x14ac:dyDescent="0.2">
      <c r="A152" s="36">
        <v>43109.384276712968</v>
      </c>
      <c r="B152" s="33">
        <v>2</v>
      </c>
      <c r="C152" s="33">
        <v>5</v>
      </c>
      <c r="D152" s="33">
        <v>5</v>
      </c>
      <c r="E152" s="33">
        <v>5</v>
      </c>
      <c r="F152" s="33">
        <v>1</v>
      </c>
      <c r="G152" s="33">
        <v>5</v>
      </c>
      <c r="H152" s="33">
        <v>5</v>
      </c>
      <c r="I152" s="33">
        <v>1</v>
      </c>
      <c r="J152" s="33">
        <v>1</v>
      </c>
      <c r="K152" s="33">
        <v>1</v>
      </c>
      <c r="L152" s="33">
        <v>1</v>
      </c>
      <c r="M152" s="33">
        <v>3</v>
      </c>
      <c r="N152" s="33">
        <v>1</v>
      </c>
      <c r="O152" s="33">
        <v>3</v>
      </c>
      <c r="P152" s="33">
        <v>1</v>
      </c>
      <c r="Q152" s="33">
        <v>1</v>
      </c>
      <c r="R152" s="33">
        <v>1</v>
      </c>
      <c r="S152" s="33">
        <v>1</v>
      </c>
      <c r="T152" s="33">
        <v>1</v>
      </c>
      <c r="U152" s="33">
        <v>1</v>
      </c>
      <c r="V152" s="33">
        <v>1</v>
      </c>
      <c r="W152" s="33">
        <v>3</v>
      </c>
      <c r="X152" s="33">
        <v>3</v>
      </c>
      <c r="Y152" s="33">
        <v>1</v>
      </c>
      <c r="Z152" s="33">
        <v>4</v>
      </c>
      <c r="AA152" s="33">
        <v>2</v>
      </c>
      <c r="AB152" s="33">
        <v>2</v>
      </c>
      <c r="AC152" s="33">
        <v>1</v>
      </c>
      <c r="AD152" s="33">
        <v>3</v>
      </c>
      <c r="AE152" s="33">
        <v>2</v>
      </c>
      <c r="AF152" s="33">
        <v>2</v>
      </c>
      <c r="AG152" s="33">
        <v>3</v>
      </c>
      <c r="AH152" s="33">
        <v>1</v>
      </c>
      <c r="AI152" s="33">
        <v>3</v>
      </c>
      <c r="AJ152" s="33">
        <v>4</v>
      </c>
      <c r="AK152" s="33">
        <v>1</v>
      </c>
      <c r="AL152" s="33">
        <v>5</v>
      </c>
      <c r="AM152" s="33">
        <v>5</v>
      </c>
      <c r="AN152" s="33">
        <v>5</v>
      </c>
      <c r="AO152" s="33">
        <v>1</v>
      </c>
      <c r="AP152" s="33">
        <v>5</v>
      </c>
      <c r="AQ152" s="33">
        <v>5</v>
      </c>
      <c r="AR152" s="33">
        <v>2</v>
      </c>
      <c r="AS152" s="33">
        <v>1</v>
      </c>
      <c r="AT152" s="33">
        <v>1</v>
      </c>
      <c r="AU152" s="33">
        <v>1</v>
      </c>
      <c r="AV152" s="33">
        <v>4</v>
      </c>
      <c r="AW152" s="33">
        <v>1</v>
      </c>
      <c r="AX152" s="33">
        <v>3</v>
      </c>
      <c r="AY152" s="33">
        <v>1</v>
      </c>
      <c r="AZ152" s="33">
        <v>1</v>
      </c>
      <c r="BA152" s="33">
        <v>2</v>
      </c>
      <c r="BB152" s="33">
        <v>1</v>
      </c>
      <c r="BC152" s="33">
        <v>1</v>
      </c>
      <c r="BD152" s="33">
        <v>2</v>
      </c>
      <c r="BE152" s="33">
        <v>1</v>
      </c>
      <c r="BF152" s="33">
        <v>3</v>
      </c>
      <c r="BH152" s="33" t="s">
        <v>157</v>
      </c>
      <c r="BI152" s="33">
        <v>1</v>
      </c>
      <c r="BJ152" s="33">
        <v>5</v>
      </c>
      <c r="BK152" s="33">
        <v>5</v>
      </c>
      <c r="BL152" s="33">
        <v>2</v>
      </c>
      <c r="BM152" s="33">
        <v>1</v>
      </c>
      <c r="BN152" s="33">
        <v>1</v>
      </c>
      <c r="BO152" s="33">
        <v>1</v>
      </c>
      <c r="BP152" s="33">
        <v>1</v>
      </c>
      <c r="BQ152" s="33">
        <v>1</v>
      </c>
      <c r="BR152" s="33">
        <v>3</v>
      </c>
      <c r="BS152" s="33">
        <v>1</v>
      </c>
      <c r="BT152" s="33">
        <v>1</v>
      </c>
      <c r="BU152" s="33">
        <v>1</v>
      </c>
      <c r="BV152" s="33">
        <v>3</v>
      </c>
      <c r="BW152" s="33" t="s">
        <v>185</v>
      </c>
      <c r="BY152" s="33" t="s">
        <v>705</v>
      </c>
      <c r="BZ152" s="33" t="s">
        <v>714</v>
      </c>
      <c r="CA152" s="33" t="s">
        <v>719</v>
      </c>
      <c r="CB152" s="33" t="s">
        <v>727</v>
      </c>
      <c r="CC152" s="33" t="s">
        <v>1341</v>
      </c>
      <c r="CD152" s="33" t="s">
        <v>830</v>
      </c>
      <c r="CE152" s="33" t="s">
        <v>1166</v>
      </c>
      <c r="CF152" s="33" t="s">
        <v>837</v>
      </c>
      <c r="CG152" s="33" t="s">
        <v>844</v>
      </c>
    </row>
    <row r="153" spans="1:86" ht="12.75" x14ac:dyDescent="0.2">
      <c r="A153" s="36">
        <v>43109.400378680555</v>
      </c>
      <c r="B153" s="33">
        <v>3</v>
      </c>
      <c r="C153" s="33">
        <v>4</v>
      </c>
      <c r="D153" s="33">
        <v>4</v>
      </c>
      <c r="E153" s="33">
        <v>2</v>
      </c>
      <c r="F153" s="33">
        <v>2</v>
      </c>
      <c r="G153" s="33">
        <v>5</v>
      </c>
      <c r="H153" s="33">
        <v>5</v>
      </c>
      <c r="I153" s="33">
        <v>5</v>
      </c>
      <c r="J153" s="33">
        <v>2</v>
      </c>
      <c r="K153" s="33">
        <v>2</v>
      </c>
      <c r="L153" s="33">
        <v>2</v>
      </c>
      <c r="M153" s="33">
        <v>2</v>
      </c>
      <c r="N153" s="33">
        <v>5</v>
      </c>
      <c r="O153" s="33">
        <v>3</v>
      </c>
      <c r="P153" s="33">
        <v>3</v>
      </c>
      <c r="Q153" s="33">
        <v>3</v>
      </c>
      <c r="R153" s="33">
        <v>2</v>
      </c>
      <c r="S153" s="33">
        <v>2</v>
      </c>
      <c r="T153" s="33">
        <v>2</v>
      </c>
      <c r="U153" s="33">
        <v>2</v>
      </c>
      <c r="V153" s="33">
        <v>2</v>
      </c>
      <c r="W153" s="33">
        <v>4</v>
      </c>
      <c r="X153" s="33">
        <v>5</v>
      </c>
      <c r="Y153" s="33">
        <v>3</v>
      </c>
      <c r="Z153" s="33">
        <v>3</v>
      </c>
      <c r="AA153" s="33">
        <v>5</v>
      </c>
      <c r="AB153" s="33">
        <v>4</v>
      </c>
      <c r="AC153" s="33">
        <v>5</v>
      </c>
      <c r="AD153" s="33">
        <v>5</v>
      </c>
      <c r="AE153" s="33">
        <v>4</v>
      </c>
      <c r="AF153" s="33">
        <v>3</v>
      </c>
      <c r="AG153" s="33">
        <v>5</v>
      </c>
      <c r="AH153" s="33">
        <v>4</v>
      </c>
      <c r="AI153" s="33">
        <v>5</v>
      </c>
      <c r="AJ153" s="33">
        <v>5</v>
      </c>
      <c r="AK153" s="33">
        <v>3</v>
      </c>
      <c r="AL153" s="33">
        <v>4</v>
      </c>
      <c r="AM153" s="33">
        <v>4</v>
      </c>
      <c r="AN153" s="33">
        <v>2</v>
      </c>
      <c r="AO153" s="33">
        <v>3</v>
      </c>
      <c r="AP153" s="33">
        <v>5</v>
      </c>
      <c r="AQ153" s="33">
        <v>5</v>
      </c>
      <c r="AR153" s="33">
        <v>5</v>
      </c>
      <c r="AS153" s="33">
        <v>3</v>
      </c>
      <c r="AT153" s="33">
        <v>3</v>
      </c>
      <c r="AU153" s="33">
        <v>3</v>
      </c>
      <c r="AV153" s="33">
        <v>3</v>
      </c>
      <c r="AW153" s="33">
        <v>5</v>
      </c>
      <c r="AX153" s="33">
        <v>3</v>
      </c>
      <c r="AY153" s="33">
        <v>5</v>
      </c>
      <c r="AZ153" s="33">
        <v>2</v>
      </c>
      <c r="BA153" s="33">
        <v>2</v>
      </c>
      <c r="BB153" s="33">
        <v>3</v>
      </c>
      <c r="BC153" s="33">
        <v>3</v>
      </c>
      <c r="BD153" s="33">
        <v>3</v>
      </c>
      <c r="BE153" s="33" t="s">
        <v>5</v>
      </c>
      <c r="BF153" s="33">
        <v>5</v>
      </c>
      <c r="BH153" s="33" t="s">
        <v>954</v>
      </c>
      <c r="BI153" s="33">
        <v>3</v>
      </c>
      <c r="BJ153" s="33">
        <v>3</v>
      </c>
      <c r="BK153" s="33">
        <v>3</v>
      </c>
      <c r="BL153" s="33">
        <v>4</v>
      </c>
      <c r="BM153" s="33">
        <v>3</v>
      </c>
      <c r="BN153" s="33">
        <v>3</v>
      </c>
      <c r="BO153" s="33">
        <v>3</v>
      </c>
      <c r="BP153" s="33">
        <v>3</v>
      </c>
      <c r="BQ153" s="33">
        <v>2</v>
      </c>
      <c r="BR153" s="33">
        <v>1</v>
      </c>
      <c r="BS153" s="33">
        <v>4</v>
      </c>
      <c r="BT153" s="33">
        <v>1</v>
      </c>
      <c r="BU153" s="33">
        <v>2</v>
      </c>
      <c r="BV153" s="33">
        <v>2</v>
      </c>
      <c r="BW153" s="33" t="s">
        <v>182</v>
      </c>
      <c r="BY153" s="33" t="s">
        <v>705</v>
      </c>
      <c r="BZ153" s="33" t="s">
        <v>712</v>
      </c>
      <c r="CA153" s="33" t="s">
        <v>722</v>
      </c>
      <c r="CB153" s="33" t="s">
        <v>727</v>
      </c>
      <c r="CD153" s="33" t="s">
        <v>830</v>
      </c>
      <c r="CE153" s="33" t="s">
        <v>1076</v>
      </c>
      <c r="CF153" s="33" t="s">
        <v>837</v>
      </c>
      <c r="CG153" s="33" t="s">
        <v>844</v>
      </c>
    </row>
    <row r="154" spans="1:86" ht="12.75" x14ac:dyDescent="0.2">
      <c r="A154" s="36">
        <v>43109.414298506948</v>
      </c>
      <c r="B154" s="33">
        <v>2</v>
      </c>
      <c r="C154" s="33">
        <v>4</v>
      </c>
      <c r="D154" s="33">
        <v>3</v>
      </c>
      <c r="E154" s="33">
        <v>2</v>
      </c>
      <c r="F154" s="33">
        <v>2</v>
      </c>
      <c r="G154" s="33">
        <v>5</v>
      </c>
      <c r="H154" s="33">
        <v>2</v>
      </c>
      <c r="I154" s="33">
        <v>5</v>
      </c>
      <c r="J154" s="33">
        <v>2</v>
      </c>
      <c r="K154" s="33">
        <v>1</v>
      </c>
      <c r="L154" s="33">
        <v>3</v>
      </c>
      <c r="M154" s="33">
        <v>3</v>
      </c>
      <c r="N154" s="33">
        <v>1</v>
      </c>
      <c r="O154" s="33">
        <v>4</v>
      </c>
      <c r="P154" s="33">
        <v>5</v>
      </c>
      <c r="Q154" s="33">
        <v>4</v>
      </c>
      <c r="R154" s="33">
        <v>2</v>
      </c>
      <c r="S154" s="33">
        <v>2</v>
      </c>
      <c r="T154" s="33">
        <v>3</v>
      </c>
      <c r="U154" s="33">
        <v>1</v>
      </c>
      <c r="V154" s="33">
        <v>1</v>
      </c>
      <c r="W154" s="33">
        <v>4</v>
      </c>
      <c r="X154" s="33">
        <v>4</v>
      </c>
      <c r="Y154" s="33">
        <v>1</v>
      </c>
      <c r="Z154" s="33">
        <v>2</v>
      </c>
      <c r="AA154" s="33">
        <v>3</v>
      </c>
      <c r="AB154" s="33">
        <v>5</v>
      </c>
      <c r="AC154" s="33">
        <v>2</v>
      </c>
      <c r="AD154" s="33">
        <v>3</v>
      </c>
      <c r="AE154" s="33">
        <v>1</v>
      </c>
      <c r="AF154" s="33">
        <v>3</v>
      </c>
      <c r="AG154" s="33">
        <v>2</v>
      </c>
      <c r="AH154" s="33">
        <v>2</v>
      </c>
      <c r="AI154" s="33">
        <v>5</v>
      </c>
      <c r="AJ154" s="33">
        <v>3</v>
      </c>
      <c r="AK154" s="33">
        <v>3</v>
      </c>
      <c r="AL154" s="33">
        <v>5</v>
      </c>
      <c r="AM154" s="33">
        <v>4</v>
      </c>
      <c r="AN154" s="33">
        <v>2</v>
      </c>
      <c r="AO154" s="33">
        <v>3</v>
      </c>
      <c r="AP154" s="33">
        <v>5</v>
      </c>
      <c r="AQ154" s="33">
        <v>3</v>
      </c>
      <c r="AR154" s="33">
        <v>5</v>
      </c>
      <c r="AS154" s="33">
        <v>3</v>
      </c>
      <c r="AT154" s="33">
        <v>2</v>
      </c>
      <c r="AU154" s="33">
        <v>3</v>
      </c>
      <c r="AV154" s="33">
        <v>3</v>
      </c>
      <c r="AW154" s="33">
        <v>3</v>
      </c>
      <c r="AX154" s="33">
        <v>4</v>
      </c>
      <c r="AY154" s="33">
        <v>4</v>
      </c>
      <c r="AZ154" s="33">
        <v>4</v>
      </c>
      <c r="BA154" s="33">
        <v>3</v>
      </c>
      <c r="BB154" s="33">
        <v>3</v>
      </c>
      <c r="BC154" s="33">
        <v>5</v>
      </c>
      <c r="BD154" s="33">
        <v>3</v>
      </c>
      <c r="BE154" s="33">
        <v>2</v>
      </c>
      <c r="BF154" s="33">
        <v>5</v>
      </c>
      <c r="BH154" s="33" t="s">
        <v>1104</v>
      </c>
      <c r="BI154" s="33">
        <v>2</v>
      </c>
      <c r="BJ154" s="33">
        <v>4</v>
      </c>
      <c r="BK154" s="33">
        <v>3</v>
      </c>
      <c r="BL154" s="33">
        <v>4</v>
      </c>
      <c r="BM154" s="33">
        <v>4</v>
      </c>
      <c r="BN154" s="33">
        <v>4</v>
      </c>
      <c r="BO154" s="33">
        <v>3</v>
      </c>
      <c r="BP154" s="33">
        <v>4</v>
      </c>
      <c r="BQ154" s="33">
        <v>3</v>
      </c>
      <c r="BR154" s="33">
        <v>1</v>
      </c>
      <c r="BS154" s="33">
        <v>3</v>
      </c>
      <c r="BT154" s="33">
        <v>3</v>
      </c>
      <c r="BU154" s="33">
        <v>4</v>
      </c>
      <c r="BV154" s="33">
        <v>3</v>
      </c>
      <c r="BW154" s="33" t="s">
        <v>184</v>
      </c>
      <c r="BY154" s="33" t="s">
        <v>704</v>
      </c>
      <c r="BZ154" s="33" t="s">
        <v>712</v>
      </c>
      <c r="CA154" s="33" t="s">
        <v>719</v>
      </c>
      <c r="CB154" s="33" t="s">
        <v>728</v>
      </c>
      <c r="CC154" s="33" t="s">
        <v>1342</v>
      </c>
      <c r="CD154" s="33" t="s">
        <v>828</v>
      </c>
      <c r="CE154" s="33" t="s">
        <v>1343</v>
      </c>
      <c r="CF154" s="33" t="s">
        <v>837</v>
      </c>
      <c r="CG154" s="33" t="s">
        <v>844</v>
      </c>
    </row>
    <row r="155" spans="1:86" ht="12.75" x14ac:dyDescent="0.2">
      <c r="A155" s="36">
        <v>43109.427690868055</v>
      </c>
      <c r="B155" s="33">
        <v>5</v>
      </c>
      <c r="C155" s="33">
        <v>5</v>
      </c>
      <c r="D155" s="33">
        <v>5</v>
      </c>
      <c r="E155" s="33">
        <v>5</v>
      </c>
      <c r="F155" s="33">
        <v>5</v>
      </c>
      <c r="G155" s="33">
        <v>5</v>
      </c>
      <c r="H155" s="33">
        <v>5</v>
      </c>
      <c r="I155" s="33">
        <v>5</v>
      </c>
      <c r="J155" s="33">
        <v>5</v>
      </c>
      <c r="K155" s="33">
        <v>5</v>
      </c>
      <c r="L155" s="33">
        <v>5</v>
      </c>
      <c r="M155" s="33">
        <v>5</v>
      </c>
      <c r="N155" s="33">
        <v>5</v>
      </c>
      <c r="O155" s="33">
        <v>3</v>
      </c>
      <c r="P155" s="33">
        <v>5</v>
      </c>
      <c r="Q155" s="33">
        <v>5</v>
      </c>
      <c r="R155" s="33">
        <v>2</v>
      </c>
      <c r="S155" s="33">
        <v>5</v>
      </c>
      <c r="T155" s="33">
        <v>5</v>
      </c>
      <c r="U155" s="33">
        <v>1</v>
      </c>
      <c r="V155" s="33">
        <v>2</v>
      </c>
      <c r="W155" s="33">
        <v>5</v>
      </c>
      <c r="X155" s="33">
        <v>5</v>
      </c>
      <c r="Y155" s="33">
        <v>5</v>
      </c>
      <c r="Z155" s="33">
        <v>5</v>
      </c>
      <c r="AA155" s="33">
        <v>5</v>
      </c>
      <c r="AB155" s="33">
        <v>5</v>
      </c>
      <c r="AC155" s="33">
        <v>4</v>
      </c>
      <c r="AD155" s="33">
        <v>5</v>
      </c>
      <c r="AE155" s="33">
        <v>5</v>
      </c>
      <c r="AF155" s="33">
        <v>5</v>
      </c>
      <c r="AG155" s="33">
        <v>5</v>
      </c>
      <c r="AH155" s="33">
        <v>5</v>
      </c>
      <c r="AI155" s="33">
        <v>4</v>
      </c>
      <c r="AJ155" s="33">
        <v>5</v>
      </c>
      <c r="AK155" s="33">
        <v>5</v>
      </c>
      <c r="AL155" s="33">
        <v>5</v>
      </c>
      <c r="AM155" s="33">
        <v>5</v>
      </c>
      <c r="AN155" s="33">
        <v>5</v>
      </c>
      <c r="AO155" s="33">
        <v>4</v>
      </c>
      <c r="AP155" s="33">
        <v>5</v>
      </c>
      <c r="AQ155" s="33">
        <v>5</v>
      </c>
      <c r="AR155" s="33">
        <v>4</v>
      </c>
      <c r="AS155" s="33">
        <v>5</v>
      </c>
      <c r="AT155" s="33">
        <v>5</v>
      </c>
      <c r="AU155" s="33">
        <v>4</v>
      </c>
      <c r="AV155" s="33">
        <v>5</v>
      </c>
      <c r="AW155" s="33">
        <v>4</v>
      </c>
      <c r="AX155" s="33">
        <v>3</v>
      </c>
      <c r="AY155" s="33">
        <v>5</v>
      </c>
      <c r="AZ155" s="33">
        <v>5</v>
      </c>
      <c r="BA155" s="33">
        <v>5</v>
      </c>
      <c r="BB155" s="33">
        <v>5</v>
      </c>
      <c r="BC155" s="33">
        <v>5</v>
      </c>
      <c r="BD155" s="33">
        <v>2</v>
      </c>
      <c r="BE155" s="33">
        <v>4</v>
      </c>
      <c r="BF155" s="33">
        <v>5</v>
      </c>
      <c r="BH155" s="33" t="s">
        <v>1224</v>
      </c>
      <c r="BI155" s="33">
        <v>4</v>
      </c>
      <c r="BJ155" s="33">
        <v>3</v>
      </c>
      <c r="BK155" s="33">
        <v>3</v>
      </c>
      <c r="BL155" s="33">
        <v>4</v>
      </c>
      <c r="BM155" s="33">
        <v>4</v>
      </c>
      <c r="BN155" s="33">
        <v>4</v>
      </c>
      <c r="BO155" s="33">
        <v>5</v>
      </c>
      <c r="BP155" s="33">
        <v>5</v>
      </c>
      <c r="BQ155" s="33">
        <v>4</v>
      </c>
      <c r="BR155" s="33">
        <v>5</v>
      </c>
      <c r="BS155" s="33">
        <v>5</v>
      </c>
      <c r="BT155" s="33">
        <v>5</v>
      </c>
      <c r="BU155" s="33">
        <v>5</v>
      </c>
      <c r="BV155" s="33">
        <v>4</v>
      </c>
      <c r="BW155" s="33" t="s">
        <v>185</v>
      </c>
      <c r="BX155" s="33" t="s">
        <v>1344</v>
      </c>
      <c r="BY155" s="33" t="s">
        <v>704</v>
      </c>
      <c r="BZ155" s="33" t="s">
        <v>711</v>
      </c>
      <c r="CA155" s="33" t="s">
        <v>723</v>
      </c>
      <c r="CB155" s="33" t="s">
        <v>727</v>
      </c>
      <c r="CC155" s="33" t="s">
        <v>1345</v>
      </c>
      <c r="CD155" s="33" t="s">
        <v>741</v>
      </c>
      <c r="CE155" s="33" t="s">
        <v>1346</v>
      </c>
      <c r="CF155" s="33" t="s">
        <v>1347</v>
      </c>
      <c r="CG155" s="33" t="s">
        <v>1348</v>
      </c>
      <c r="CH155" s="33"/>
    </row>
    <row r="156" spans="1:86" ht="12.75" x14ac:dyDescent="0.2">
      <c r="A156" s="36">
        <v>43109.435037673611</v>
      </c>
      <c r="B156" s="33">
        <v>3</v>
      </c>
      <c r="C156" s="33">
        <v>5</v>
      </c>
      <c r="D156" s="33">
        <v>3</v>
      </c>
      <c r="E156" s="33">
        <v>5</v>
      </c>
      <c r="F156" s="33">
        <v>3</v>
      </c>
      <c r="G156" s="33">
        <v>5</v>
      </c>
      <c r="H156" s="33">
        <v>5</v>
      </c>
      <c r="I156" s="33">
        <v>5</v>
      </c>
      <c r="J156" s="33">
        <v>2</v>
      </c>
      <c r="K156" s="33">
        <v>3</v>
      </c>
      <c r="L156" s="33">
        <v>4</v>
      </c>
      <c r="M156" s="33">
        <v>4</v>
      </c>
      <c r="N156" s="33">
        <v>2</v>
      </c>
      <c r="O156" s="33">
        <v>5</v>
      </c>
      <c r="P156" s="33">
        <v>5</v>
      </c>
      <c r="Q156" s="33">
        <v>5</v>
      </c>
      <c r="R156" s="33">
        <v>5</v>
      </c>
      <c r="S156" s="33">
        <v>3</v>
      </c>
      <c r="T156" s="33">
        <v>1</v>
      </c>
      <c r="U156" s="33">
        <v>1</v>
      </c>
      <c r="V156" s="33">
        <v>1</v>
      </c>
      <c r="W156" s="33">
        <v>4</v>
      </c>
      <c r="X156" s="33">
        <v>5</v>
      </c>
      <c r="Y156" s="33">
        <v>3</v>
      </c>
      <c r="Z156" s="33">
        <v>5</v>
      </c>
      <c r="AA156" s="33">
        <v>4</v>
      </c>
      <c r="AB156" s="33">
        <v>5</v>
      </c>
      <c r="AC156" s="33">
        <v>5</v>
      </c>
      <c r="AD156" s="33">
        <v>5</v>
      </c>
      <c r="AE156" s="33">
        <v>4</v>
      </c>
      <c r="AF156" s="33">
        <v>4</v>
      </c>
      <c r="AG156" s="33">
        <v>4</v>
      </c>
      <c r="AH156" s="33">
        <v>4</v>
      </c>
      <c r="AI156" s="33">
        <v>5</v>
      </c>
      <c r="AJ156" s="33">
        <v>4</v>
      </c>
      <c r="AK156" s="33">
        <v>3</v>
      </c>
      <c r="AL156" s="33">
        <v>5</v>
      </c>
      <c r="AM156" s="33">
        <v>3</v>
      </c>
      <c r="AN156" s="33">
        <v>5</v>
      </c>
      <c r="AO156" s="33">
        <v>5</v>
      </c>
      <c r="AP156" s="33">
        <v>5</v>
      </c>
      <c r="AQ156" s="33">
        <v>5</v>
      </c>
      <c r="AR156" s="33">
        <v>5</v>
      </c>
      <c r="AS156" s="33">
        <v>3</v>
      </c>
      <c r="AT156" s="33">
        <v>3</v>
      </c>
      <c r="AU156" s="33">
        <v>4</v>
      </c>
      <c r="AV156" s="33">
        <v>4</v>
      </c>
      <c r="AW156" s="33">
        <v>2</v>
      </c>
      <c r="AX156" s="33">
        <v>5</v>
      </c>
      <c r="AY156" s="33">
        <v>5</v>
      </c>
      <c r="AZ156" s="33">
        <v>5</v>
      </c>
      <c r="BA156" s="33">
        <v>5</v>
      </c>
      <c r="BB156" s="33">
        <v>3</v>
      </c>
      <c r="BC156" s="33">
        <v>1</v>
      </c>
      <c r="BD156" s="33">
        <v>1</v>
      </c>
      <c r="BE156" s="33">
        <v>1</v>
      </c>
      <c r="BF156" s="33">
        <v>5</v>
      </c>
      <c r="BH156" s="33" t="s">
        <v>1349</v>
      </c>
      <c r="BI156" s="33" t="s">
        <v>5</v>
      </c>
      <c r="BJ156" s="33" t="s">
        <v>5</v>
      </c>
      <c r="BK156" s="33" t="s">
        <v>5</v>
      </c>
      <c r="BL156" s="33">
        <v>5</v>
      </c>
      <c r="BM156" s="33">
        <v>4</v>
      </c>
      <c r="BN156" s="33">
        <v>5</v>
      </c>
      <c r="BO156" s="33">
        <v>3</v>
      </c>
      <c r="BP156" s="33">
        <v>3</v>
      </c>
      <c r="BQ156" s="33" t="s">
        <v>5</v>
      </c>
      <c r="BR156" s="33" t="s">
        <v>5</v>
      </c>
      <c r="BS156" s="33" t="s">
        <v>5</v>
      </c>
      <c r="BT156" s="33" t="s">
        <v>5</v>
      </c>
      <c r="BU156" s="33">
        <v>4</v>
      </c>
      <c r="BV156" s="33">
        <v>3</v>
      </c>
      <c r="BW156" s="33" t="s">
        <v>184</v>
      </c>
      <c r="BY156" s="33" t="s">
        <v>704</v>
      </c>
      <c r="BZ156" s="33" t="s">
        <v>712</v>
      </c>
      <c r="CA156" s="33" t="s">
        <v>719</v>
      </c>
      <c r="CB156" s="33" t="s">
        <v>728</v>
      </c>
      <c r="CC156" s="33" t="s">
        <v>977</v>
      </c>
      <c r="CD156" s="33" t="s">
        <v>1350</v>
      </c>
      <c r="CE156" s="33" t="s">
        <v>1015</v>
      </c>
      <c r="CF156" s="33" t="s">
        <v>837</v>
      </c>
      <c r="CG156" s="33" t="s">
        <v>844</v>
      </c>
    </row>
    <row r="157" spans="1:86" ht="12.75" x14ac:dyDescent="0.2">
      <c r="A157" s="36">
        <v>43109.469801574072</v>
      </c>
      <c r="B157" s="33">
        <v>5</v>
      </c>
      <c r="C157" s="33">
        <v>5</v>
      </c>
      <c r="D157" s="33">
        <v>5</v>
      </c>
      <c r="E157" s="33">
        <v>4</v>
      </c>
      <c r="F157" s="33">
        <v>2</v>
      </c>
      <c r="G157" s="33">
        <v>5</v>
      </c>
      <c r="H157" s="33">
        <v>5</v>
      </c>
      <c r="I157" s="33">
        <v>3</v>
      </c>
      <c r="J157" s="33">
        <v>3</v>
      </c>
      <c r="K157" s="33">
        <v>5</v>
      </c>
      <c r="L157" s="33" t="s">
        <v>5</v>
      </c>
      <c r="M157" s="33">
        <v>4</v>
      </c>
      <c r="N157" s="33">
        <v>5</v>
      </c>
      <c r="O157" s="33">
        <v>3</v>
      </c>
      <c r="P157" s="33">
        <v>5</v>
      </c>
      <c r="Q157" s="33">
        <v>5</v>
      </c>
      <c r="R157" s="33">
        <v>4</v>
      </c>
      <c r="S157" s="33">
        <v>4</v>
      </c>
      <c r="T157" s="33">
        <v>4</v>
      </c>
      <c r="U157" s="33">
        <v>3</v>
      </c>
      <c r="V157" s="33">
        <v>5</v>
      </c>
      <c r="W157" s="33">
        <v>5</v>
      </c>
      <c r="X157" s="33">
        <v>5</v>
      </c>
      <c r="Y157" s="33">
        <v>5</v>
      </c>
      <c r="Z157" s="33">
        <v>4</v>
      </c>
      <c r="AA157" s="33">
        <v>5</v>
      </c>
      <c r="AB157" s="33">
        <v>5</v>
      </c>
      <c r="AC157" s="33">
        <v>4</v>
      </c>
      <c r="AD157" s="33">
        <v>5</v>
      </c>
      <c r="AE157" s="33">
        <v>4</v>
      </c>
      <c r="AF157" s="33">
        <v>5</v>
      </c>
      <c r="AG157" s="33">
        <v>4</v>
      </c>
      <c r="AH157" s="33">
        <v>4</v>
      </c>
      <c r="AI157" s="33">
        <v>5</v>
      </c>
      <c r="AJ157" s="33">
        <v>4</v>
      </c>
      <c r="AK157" s="33">
        <v>5</v>
      </c>
      <c r="AL157" s="33">
        <v>5</v>
      </c>
      <c r="AM157" s="33">
        <v>5</v>
      </c>
      <c r="AN157" s="33">
        <v>5</v>
      </c>
      <c r="AO157" s="33">
        <v>4</v>
      </c>
      <c r="AP157" s="33">
        <v>5</v>
      </c>
      <c r="AQ157" s="33">
        <v>5</v>
      </c>
      <c r="AR157" s="33">
        <v>4</v>
      </c>
      <c r="AS157" s="33">
        <v>5</v>
      </c>
      <c r="AT157" s="33">
        <v>5</v>
      </c>
      <c r="AU157" s="33">
        <v>4</v>
      </c>
      <c r="AV157" s="33">
        <v>5</v>
      </c>
      <c r="AW157" s="33">
        <v>5</v>
      </c>
      <c r="AX157" s="33">
        <v>5</v>
      </c>
      <c r="AY157" s="33">
        <v>5</v>
      </c>
      <c r="AZ157" s="33">
        <v>5</v>
      </c>
      <c r="BA157" s="33">
        <v>5</v>
      </c>
      <c r="BB157" s="33">
        <v>4</v>
      </c>
      <c r="BC157" s="33">
        <v>4</v>
      </c>
      <c r="BD157" s="33">
        <v>4</v>
      </c>
      <c r="BE157" s="33">
        <v>5</v>
      </c>
      <c r="BF157" s="33">
        <v>5</v>
      </c>
      <c r="BG157" s="33" t="s">
        <v>1351</v>
      </c>
      <c r="BI157" s="33" t="s">
        <v>5</v>
      </c>
      <c r="BJ157" s="33" t="s">
        <v>5</v>
      </c>
      <c r="BK157" s="33">
        <v>4</v>
      </c>
      <c r="BL157" s="33">
        <v>5</v>
      </c>
      <c r="BM157" s="33">
        <v>5</v>
      </c>
      <c r="BN157" s="33">
        <v>5</v>
      </c>
      <c r="BO157" s="33" t="s">
        <v>5</v>
      </c>
      <c r="BP157" s="33">
        <v>5</v>
      </c>
      <c r="BQ157" s="33">
        <v>4</v>
      </c>
      <c r="BR157" s="33">
        <v>1</v>
      </c>
      <c r="BS157" s="33">
        <v>3</v>
      </c>
      <c r="BT157" s="33">
        <v>5</v>
      </c>
      <c r="BU157" s="33">
        <v>3</v>
      </c>
      <c r="BV157" s="33">
        <v>5</v>
      </c>
      <c r="BW157" s="33" t="s">
        <v>184</v>
      </c>
      <c r="BX157" s="33" t="s">
        <v>1352</v>
      </c>
      <c r="BY157" s="33" t="s">
        <v>704</v>
      </c>
      <c r="BZ157" s="33" t="s">
        <v>712</v>
      </c>
      <c r="CA157" s="33" t="s">
        <v>719</v>
      </c>
      <c r="CB157" s="33" t="s">
        <v>727</v>
      </c>
      <c r="CC157" s="33" t="s">
        <v>1353</v>
      </c>
      <c r="CD157" s="33" t="s">
        <v>829</v>
      </c>
      <c r="CE157" s="33" t="s">
        <v>1037</v>
      </c>
      <c r="CF157" s="33" t="s">
        <v>837</v>
      </c>
      <c r="CG157" s="33" t="s">
        <v>844</v>
      </c>
    </row>
    <row r="158" spans="1:86" ht="12.75" x14ac:dyDescent="0.2">
      <c r="A158" s="36">
        <v>43109.470077534723</v>
      </c>
      <c r="B158" s="33">
        <v>4</v>
      </c>
      <c r="C158" s="33">
        <v>5</v>
      </c>
      <c r="D158" s="33">
        <v>4</v>
      </c>
      <c r="E158" s="33">
        <v>1</v>
      </c>
      <c r="F158" s="33">
        <v>1</v>
      </c>
      <c r="G158" s="33">
        <v>5</v>
      </c>
      <c r="H158" s="33">
        <v>5</v>
      </c>
      <c r="I158" s="33">
        <v>3</v>
      </c>
      <c r="J158" s="33">
        <v>3</v>
      </c>
      <c r="K158" s="33">
        <v>3</v>
      </c>
      <c r="L158" s="33">
        <v>2</v>
      </c>
      <c r="M158" s="33">
        <v>2</v>
      </c>
      <c r="N158" s="33">
        <v>5</v>
      </c>
      <c r="O158" s="33">
        <v>4</v>
      </c>
      <c r="P158" s="33">
        <v>5</v>
      </c>
      <c r="Q158" s="33">
        <v>3</v>
      </c>
      <c r="R158" s="33">
        <v>3</v>
      </c>
      <c r="S158" s="33">
        <v>3</v>
      </c>
      <c r="T158" s="33">
        <v>1</v>
      </c>
      <c r="U158" s="33">
        <v>4</v>
      </c>
      <c r="V158" s="33">
        <v>2</v>
      </c>
      <c r="W158" s="33">
        <v>5</v>
      </c>
      <c r="X158" s="33">
        <v>5</v>
      </c>
      <c r="Y158" s="33">
        <v>3</v>
      </c>
      <c r="Z158" s="33">
        <v>5</v>
      </c>
      <c r="AA158" s="33">
        <v>4</v>
      </c>
      <c r="AB158" s="33">
        <v>5</v>
      </c>
      <c r="AC158" s="33">
        <v>3</v>
      </c>
      <c r="AD158" s="33">
        <v>4</v>
      </c>
      <c r="AE158" s="33">
        <v>3</v>
      </c>
      <c r="AF158" s="33">
        <v>4</v>
      </c>
      <c r="AG158" s="33">
        <v>5</v>
      </c>
      <c r="AH158" s="33">
        <v>4</v>
      </c>
      <c r="AI158" s="33">
        <v>4</v>
      </c>
      <c r="AJ158" s="33">
        <v>4</v>
      </c>
      <c r="AK158" s="33">
        <v>4</v>
      </c>
      <c r="AL158" s="33">
        <v>5</v>
      </c>
      <c r="AM158" s="33">
        <v>4</v>
      </c>
      <c r="AN158" s="33">
        <v>2</v>
      </c>
      <c r="AO158" s="33">
        <v>1</v>
      </c>
      <c r="AP158" s="33">
        <v>5</v>
      </c>
      <c r="AQ158" s="33">
        <v>5</v>
      </c>
      <c r="AR158" s="33">
        <v>4</v>
      </c>
      <c r="AS158" s="33">
        <v>3</v>
      </c>
      <c r="AT158" s="33">
        <v>3</v>
      </c>
      <c r="AU158" s="33">
        <v>3</v>
      </c>
      <c r="AV158" s="33">
        <v>3</v>
      </c>
      <c r="AW158" s="33">
        <v>5</v>
      </c>
      <c r="AX158" s="33" t="s">
        <v>5</v>
      </c>
      <c r="AY158" s="33">
        <v>5</v>
      </c>
      <c r="AZ158" s="33">
        <v>4</v>
      </c>
      <c r="BA158" s="33">
        <v>2</v>
      </c>
      <c r="BB158" s="33">
        <v>3</v>
      </c>
      <c r="BC158" s="33">
        <v>2</v>
      </c>
      <c r="BD158" s="33">
        <v>4</v>
      </c>
      <c r="BE158" s="33">
        <v>3</v>
      </c>
      <c r="BF158" s="33">
        <v>5</v>
      </c>
      <c r="BH158" s="33" t="s">
        <v>1354</v>
      </c>
      <c r="BI158" s="33">
        <v>2</v>
      </c>
      <c r="BJ158" s="33">
        <v>4</v>
      </c>
      <c r="BK158" s="33">
        <v>2</v>
      </c>
      <c r="BL158" s="33">
        <v>5</v>
      </c>
      <c r="BM158" s="33">
        <v>4</v>
      </c>
      <c r="BN158" s="33">
        <v>3</v>
      </c>
      <c r="BO158" s="33">
        <v>5</v>
      </c>
      <c r="BP158" s="33">
        <v>5</v>
      </c>
      <c r="BQ158" s="33">
        <v>3</v>
      </c>
      <c r="BR158" s="33">
        <v>5</v>
      </c>
      <c r="BS158" s="33">
        <v>3</v>
      </c>
      <c r="BT158" s="33">
        <v>2</v>
      </c>
      <c r="BU158" s="33">
        <v>4</v>
      </c>
      <c r="BV158" s="33">
        <v>3</v>
      </c>
      <c r="BW158" s="33" t="s">
        <v>185</v>
      </c>
      <c r="BX158" s="33" t="s">
        <v>1355</v>
      </c>
      <c r="BY158" s="33" t="s">
        <v>705</v>
      </c>
      <c r="BZ158" s="33" t="s">
        <v>712</v>
      </c>
      <c r="CA158" s="33" t="s">
        <v>719</v>
      </c>
      <c r="CB158" s="33" t="s">
        <v>727</v>
      </c>
      <c r="CC158" s="33" t="s">
        <v>1011</v>
      </c>
      <c r="CD158" s="33" t="s">
        <v>829</v>
      </c>
      <c r="CE158" s="33" t="s">
        <v>1248</v>
      </c>
      <c r="CF158" s="33" t="s">
        <v>837</v>
      </c>
      <c r="CG158" s="33" t="s">
        <v>844</v>
      </c>
    </row>
    <row r="159" spans="1:86" ht="12.75" x14ac:dyDescent="0.2">
      <c r="A159" s="36">
        <v>43109.483240104164</v>
      </c>
      <c r="B159" s="33">
        <v>1</v>
      </c>
      <c r="C159" s="33">
        <v>5</v>
      </c>
      <c r="D159" s="33">
        <v>4</v>
      </c>
      <c r="E159" s="33">
        <v>3</v>
      </c>
      <c r="F159" s="33">
        <v>3</v>
      </c>
      <c r="G159" s="33">
        <v>4</v>
      </c>
      <c r="H159" s="33">
        <v>4</v>
      </c>
      <c r="I159" s="33">
        <v>4</v>
      </c>
      <c r="J159" s="33">
        <v>4</v>
      </c>
      <c r="K159" s="33">
        <v>2</v>
      </c>
      <c r="L159" s="33">
        <v>4</v>
      </c>
      <c r="M159" s="33">
        <v>1</v>
      </c>
      <c r="N159" s="33">
        <v>4</v>
      </c>
      <c r="O159" s="33">
        <v>3</v>
      </c>
      <c r="P159" s="33">
        <v>5</v>
      </c>
      <c r="Q159" s="33">
        <v>5</v>
      </c>
      <c r="R159" s="33">
        <v>5</v>
      </c>
      <c r="S159" s="33">
        <v>5</v>
      </c>
      <c r="T159" s="33">
        <v>3</v>
      </c>
      <c r="U159" s="33">
        <v>5</v>
      </c>
      <c r="V159" s="33" t="s">
        <v>5</v>
      </c>
      <c r="W159" s="33">
        <v>2</v>
      </c>
      <c r="X159" s="33">
        <v>4</v>
      </c>
      <c r="Y159" s="33">
        <v>1</v>
      </c>
      <c r="Z159" s="33">
        <v>5</v>
      </c>
      <c r="AA159" s="33">
        <v>5</v>
      </c>
      <c r="AB159" s="33">
        <v>5</v>
      </c>
      <c r="AC159" s="33">
        <v>2</v>
      </c>
      <c r="AD159" s="33">
        <v>5</v>
      </c>
      <c r="AE159" s="33">
        <v>1</v>
      </c>
      <c r="AF159" s="33">
        <v>4</v>
      </c>
      <c r="AG159" s="33">
        <v>5</v>
      </c>
      <c r="AH159" s="33">
        <v>5</v>
      </c>
      <c r="AI159" s="33">
        <v>5</v>
      </c>
      <c r="AJ159" s="33">
        <v>5</v>
      </c>
      <c r="AK159" s="33">
        <v>1</v>
      </c>
      <c r="AL159" s="33">
        <v>5</v>
      </c>
      <c r="AM159" s="33">
        <v>4</v>
      </c>
      <c r="AN159" s="33">
        <v>1</v>
      </c>
      <c r="AO159" s="33">
        <v>4</v>
      </c>
      <c r="AP159" s="33">
        <v>4</v>
      </c>
      <c r="AQ159" s="33">
        <v>4</v>
      </c>
      <c r="AR159" s="33">
        <v>4</v>
      </c>
      <c r="AS159" s="33">
        <v>4</v>
      </c>
      <c r="AT159" s="33">
        <v>1</v>
      </c>
      <c r="AU159" s="33">
        <v>3</v>
      </c>
      <c r="AV159" s="33">
        <v>1</v>
      </c>
      <c r="AW159" s="33">
        <v>1</v>
      </c>
      <c r="AX159" s="33">
        <v>4</v>
      </c>
      <c r="AY159" s="33">
        <v>5</v>
      </c>
      <c r="AZ159" s="33">
        <v>4</v>
      </c>
      <c r="BA159" s="33">
        <v>5</v>
      </c>
      <c r="BB159" s="33">
        <v>5</v>
      </c>
      <c r="BC159" s="33">
        <v>3</v>
      </c>
      <c r="BD159" s="33">
        <v>4</v>
      </c>
      <c r="BE159" s="33" t="s">
        <v>5</v>
      </c>
      <c r="BF159" s="33">
        <v>1</v>
      </c>
      <c r="BI159" s="33" t="s">
        <v>5</v>
      </c>
      <c r="BJ159" s="33" t="s">
        <v>5</v>
      </c>
      <c r="BK159" s="33" t="s">
        <v>5</v>
      </c>
      <c r="BL159" s="33">
        <v>3</v>
      </c>
      <c r="BM159" s="33">
        <v>4</v>
      </c>
      <c r="BN159" s="33" t="s">
        <v>5</v>
      </c>
      <c r="BO159" s="33" t="s">
        <v>5</v>
      </c>
      <c r="BP159" s="33">
        <v>4</v>
      </c>
      <c r="BQ159" s="33">
        <v>3</v>
      </c>
      <c r="BR159" s="33" t="s">
        <v>5</v>
      </c>
      <c r="BS159" s="33">
        <v>4</v>
      </c>
      <c r="BT159" s="33">
        <v>2</v>
      </c>
      <c r="BU159" s="33">
        <v>4</v>
      </c>
      <c r="BV159" s="33">
        <v>2</v>
      </c>
      <c r="BW159" s="33" t="s">
        <v>1356</v>
      </c>
      <c r="BX159" s="33" t="s">
        <v>1357</v>
      </c>
      <c r="BY159" s="33" t="s">
        <v>705</v>
      </c>
      <c r="BZ159" s="33" t="s">
        <v>714</v>
      </c>
      <c r="CA159" s="33" t="s">
        <v>719</v>
      </c>
      <c r="CB159" s="33" t="s">
        <v>727</v>
      </c>
      <c r="CC159" s="33" t="s">
        <v>1358</v>
      </c>
      <c r="CD159" s="33" t="s">
        <v>741</v>
      </c>
      <c r="CE159" s="33" t="s">
        <v>1177</v>
      </c>
      <c r="CF159" s="33" t="s">
        <v>837</v>
      </c>
      <c r="CG159" s="33" t="s">
        <v>844</v>
      </c>
      <c r="CH159" s="33"/>
    </row>
    <row r="160" spans="1:86" ht="12.75" x14ac:dyDescent="0.2">
      <c r="A160" s="36">
        <v>43109.497269328705</v>
      </c>
      <c r="B160" s="33">
        <v>3</v>
      </c>
      <c r="C160" s="33">
        <v>2</v>
      </c>
      <c r="D160" s="33">
        <v>3</v>
      </c>
      <c r="E160" s="33">
        <v>1</v>
      </c>
      <c r="F160" s="33">
        <v>4</v>
      </c>
      <c r="G160" s="33">
        <v>4</v>
      </c>
      <c r="H160" s="33">
        <v>3</v>
      </c>
      <c r="I160" s="33">
        <v>4</v>
      </c>
      <c r="J160" s="33">
        <v>3</v>
      </c>
      <c r="K160" s="33">
        <v>3</v>
      </c>
      <c r="L160" s="33">
        <v>3</v>
      </c>
      <c r="M160" s="33">
        <v>4</v>
      </c>
      <c r="N160" s="33">
        <v>4</v>
      </c>
      <c r="O160" s="33">
        <v>5</v>
      </c>
      <c r="P160" s="33">
        <v>3</v>
      </c>
      <c r="Q160" s="33">
        <v>5</v>
      </c>
      <c r="R160" s="33">
        <v>5</v>
      </c>
      <c r="S160" s="33">
        <v>1</v>
      </c>
      <c r="T160" s="33">
        <v>3</v>
      </c>
      <c r="U160" s="33">
        <v>4</v>
      </c>
      <c r="V160" s="33">
        <v>3</v>
      </c>
      <c r="W160" s="33">
        <v>4</v>
      </c>
      <c r="X160" s="33">
        <v>5</v>
      </c>
      <c r="Y160" s="33">
        <v>4</v>
      </c>
      <c r="Z160" s="33">
        <v>5</v>
      </c>
      <c r="AA160" s="33">
        <v>5</v>
      </c>
      <c r="AB160" s="33">
        <v>5</v>
      </c>
      <c r="AC160" s="33">
        <v>5</v>
      </c>
      <c r="AD160" s="33">
        <v>5</v>
      </c>
      <c r="AE160" s="33">
        <v>5</v>
      </c>
      <c r="AF160" s="33">
        <v>5</v>
      </c>
      <c r="AG160" s="33">
        <v>5</v>
      </c>
      <c r="AH160" s="33">
        <v>5</v>
      </c>
      <c r="AI160" s="33">
        <v>5</v>
      </c>
      <c r="AJ160" s="33">
        <v>5</v>
      </c>
      <c r="AK160" s="33">
        <v>3</v>
      </c>
      <c r="AL160" s="33">
        <v>3</v>
      </c>
      <c r="AM160" s="33">
        <v>3</v>
      </c>
      <c r="AN160" s="33">
        <v>2</v>
      </c>
      <c r="AO160" s="33">
        <v>3</v>
      </c>
      <c r="AP160" s="33">
        <v>5</v>
      </c>
      <c r="AQ160" s="33">
        <v>3</v>
      </c>
      <c r="AR160" s="33">
        <v>4</v>
      </c>
      <c r="AS160" s="33">
        <v>4</v>
      </c>
      <c r="AT160" s="33">
        <v>3</v>
      </c>
      <c r="AU160" s="33">
        <v>4</v>
      </c>
      <c r="AV160" s="33">
        <v>5</v>
      </c>
      <c r="AW160" s="33">
        <v>3</v>
      </c>
      <c r="AX160" s="33">
        <v>5</v>
      </c>
      <c r="AY160" s="33">
        <v>3</v>
      </c>
      <c r="AZ160" s="33">
        <v>5</v>
      </c>
      <c r="BA160" s="33">
        <v>5</v>
      </c>
      <c r="BB160" s="33">
        <v>3</v>
      </c>
      <c r="BC160" s="33">
        <v>3</v>
      </c>
      <c r="BD160" s="33">
        <v>5</v>
      </c>
      <c r="BE160" s="33">
        <v>4</v>
      </c>
      <c r="BF160" s="33">
        <v>5</v>
      </c>
      <c r="BH160" s="33" t="s">
        <v>1359</v>
      </c>
      <c r="BI160" s="33">
        <v>2</v>
      </c>
      <c r="BJ160" s="33">
        <v>5</v>
      </c>
      <c r="BK160" s="33">
        <v>5</v>
      </c>
      <c r="BL160" s="33">
        <v>4</v>
      </c>
      <c r="BM160" s="33">
        <v>4</v>
      </c>
      <c r="BN160" s="33">
        <v>5</v>
      </c>
      <c r="BO160" s="33">
        <v>3</v>
      </c>
      <c r="BP160" s="33">
        <v>5</v>
      </c>
      <c r="BQ160" s="33">
        <v>4</v>
      </c>
      <c r="BR160" s="33">
        <v>4</v>
      </c>
      <c r="BS160" s="33">
        <v>4</v>
      </c>
      <c r="BT160" s="33">
        <v>5</v>
      </c>
      <c r="BU160" s="33">
        <v>4</v>
      </c>
      <c r="BV160" s="33">
        <v>4</v>
      </c>
      <c r="BW160" s="33" t="s">
        <v>185</v>
      </c>
      <c r="BY160" s="33" t="s">
        <v>704</v>
      </c>
      <c r="BZ160" s="33" t="s">
        <v>713</v>
      </c>
      <c r="CA160" s="33" t="s">
        <v>720</v>
      </c>
      <c r="CB160" s="33" t="s">
        <v>727</v>
      </c>
      <c r="CC160" s="33" t="s">
        <v>1360</v>
      </c>
      <c r="CD160" s="33" t="s">
        <v>828</v>
      </c>
      <c r="CE160" s="33" t="s">
        <v>1130</v>
      </c>
      <c r="CF160" s="33" t="s">
        <v>837</v>
      </c>
      <c r="CG160" s="33" t="s">
        <v>844</v>
      </c>
    </row>
    <row r="161" spans="1:86" ht="12.75" x14ac:dyDescent="0.2">
      <c r="A161" s="36">
        <v>43109.520751249998</v>
      </c>
      <c r="B161" s="33">
        <v>3</v>
      </c>
      <c r="C161" s="33">
        <v>4</v>
      </c>
      <c r="D161" s="33">
        <v>3</v>
      </c>
      <c r="E161" s="33">
        <v>5</v>
      </c>
      <c r="F161" s="33">
        <v>5</v>
      </c>
      <c r="G161" s="33">
        <v>4</v>
      </c>
      <c r="H161" s="33">
        <v>4</v>
      </c>
      <c r="I161" s="33">
        <v>5</v>
      </c>
      <c r="J161" s="33">
        <v>4</v>
      </c>
      <c r="K161" s="33">
        <v>3</v>
      </c>
      <c r="L161" s="33">
        <v>5</v>
      </c>
      <c r="M161" s="33">
        <v>4</v>
      </c>
      <c r="N161" s="33">
        <v>3</v>
      </c>
      <c r="O161" s="33">
        <v>5</v>
      </c>
      <c r="P161" s="33">
        <v>5</v>
      </c>
      <c r="Q161" s="33">
        <v>5</v>
      </c>
      <c r="R161" s="33">
        <v>5</v>
      </c>
      <c r="S161" s="33">
        <v>4</v>
      </c>
      <c r="T161" s="33">
        <v>5</v>
      </c>
      <c r="U161" s="33">
        <v>5</v>
      </c>
      <c r="V161" s="33" t="s">
        <v>5</v>
      </c>
      <c r="W161" s="33">
        <v>5</v>
      </c>
      <c r="X161" s="33">
        <v>3</v>
      </c>
      <c r="Y161" s="33">
        <v>4</v>
      </c>
      <c r="Z161" s="33">
        <v>4</v>
      </c>
      <c r="AA161" s="33">
        <v>5</v>
      </c>
      <c r="AB161" s="33">
        <v>4</v>
      </c>
      <c r="AC161" s="33">
        <v>4</v>
      </c>
      <c r="AD161" s="33">
        <v>3</v>
      </c>
      <c r="AE161" s="33">
        <v>5</v>
      </c>
      <c r="AF161" s="33">
        <v>4</v>
      </c>
      <c r="AG161" s="33">
        <v>5</v>
      </c>
      <c r="AH161" s="33">
        <v>4</v>
      </c>
      <c r="AI161" s="33">
        <v>4</v>
      </c>
      <c r="AJ161" s="33">
        <v>5</v>
      </c>
      <c r="AK161" s="33">
        <v>4</v>
      </c>
      <c r="AL161" s="33">
        <v>4</v>
      </c>
      <c r="AM161" s="33">
        <v>3</v>
      </c>
      <c r="AN161" s="33">
        <v>5</v>
      </c>
      <c r="AO161" s="33">
        <v>5</v>
      </c>
      <c r="AP161" s="33">
        <v>4</v>
      </c>
      <c r="AQ161" s="33">
        <v>4</v>
      </c>
      <c r="AR161" s="33">
        <v>4</v>
      </c>
      <c r="AS161" s="33">
        <v>4</v>
      </c>
      <c r="AT161" s="33">
        <v>4</v>
      </c>
      <c r="AU161" s="33">
        <v>5</v>
      </c>
      <c r="AV161" s="33">
        <v>4</v>
      </c>
      <c r="AW161" s="33">
        <v>3</v>
      </c>
      <c r="AX161" s="33">
        <v>5</v>
      </c>
      <c r="AY161" s="33">
        <v>5</v>
      </c>
      <c r="AZ161" s="33">
        <v>5</v>
      </c>
      <c r="BA161" s="33">
        <v>5</v>
      </c>
      <c r="BB161" s="33">
        <v>4</v>
      </c>
      <c r="BC161" s="33">
        <v>5</v>
      </c>
      <c r="BD161" s="33">
        <v>5</v>
      </c>
      <c r="BE161" s="33" t="s">
        <v>5</v>
      </c>
      <c r="BF161" s="33">
        <v>4</v>
      </c>
      <c r="BH161" s="33" t="s">
        <v>1361</v>
      </c>
      <c r="BI161" s="33">
        <v>4</v>
      </c>
      <c r="BJ161" s="33">
        <v>3</v>
      </c>
      <c r="BK161" s="33">
        <v>4</v>
      </c>
      <c r="BL161" s="33">
        <v>4</v>
      </c>
      <c r="BM161" s="33">
        <v>3</v>
      </c>
      <c r="BN161" s="33">
        <v>5</v>
      </c>
      <c r="BO161" s="33" t="s">
        <v>5</v>
      </c>
      <c r="BP161" s="33">
        <v>4</v>
      </c>
      <c r="BQ161" s="33">
        <v>5</v>
      </c>
      <c r="BR161" s="33" t="s">
        <v>5</v>
      </c>
      <c r="BS161" s="33">
        <v>4</v>
      </c>
      <c r="BT161" s="33">
        <v>5</v>
      </c>
      <c r="BU161" s="33">
        <v>4</v>
      </c>
      <c r="BV161" s="33">
        <v>4</v>
      </c>
      <c r="BW161" s="33" t="s">
        <v>184</v>
      </c>
      <c r="BX161" s="33" t="s">
        <v>1362</v>
      </c>
      <c r="BY161" s="33" t="s">
        <v>704</v>
      </c>
      <c r="BZ161" s="33" t="s">
        <v>713</v>
      </c>
      <c r="CA161" s="33" t="s">
        <v>722</v>
      </c>
      <c r="CB161" s="33" t="s">
        <v>1054</v>
      </c>
      <c r="CC161" s="33" t="s">
        <v>1363</v>
      </c>
      <c r="CD161" s="33" t="s">
        <v>829</v>
      </c>
      <c r="CE161" s="33" t="s">
        <v>1009</v>
      </c>
      <c r="CF161" s="33" t="s">
        <v>837</v>
      </c>
      <c r="CG161" s="33" t="s">
        <v>844</v>
      </c>
    </row>
    <row r="162" spans="1:86" ht="12.75" x14ac:dyDescent="0.2">
      <c r="A162" s="36">
        <v>43109.55446186343</v>
      </c>
      <c r="B162" s="33">
        <v>4</v>
      </c>
      <c r="C162" s="33">
        <v>5</v>
      </c>
      <c r="D162" s="33">
        <v>3</v>
      </c>
      <c r="E162" s="33">
        <v>5</v>
      </c>
      <c r="F162" s="33">
        <v>2</v>
      </c>
      <c r="G162" s="33">
        <v>4</v>
      </c>
      <c r="H162" s="33">
        <v>4</v>
      </c>
      <c r="I162" s="33">
        <v>5</v>
      </c>
      <c r="J162" s="33">
        <v>5</v>
      </c>
      <c r="K162" s="33">
        <v>3</v>
      </c>
      <c r="L162" s="33">
        <v>3</v>
      </c>
      <c r="M162" s="33">
        <v>2</v>
      </c>
      <c r="N162" s="33">
        <v>5</v>
      </c>
      <c r="O162" s="33">
        <v>4</v>
      </c>
      <c r="P162" s="33">
        <v>2</v>
      </c>
      <c r="Q162" s="33">
        <v>5</v>
      </c>
      <c r="R162" s="33">
        <v>3</v>
      </c>
      <c r="S162" s="33">
        <v>5</v>
      </c>
      <c r="T162" s="33">
        <v>1</v>
      </c>
      <c r="U162" s="33">
        <v>3</v>
      </c>
      <c r="V162" s="33">
        <v>4</v>
      </c>
      <c r="W162" s="33">
        <v>5</v>
      </c>
      <c r="X162" s="33">
        <v>4</v>
      </c>
      <c r="Y162" s="33">
        <v>4</v>
      </c>
      <c r="Z162" s="33">
        <v>5</v>
      </c>
      <c r="AA162" s="33">
        <v>5</v>
      </c>
      <c r="AB162" s="33">
        <v>5</v>
      </c>
      <c r="AC162" s="33">
        <v>5</v>
      </c>
      <c r="AD162" s="33">
        <v>4</v>
      </c>
      <c r="AE162" s="33">
        <v>3</v>
      </c>
      <c r="AF162" s="33">
        <v>3</v>
      </c>
      <c r="AG162" s="33">
        <v>5</v>
      </c>
      <c r="AH162" s="33">
        <v>5</v>
      </c>
      <c r="AI162" s="33">
        <v>5</v>
      </c>
      <c r="AJ162" s="33">
        <v>4</v>
      </c>
      <c r="AK162" s="33">
        <v>3</v>
      </c>
      <c r="AL162" s="33">
        <v>4</v>
      </c>
      <c r="AM162" s="33">
        <v>2</v>
      </c>
      <c r="AN162" s="33">
        <v>4</v>
      </c>
      <c r="AO162" s="33">
        <v>3</v>
      </c>
      <c r="AP162" s="33">
        <v>4</v>
      </c>
      <c r="AQ162" s="33">
        <v>4</v>
      </c>
      <c r="AR162" s="33">
        <v>5</v>
      </c>
      <c r="AS162" s="33">
        <v>5</v>
      </c>
      <c r="AT162" s="33">
        <v>1</v>
      </c>
      <c r="AU162" s="33">
        <v>2</v>
      </c>
      <c r="AV162" s="33">
        <v>4</v>
      </c>
      <c r="AW162" s="33">
        <v>4</v>
      </c>
      <c r="AX162" s="33">
        <v>4</v>
      </c>
      <c r="AY162" s="33">
        <v>2</v>
      </c>
      <c r="AZ162" s="33">
        <v>5</v>
      </c>
      <c r="BA162" s="33">
        <v>3</v>
      </c>
      <c r="BB162" s="33">
        <v>5</v>
      </c>
      <c r="BC162" s="33">
        <v>1</v>
      </c>
      <c r="BD162" s="33">
        <v>2</v>
      </c>
      <c r="BE162" s="33">
        <v>3</v>
      </c>
      <c r="BF162" s="33">
        <v>5</v>
      </c>
      <c r="BI162" s="33" t="s">
        <v>5</v>
      </c>
      <c r="BJ162" s="33" t="s">
        <v>5</v>
      </c>
      <c r="BK162" s="33" t="s">
        <v>5</v>
      </c>
      <c r="BL162" s="33" t="s">
        <v>5</v>
      </c>
      <c r="BM162" s="33" t="s">
        <v>5</v>
      </c>
      <c r="BN162" s="33" t="s">
        <v>5</v>
      </c>
      <c r="BO162" s="33" t="s">
        <v>5</v>
      </c>
      <c r="BP162" s="33" t="s">
        <v>5</v>
      </c>
      <c r="BQ162" s="33">
        <v>2</v>
      </c>
      <c r="BR162" s="33">
        <v>4</v>
      </c>
      <c r="BS162" s="33">
        <v>3</v>
      </c>
      <c r="BT162" s="33">
        <v>3</v>
      </c>
      <c r="BU162" s="33" t="s">
        <v>5</v>
      </c>
      <c r="BV162" s="33" t="s">
        <v>5</v>
      </c>
      <c r="BW162" s="33" t="s">
        <v>182</v>
      </c>
      <c r="BY162" s="33" t="s">
        <v>705</v>
      </c>
      <c r="BZ162" s="33" t="s">
        <v>714</v>
      </c>
      <c r="CA162" s="33" t="s">
        <v>719</v>
      </c>
      <c r="CB162" s="33" t="s">
        <v>727</v>
      </c>
      <c r="CD162" s="33" t="s">
        <v>1364</v>
      </c>
      <c r="CE162" s="33" t="s">
        <v>1365</v>
      </c>
      <c r="CF162" s="33" t="s">
        <v>838</v>
      </c>
      <c r="CG162" s="33" t="s">
        <v>845</v>
      </c>
    </row>
    <row r="163" spans="1:86" ht="12.75" x14ac:dyDescent="0.2">
      <c r="A163" s="36">
        <v>43109.568135960653</v>
      </c>
      <c r="B163" s="33">
        <v>4</v>
      </c>
      <c r="C163" s="33">
        <v>5</v>
      </c>
      <c r="D163" s="33">
        <v>3</v>
      </c>
      <c r="E163" s="33">
        <v>5</v>
      </c>
      <c r="F163" s="33">
        <v>3</v>
      </c>
      <c r="G163" s="33">
        <v>5</v>
      </c>
      <c r="H163" s="33">
        <v>4</v>
      </c>
      <c r="I163" s="33">
        <v>4</v>
      </c>
      <c r="J163" s="33">
        <v>4</v>
      </c>
      <c r="K163" s="33">
        <v>3</v>
      </c>
      <c r="L163" s="33">
        <v>3</v>
      </c>
      <c r="M163" s="33">
        <v>4</v>
      </c>
      <c r="N163" s="33">
        <v>3</v>
      </c>
      <c r="O163" s="33">
        <v>5</v>
      </c>
      <c r="P163" s="33">
        <v>5</v>
      </c>
      <c r="Q163" s="33">
        <v>5</v>
      </c>
      <c r="R163" s="33">
        <v>5</v>
      </c>
      <c r="S163" s="33">
        <v>4</v>
      </c>
      <c r="T163" s="33">
        <v>3</v>
      </c>
      <c r="U163" s="33">
        <v>5</v>
      </c>
      <c r="V163" s="33">
        <v>4</v>
      </c>
      <c r="W163" s="33">
        <v>5</v>
      </c>
      <c r="X163" s="33">
        <v>5</v>
      </c>
      <c r="Y163" s="33">
        <v>5</v>
      </c>
      <c r="Z163" s="33">
        <v>5</v>
      </c>
      <c r="AA163" s="33">
        <v>5</v>
      </c>
      <c r="AB163" s="33">
        <v>5</v>
      </c>
      <c r="AC163" s="33">
        <v>4</v>
      </c>
      <c r="AD163" s="33">
        <v>5</v>
      </c>
      <c r="AE163" s="33">
        <v>5</v>
      </c>
      <c r="AF163" s="33">
        <v>5</v>
      </c>
      <c r="AG163" s="33">
        <v>5</v>
      </c>
      <c r="AH163" s="33">
        <v>5</v>
      </c>
      <c r="AI163" s="33">
        <v>5</v>
      </c>
      <c r="AJ163" s="33">
        <v>5</v>
      </c>
      <c r="AK163" s="33">
        <v>5</v>
      </c>
      <c r="AL163" s="33">
        <v>5</v>
      </c>
      <c r="AM163" s="33">
        <v>5</v>
      </c>
      <c r="AN163" s="33">
        <v>5</v>
      </c>
      <c r="AO163" s="33">
        <v>3</v>
      </c>
      <c r="AP163" s="33">
        <v>5</v>
      </c>
      <c r="AQ163" s="33">
        <v>4</v>
      </c>
      <c r="AR163" s="33">
        <v>5</v>
      </c>
      <c r="AS163" s="33">
        <v>5</v>
      </c>
      <c r="AT163" s="33">
        <v>4</v>
      </c>
      <c r="AU163" s="33">
        <v>5</v>
      </c>
      <c r="AV163" s="33">
        <v>5</v>
      </c>
      <c r="AW163" s="33">
        <v>4</v>
      </c>
      <c r="AX163" s="33">
        <v>5</v>
      </c>
      <c r="AY163" s="33">
        <v>5</v>
      </c>
      <c r="AZ163" s="33">
        <v>5</v>
      </c>
      <c r="BA163" s="33">
        <v>5</v>
      </c>
      <c r="BB163" s="33">
        <v>5</v>
      </c>
      <c r="BC163" s="33">
        <v>4</v>
      </c>
      <c r="BD163" s="33">
        <v>5</v>
      </c>
      <c r="BE163" s="33">
        <v>5</v>
      </c>
      <c r="BF163" s="33">
        <v>5</v>
      </c>
      <c r="BG163" s="33" t="s">
        <v>87</v>
      </c>
      <c r="BH163" s="33" t="s">
        <v>975</v>
      </c>
      <c r="BI163" s="33">
        <v>5</v>
      </c>
      <c r="BJ163" s="33">
        <v>5</v>
      </c>
      <c r="BK163" s="33">
        <v>5</v>
      </c>
      <c r="BL163" s="33">
        <v>5</v>
      </c>
      <c r="BM163" s="33">
        <v>5</v>
      </c>
      <c r="BN163" s="33">
        <v>5</v>
      </c>
      <c r="BO163" s="33">
        <v>4</v>
      </c>
      <c r="BP163" s="33">
        <v>5</v>
      </c>
      <c r="BQ163" s="33">
        <v>5</v>
      </c>
      <c r="BR163" s="33">
        <v>5</v>
      </c>
      <c r="BS163" s="33">
        <v>5</v>
      </c>
      <c r="BT163" s="33">
        <v>3</v>
      </c>
      <c r="BU163" s="33">
        <v>5</v>
      </c>
      <c r="BV163" s="33">
        <v>4</v>
      </c>
      <c r="BW163" s="33" t="s">
        <v>184</v>
      </c>
      <c r="BX163" s="33" t="s">
        <v>1366</v>
      </c>
      <c r="BY163" s="33" t="s">
        <v>704</v>
      </c>
      <c r="BZ163" s="33" t="s">
        <v>713</v>
      </c>
      <c r="CA163" s="33" t="s">
        <v>719</v>
      </c>
      <c r="CB163" s="33" t="s">
        <v>727</v>
      </c>
      <c r="CC163" s="33" t="s">
        <v>1031</v>
      </c>
      <c r="CD163" s="33" t="s">
        <v>828</v>
      </c>
      <c r="CE163" s="33" t="s">
        <v>1093</v>
      </c>
      <c r="CF163" s="33" t="s">
        <v>837</v>
      </c>
      <c r="CG163" s="33" t="s">
        <v>844</v>
      </c>
    </row>
    <row r="164" spans="1:86" ht="12.75" x14ac:dyDescent="0.2">
      <c r="A164" s="36">
        <v>43109.672089525462</v>
      </c>
      <c r="B164" s="33">
        <v>5</v>
      </c>
      <c r="C164" s="33">
        <v>5</v>
      </c>
      <c r="D164" s="33">
        <v>5</v>
      </c>
      <c r="E164" s="33">
        <v>5</v>
      </c>
      <c r="F164" s="33">
        <v>4</v>
      </c>
      <c r="G164" s="33">
        <v>3</v>
      </c>
      <c r="H164" s="33">
        <v>5</v>
      </c>
      <c r="I164" s="33">
        <v>4</v>
      </c>
      <c r="J164" s="33">
        <v>5</v>
      </c>
      <c r="K164" s="33">
        <v>5</v>
      </c>
      <c r="L164" s="33">
        <v>5</v>
      </c>
      <c r="M164" s="33">
        <v>4</v>
      </c>
      <c r="N164" s="33">
        <v>5</v>
      </c>
      <c r="O164" s="33">
        <v>4</v>
      </c>
      <c r="P164" s="33">
        <v>4</v>
      </c>
      <c r="Q164" s="33">
        <v>5</v>
      </c>
      <c r="R164" s="33">
        <v>4</v>
      </c>
      <c r="S164" s="33">
        <v>5</v>
      </c>
      <c r="T164" s="33">
        <v>5</v>
      </c>
      <c r="U164" s="33">
        <v>5</v>
      </c>
      <c r="V164" s="33">
        <v>5</v>
      </c>
      <c r="W164" s="33">
        <v>5</v>
      </c>
      <c r="X164" s="33">
        <v>5</v>
      </c>
      <c r="Y164" s="33">
        <v>5</v>
      </c>
      <c r="Z164" s="33">
        <v>5</v>
      </c>
      <c r="AA164" s="33">
        <v>5</v>
      </c>
      <c r="AB164" s="33">
        <v>5</v>
      </c>
      <c r="AC164" s="33">
        <v>5</v>
      </c>
      <c r="AD164" s="33">
        <v>5</v>
      </c>
      <c r="AE164" s="33">
        <v>5</v>
      </c>
      <c r="AF164" s="33">
        <v>5</v>
      </c>
      <c r="AG164" s="33">
        <v>5</v>
      </c>
      <c r="AH164" s="33">
        <v>5</v>
      </c>
      <c r="AI164" s="33">
        <v>5</v>
      </c>
      <c r="AJ164" s="33">
        <v>5</v>
      </c>
      <c r="AK164" s="33">
        <v>3</v>
      </c>
      <c r="AL164" s="33">
        <v>5</v>
      </c>
      <c r="AM164" s="33">
        <v>3</v>
      </c>
      <c r="AN164" s="33">
        <v>3</v>
      </c>
      <c r="AO164" s="33">
        <v>3</v>
      </c>
      <c r="AP164" s="33">
        <v>5</v>
      </c>
      <c r="AQ164" s="33">
        <v>4</v>
      </c>
      <c r="AR164" s="33">
        <v>3</v>
      </c>
      <c r="AS164" s="33">
        <v>2</v>
      </c>
      <c r="AT164" s="33">
        <v>4</v>
      </c>
      <c r="AU164" s="33">
        <v>3</v>
      </c>
      <c r="AV164" s="33">
        <v>4</v>
      </c>
      <c r="AW164" s="33">
        <v>3</v>
      </c>
      <c r="AX164" s="33">
        <v>3</v>
      </c>
      <c r="AY164" s="33">
        <v>5</v>
      </c>
      <c r="AZ164" s="33">
        <v>4</v>
      </c>
      <c r="BA164" s="33">
        <v>2</v>
      </c>
      <c r="BB164" s="33">
        <v>4</v>
      </c>
      <c r="BC164" s="33">
        <v>4</v>
      </c>
      <c r="BD164" s="33">
        <v>5</v>
      </c>
      <c r="BE164" s="33">
        <v>5</v>
      </c>
      <c r="BF164" s="33">
        <v>5</v>
      </c>
      <c r="BH164" s="33" t="s">
        <v>1271</v>
      </c>
      <c r="BI164" s="33">
        <v>5</v>
      </c>
      <c r="BJ164" s="33">
        <v>2</v>
      </c>
      <c r="BK164" s="33">
        <v>5</v>
      </c>
      <c r="BL164" s="33">
        <v>3</v>
      </c>
      <c r="BM164" s="33">
        <v>4</v>
      </c>
      <c r="BN164" s="33">
        <v>4</v>
      </c>
      <c r="BO164" s="33">
        <v>5</v>
      </c>
      <c r="BP164" s="33">
        <v>4</v>
      </c>
      <c r="BQ164" s="33">
        <v>5</v>
      </c>
      <c r="BR164" s="33">
        <v>4</v>
      </c>
      <c r="BS164" s="33">
        <v>5</v>
      </c>
      <c r="BT164" s="33">
        <v>4</v>
      </c>
      <c r="BU164" s="33">
        <v>5</v>
      </c>
      <c r="BV164" s="33">
        <v>4</v>
      </c>
      <c r="BW164" s="33" t="s">
        <v>185</v>
      </c>
      <c r="BX164" s="33" t="s">
        <v>1367</v>
      </c>
      <c r="BY164" s="33" t="s">
        <v>704</v>
      </c>
      <c r="BZ164" s="33" t="s">
        <v>712</v>
      </c>
      <c r="CA164" s="33" t="s">
        <v>719</v>
      </c>
      <c r="CB164" s="33" t="s">
        <v>727</v>
      </c>
      <c r="CC164" s="33" t="s">
        <v>1368</v>
      </c>
      <c r="CD164" s="33" t="s">
        <v>741</v>
      </c>
      <c r="CE164" s="33" t="s">
        <v>1369</v>
      </c>
      <c r="CF164" s="33" t="s">
        <v>837</v>
      </c>
      <c r="CG164" s="33" t="s">
        <v>844</v>
      </c>
    </row>
    <row r="165" spans="1:86" ht="12.75" x14ac:dyDescent="0.2">
      <c r="A165" s="36">
        <v>43109.732289861116</v>
      </c>
      <c r="B165" s="33">
        <v>3</v>
      </c>
      <c r="C165" s="33">
        <v>5</v>
      </c>
      <c r="D165" s="33">
        <v>5</v>
      </c>
      <c r="E165" s="33">
        <v>5</v>
      </c>
      <c r="F165" s="33">
        <v>1</v>
      </c>
      <c r="G165" s="33">
        <v>5</v>
      </c>
      <c r="H165" s="33">
        <v>3</v>
      </c>
      <c r="I165" s="33">
        <v>2</v>
      </c>
      <c r="J165" s="33">
        <v>2</v>
      </c>
      <c r="K165" s="33">
        <v>3</v>
      </c>
      <c r="L165" s="33">
        <v>1</v>
      </c>
      <c r="M165" s="33">
        <v>3</v>
      </c>
      <c r="N165" s="33">
        <v>3</v>
      </c>
      <c r="O165" s="33">
        <v>3</v>
      </c>
      <c r="P165" s="33">
        <v>5</v>
      </c>
      <c r="Q165" s="33">
        <v>4</v>
      </c>
      <c r="R165" s="33">
        <v>3</v>
      </c>
      <c r="S165" s="33">
        <v>2</v>
      </c>
      <c r="T165" s="33">
        <v>1</v>
      </c>
      <c r="U165" s="33">
        <v>3</v>
      </c>
      <c r="V165" s="33" t="s">
        <v>5</v>
      </c>
      <c r="W165" s="33">
        <v>4</v>
      </c>
      <c r="X165" s="33">
        <v>1</v>
      </c>
      <c r="Y165" s="33">
        <v>2</v>
      </c>
      <c r="Z165" s="33">
        <v>4</v>
      </c>
      <c r="AA165" s="33">
        <v>5</v>
      </c>
      <c r="AB165" s="33">
        <v>5</v>
      </c>
      <c r="AC165" s="33">
        <v>2</v>
      </c>
      <c r="AD165" s="33">
        <v>5</v>
      </c>
      <c r="AE165" s="33">
        <v>5</v>
      </c>
      <c r="AF165" s="33">
        <v>5</v>
      </c>
      <c r="AG165" s="33">
        <v>2</v>
      </c>
      <c r="AH165" s="33">
        <v>3</v>
      </c>
      <c r="AI165" s="33">
        <v>4</v>
      </c>
      <c r="AJ165" s="33">
        <v>3</v>
      </c>
      <c r="AK165" s="33">
        <v>4</v>
      </c>
      <c r="AL165" s="33">
        <v>5</v>
      </c>
      <c r="AM165" s="33">
        <v>5</v>
      </c>
      <c r="AN165" s="33">
        <v>5</v>
      </c>
      <c r="AO165" s="33">
        <v>2</v>
      </c>
      <c r="AP165" s="33">
        <v>5</v>
      </c>
      <c r="AQ165" s="33">
        <v>4</v>
      </c>
      <c r="AR165" s="33">
        <v>3</v>
      </c>
      <c r="AS165" s="33">
        <v>3</v>
      </c>
      <c r="AT165" s="33">
        <v>3</v>
      </c>
      <c r="AU165" s="33">
        <v>2</v>
      </c>
      <c r="AV165" s="33">
        <v>3</v>
      </c>
      <c r="AW165" s="33">
        <v>4</v>
      </c>
      <c r="AX165" s="33">
        <v>4</v>
      </c>
      <c r="AY165" s="33">
        <v>5</v>
      </c>
      <c r="AZ165" s="33">
        <v>5</v>
      </c>
      <c r="BA165" s="33">
        <v>3</v>
      </c>
      <c r="BB165" s="33">
        <v>3</v>
      </c>
      <c r="BC165" s="33">
        <v>1</v>
      </c>
      <c r="BD165" s="33">
        <v>3</v>
      </c>
      <c r="BE165" s="33">
        <v>1</v>
      </c>
      <c r="BF165" s="33">
        <v>4</v>
      </c>
      <c r="BH165" s="33" t="s">
        <v>1013</v>
      </c>
      <c r="BI165" s="33">
        <v>1</v>
      </c>
      <c r="BJ165" s="33">
        <v>5</v>
      </c>
      <c r="BK165" s="33">
        <v>5</v>
      </c>
      <c r="BL165" s="33">
        <v>5</v>
      </c>
      <c r="BM165" s="33">
        <v>4</v>
      </c>
      <c r="BN165" s="33">
        <v>4</v>
      </c>
      <c r="BO165" s="33">
        <v>5</v>
      </c>
      <c r="BP165" s="33">
        <v>5</v>
      </c>
      <c r="BQ165" s="33">
        <v>4</v>
      </c>
      <c r="BR165" s="33">
        <v>1</v>
      </c>
      <c r="BS165" s="33">
        <v>5</v>
      </c>
      <c r="BT165" s="33">
        <v>2</v>
      </c>
      <c r="BU165" s="33">
        <v>4</v>
      </c>
      <c r="BV165" s="33">
        <v>4</v>
      </c>
      <c r="BW165" s="33" t="s">
        <v>185</v>
      </c>
      <c r="BY165" s="33" t="s">
        <v>704</v>
      </c>
      <c r="BZ165" s="33" t="s">
        <v>714</v>
      </c>
      <c r="CA165" s="33" t="s">
        <v>719</v>
      </c>
      <c r="CB165" s="33" t="s">
        <v>727</v>
      </c>
      <c r="CC165" s="33" t="s">
        <v>1370</v>
      </c>
      <c r="CD165" s="33" t="s">
        <v>829</v>
      </c>
      <c r="CE165" s="33" t="s">
        <v>1076</v>
      </c>
      <c r="CF165" s="33" t="s">
        <v>837</v>
      </c>
      <c r="CG165" s="33" t="s">
        <v>844</v>
      </c>
      <c r="CH165" s="33"/>
    </row>
    <row r="166" spans="1:86" ht="12.75" x14ac:dyDescent="0.2">
      <c r="A166" s="36">
        <v>43109.834009270839</v>
      </c>
      <c r="B166" s="33">
        <v>1</v>
      </c>
      <c r="C166" s="33">
        <v>5</v>
      </c>
      <c r="D166" s="33">
        <v>4</v>
      </c>
      <c r="E166" s="33">
        <v>3</v>
      </c>
      <c r="F166" s="33">
        <v>1</v>
      </c>
      <c r="G166" s="33">
        <v>4</v>
      </c>
      <c r="H166" s="33">
        <v>4</v>
      </c>
      <c r="I166" s="33">
        <v>2</v>
      </c>
      <c r="J166" s="33">
        <v>1</v>
      </c>
      <c r="K166" s="33">
        <v>2</v>
      </c>
      <c r="L166" s="33">
        <v>1</v>
      </c>
      <c r="M166" s="33">
        <v>3</v>
      </c>
      <c r="N166" s="33">
        <v>1</v>
      </c>
      <c r="O166" s="33">
        <v>4</v>
      </c>
      <c r="P166" s="33">
        <v>4</v>
      </c>
      <c r="Q166" s="33">
        <v>5</v>
      </c>
      <c r="R166" s="33">
        <v>4</v>
      </c>
      <c r="S166" s="33">
        <v>1</v>
      </c>
      <c r="T166" s="33">
        <v>1</v>
      </c>
      <c r="U166" s="33">
        <v>2</v>
      </c>
      <c r="V166" s="33">
        <v>1</v>
      </c>
      <c r="W166" s="33">
        <v>5</v>
      </c>
      <c r="X166" s="33">
        <v>2</v>
      </c>
      <c r="Y166" s="33">
        <v>2</v>
      </c>
      <c r="Z166" s="33">
        <v>4</v>
      </c>
      <c r="AA166" s="33">
        <v>3</v>
      </c>
      <c r="AB166" s="33">
        <v>3</v>
      </c>
      <c r="AC166" s="33">
        <v>1</v>
      </c>
      <c r="AD166" s="33">
        <v>3</v>
      </c>
      <c r="AE166" s="33">
        <v>4</v>
      </c>
      <c r="AF166" s="33">
        <v>2</v>
      </c>
      <c r="AG166" s="33">
        <v>3</v>
      </c>
      <c r="AH166" s="33">
        <v>2</v>
      </c>
      <c r="AI166" s="33">
        <v>4</v>
      </c>
      <c r="AJ166" s="33">
        <v>3</v>
      </c>
      <c r="AK166" s="33">
        <v>1</v>
      </c>
      <c r="AL166" s="33">
        <v>4</v>
      </c>
      <c r="AM166" s="33">
        <v>4</v>
      </c>
      <c r="AN166" s="33">
        <v>2</v>
      </c>
      <c r="AO166" s="33">
        <v>1</v>
      </c>
      <c r="AP166" s="33">
        <v>5</v>
      </c>
      <c r="AQ166" s="33">
        <v>4</v>
      </c>
      <c r="AR166" s="33">
        <v>3</v>
      </c>
      <c r="AS166" s="33">
        <v>1</v>
      </c>
      <c r="AT166" s="33">
        <v>4</v>
      </c>
      <c r="AU166" s="33">
        <v>2</v>
      </c>
      <c r="AV166" s="33">
        <v>4</v>
      </c>
      <c r="AW166" s="33">
        <v>2</v>
      </c>
      <c r="AX166" s="33">
        <v>4</v>
      </c>
      <c r="AY166" s="33">
        <v>5</v>
      </c>
      <c r="AZ166" s="33">
        <v>5</v>
      </c>
      <c r="BA166" s="33">
        <v>4</v>
      </c>
      <c r="BB166" s="33">
        <v>1</v>
      </c>
      <c r="BC166" s="33">
        <v>2</v>
      </c>
      <c r="BD166" s="33">
        <v>3</v>
      </c>
      <c r="BE166" s="33">
        <v>2</v>
      </c>
      <c r="BF166" s="33">
        <v>5</v>
      </c>
      <c r="BH166" s="33" t="s">
        <v>158</v>
      </c>
      <c r="BI166" s="33">
        <v>3</v>
      </c>
      <c r="BJ166" s="33">
        <v>3</v>
      </c>
      <c r="BK166" s="33">
        <v>4</v>
      </c>
      <c r="BL166" s="33">
        <v>2</v>
      </c>
      <c r="BM166" s="33">
        <v>2</v>
      </c>
      <c r="BN166" s="33">
        <v>3</v>
      </c>
      <c r="BO166" s="33">
        <v>4</v>
      </c>
      <c r="BP166" s="33">
        <v>4</v>
      </c>
      <c r="BQ166" s="33">
        <v>5</v>
      </c>
      <c r="BR166" s="33">
        <v>2</v>
      </c>
      <c r="BS166" s="33">
        <v>4</v>
      </c>
      <c r="BT166" s="33">
        <v>2</v>
      </c>
      <c r="BU166" s="33">
        <v>5</v>
      </c>
      <c r="BV166" s="33">
        <v>3</v>
      </c>
      <c r="BW166" s="33" t="s">
        <v>185</v>
      </c>
      <c r="BY166" s="33" t="s">
        <v>704</v>
      </c>
      <c r="BZ166" s="33" t="s">
        <v>713</v>
      </c>
      <c r="CA166" s="33" t="s">
        <v>1371</v>
      </c>
      <c r="CB166" s="33" t="s">
        <v>727</v>
      </c>
      <c r="CC166" s="33" t="s">
        <v>1372</v>
      </c>
      <c r="CD166" s="33" t="s">
        <v>741</v>
      </c>
      <c r="CE166" s="33" t="s">
        <v>1283</v>
      </c>
      <c r="CF166" s="33" t="s">
        <v>837</v>
      </c>
      <c r="CG166" s="33" t="s">
        <v>844</v>
      </c>
    </row>
    <row r="167" spans="1:86" ht="12.75" x14ac:dyDescent="0.2">
      <c r="A167" s="36">
        <v>43110.180707129628</v>
      </c>
      <c r="B167" s="33">
        <v>1</v>
      </c>
      <c r="C167" s="33">
        <v>1</v>
      </c>
      <c r="D167" s="33">
        <v>5</v>
      </c>
      <c r="E167" s="33">
        <v>1</v>
      </c>
      <c r="F167" s="33">
        <v>1</v>
      </c>
      <c r="G167" s="33">
        <v>1</v>
      </c>
      <c r="H167" s="33">
        <v>1</v>
      </c>
      <c r="I167" s="33">
        <v>3</v>
      </c>
      <c r="J167" s="33">
        <v>5</v>
      </c>
      <c r="K167" s="33">
        <v>3</v>
      </c>
      <c r="L167" s="33">
        <v>1</v>
      </c>
      <c r="M167" s="33">
        <v>1</v>
      </c>
      <c r="N167" s="33">
        <v>3</v>
      </c>
      <c r="O167" s="33">
        <v>3</v>
      </c>
      <c r="P167" s="33">
        <v>3</v>
      </c>
      <c r="Q167" s="33">
        <v>3</v>
      </c>
      <c r="R167" s="33">
        <v>1</v>
      </c>
      <c r="S167" s="33">
        <v>1</v>
      </c>
      <c r="T167" s="33">
        <v>1</v>
      </c>
      <c r="U167" s="33">
        <v>1</v>
      </c>
      <c r="V167" s="33">
        <v>1</v>
      </c>
      <c r="W167" s="33">
        <v>4</v>
      </c>
      <c r="X167" s="33">
        <v>5</v>
      </c>
      <c r="Y167" s="33">
        <v>5</v>
      </c>
      <c r="Z167" s="33">
        <v>3</v>
      </c>
      <c r="AA167" s="33">
        <v>4</v>
      </c>
      <c r="AB167" s="33">
        <v>3</v>
      </c>
      <c r="AC167" s="33">
        <v>5</v>
      </c>
      <c r="AD167" s="33">
        <v>4</v>
      </c>
      <c r="AE167" s="33">
        <v>5</v>
      </c>
      <c r="AF167" s="33">
        <v>3</v>
      </c>
      <c r="AG167" s="33">
        <v>3</v>
      </c>
      <c r="AH167" s="33">
        <v>5</v>
      </c>
      <c r="AI167" s="33">
        <v>5</v>
      </c>
      <c r="AJ167" s="33">
        <v>5</v>
      </c>
      <c r="AK167" s="33">
        <v>5</v>
      </c>
      <c r="AL167" s="33">
        <v>1</v>
      </c>
      <c r="AM167" s="33">
        <v>3</v>
      </c>
      <c r="AN167" s="33">
        <v>1</v>
      </c>
      <c r="AO167" s="33">
        <v>1</v>
      </c>
      <c r="AP167" s="33">
        <v>2</v>
      </c>
      <c r="AQ167" s="33">
        <v>1</v>
      </c>
      <c r="AR167" s="33">
        <v>4</v>
      </c>
      <c r="AS167" s="33">
        <v>5</v>
      </c>
      <c r="AT167" s="33">
        <v>4</v>
      </c>
      <c r="AU167" s="33">
        <v>2</v>
      </c>
      <c r="AV167" s="33">
        <v>2</v>
      </c>
      <c r="AW167" s="33">
        <v>2</v>
      </c>
      <c r="AX167" s="33">
        <v>4</v>
      </c>
      <c r="AY167" s="33">
        <v>3</v>
      </c>
      <c r="AZ167" s="33">
        <v>1</v>
      </c>
      <c r="BA167" s="33">
        <v>2</v>
      </c>
      <c r="BB167" s="33">
        <v>2</v>
      </c>
      <c r="BC167" s="33">
        <v>1</v>
      </c>
      <c r="BD167" s="33">
        <v>1</v>
      </c>
      <c r="BE167" s="33">
        <v>1</v>
      </c>
      <c r="BF167" s="33">
        <v>4</v>
      </c>
      <c r="BI167" s="33" t="s">
        <v>5</v>
      </c>
      <c r="BJ167" s="33" t="s">
        <v>5</v>
      </c>
      <c r="BK167" s="33" t="s">
        <v>5</v>
      </c>
      <c r="BL167" s="33" t="s">
        <v>5</v>
      </c>
      <c r="BM167" s="33" t="s">
        <v>5</v>
      </c>
      <c r="BN167" s="33" t="s">
        <v>5</v>
      </c>
      <c r="BO167" s="33" t="s">
        <v>5</v>
      </c>
      <c r="BP167" s="33" t="s">
        <v>5</v>
      </c>
      <c r="BQ167" s="33" t="s">
        <v>5</v>
      </c>
      <c r="BR167" s="33" t="s">
        <v>5</v>
      </c>
      <c r="BS167" s="33" t="s">
        <v>5</v>
      </c>
      <c r="BT167" s="33" t="s">
        <v>5</v>
      </c>
      <c r="BU167" s="33" t="s">
        <v>5</v>
      </c>
      <c r="BV167" s="33" t="s">
        <v>5</v>
      </c>
      <c r="BW167" s="33" t="s">
        <v>182</v>
      </c>
      <c r="BY167" s="33" t="s">
        <v>705</v>
      </c>
      <c r="BZ167" s="33" t="s">
        <v>713</v>
      </c>
      <c r="CA167" s="33" t="s">
        <v>719</v>
      </c>
      <c r="CB167" s="33" t="s">
        <v>727</v>
      </c>
      <c r="CD167" s="33" t="s">
        <v>828</v>
      </c>
      <c r="CE167" s="33" t="s">
        <v>828</v>
      </c>
      <c r="CF167" s="33" t="s">
        <v>837</v>
      </c>
      <c r="CG167" s="33" t="s">
        <v>844</v>
      </c>
    </row>
    <row r="168" spans="1:86" ht="12.75" x14ac:dyDescent="0.2">
      <c r="A168" s="36">
        <v>43110.310557025463</v>
      </c>
      <c r="B168" s="33">
        <v>3</v>
      </c>
      <c r="C168" s="33">
        <v>5</v>
      </c>
      <c r="D168" s="33">
        <v>5</v>
      </c>
      <c r="E168" s="33">
        <v>5</v>
      </c>
      <c r="F168" s="33">
        <v>1</v>
      </c>
      <c r="G168" s="33">
        <v>5</v>
      </c>
      <c r="H168" s="33">
        <v>1</v>
      </c>
      <c r="I168" s="33">
        <v>3</v>
      </c>
      <c r="J168" s="33">
        <v>1</v>
      </c>
      <c r="K168" s="33">
        <v>2</v>
      </c>
      <c r="L168" s="33">
        <v>5</v>
      </c>
      <c r="M168" s="33">
        <v>2</v>
      </c>
      <c r="N168" s="33">
        <v>5</v>
      </c>
      <c r="O168" s="33">
        <v>5</v>
      </c>
      <c r="P168" s="33">
        <v>2</v>
      </c>
      <c r="Q168" s="33">
        <v>5</v>
      </c>
      <c r="R168" s="33">
        <v>5</v>
      </c>
      <c r="S168" s="33">
        <v>3</v>
      </c>
      <c r="T168" s="33">
        <v>2</v>
      </c>
      <c r="U168" s="33">
        <v>5</v>
      </c>
      <c r="V168" s="33">
        <v>2</v>
      </c>
      <c r="W168" s="33">
        <v>2</v>
      </c>
      <c r="X168" s="33">
        <v>5</v>
      </c>
      <c r="Y168" s="33">
        <v>3</v>
      </c>
      <c r="Z168" s="33">
        <v>5</v>
      </c>
      <c r="AA168" s="33">
        <v>4</v>
      </c>
      <c r="AB168" s="33">
        <v>4</v>
      </c>
      <c r="AC168" s="33">
        <v>5</v>
      </c>
      <c r="AD168" s="33">
        <v>4</v>
      </c>
      <c r="AE168" s="33">
        <v>2</v>
      </c>
      <c r="AF168" s="33">
        <v>2</v>
      </c>
      <c r="AG168" s="33">
        <v>2</v>
      </c>
      <c r="AH168" s="33">
        <v>3</v>
      </c>
      <c r="AI168" s="33">
        <v>4</v>
      </c>
      <c r="AJ168" s="33">
        <v>3</v>
      </c>
      <c r="AK168" s="33">
        <v>4</v>
      </c>
      <c r="AL168" s="33">
        <v>5</v>
      </c>
      <c r="AM168" s="33">
        <v>5</v>
      </c>
      <c r="AN168" s="33">
        <v>5</v>
      </c>
      <c r="AO168" s="33">
        <v>4</v>
      </c>
      <c r="AP168" s="33">
        <v>5</v>
      </c>
      <c r="AQ168" s="33">
        <v>4</v>
      </c>
      <c r="AR168" s="33">
        <v>5</v>
      </c>
      <c r="AS168" s="33">
        <v>3</v>
      </c>
      <c r="AT168" s="33">
        <v>4</v>
      </c>
      <c r="AU168" s="33">
        <v>5</v>
      </c>
      <c r="AV168" s="33">
        <v>4</v>
      </c>
      <c r="AW168" s="33">
        <v>5</v>
      </c>
      <c r="AX168" s="33">
        <v>5</v>
      </c>
      <c r="AY168" s="33">
        <v>4</v>
      </c>
      <c r="AZ168" s="33">
        <v>5</v>
      </c>
      <c r="BA168" s="33">
        <v>5</v>
      </c>
      <c r="BB168" s="33">
        <v>4</v>
      </c>
      <c r="BC168" s="33">
        <v>3</v>
      </c>
      <c r="BD168" s="33">
        <v>5</v>
      </c>
      <c r="BE168" s="33">
        <v>4</v>
      </c>
      <c r="BF168" s="33">
        <v>4</v>
      </c>
      <c r="BH168" s="33" t="s">
        <v>928</v>
      </c>
      <c r="BI168" s="33" t="s">
        <v>5</v>
      </c>
      <c r="BJ168" s="33" t="s">
        <v>5</v>
      </c>
      <c r="BK168" s="33">
        <v>5</v>
      </c>
      <c r="BL168" s="33">
        <v>5</v>
      </c>
      <c r="BM168" s="33">
        <v>5</v>
      </c>
      <c r="BN168" s="33">
        <v>5</v>
      </c>
      <c r="BO168" s="33">
        <v>5</v>
      </c>
      <c r="BP168" s="33">
        <v>5</v>
      </c>
      <c r="BQ168" s="33">
        <v>5</v>
      </c>
      <c r="BR168" s="33" t="s">
        <v>5</v>
      </c>
      <c r="BS168" s="33">
        <v>5</v>
      </c>
      <c r="BT168" s="33">
        <v>5</v>
      </c>
      <c r="BU168" s="33">
        <v>3</v>
      </c>
      <c r="BV168" s="33">
        <v>5</v>
      </c>
      <c r="BW168" s="33" t="s">
        <v>183</v>
      </c>
      <c r="BX168" s="33" t="s">
        <v>1373</v>
      </c>
      <c r="BY168" s="33" t="s">
        <v>704</v>
      </c>
      <c r="BZ168" s="33" t="s">
        <v>714</v>
      </c>
      <c r="CA168" s="33" t="s">
        <v>719</v>
      </c>
      <c r="CB168" s="33" t="s">
        <v>727</v>
      </c>
      <c r="CC168" s="33" t="s">
        <v>1374</v>
      </c>
      <c r="CD168" s="33" t="s">
        <v>741</v>
      </c>
      <c r="CE168" s="33" t="s">
        <v>999</v>
      </c>
      <c r="CF168" s="33" t="s">
        <v>837</v>
      </c>
      <c r="CG168" s="33" t="s">
        <v>844</v>
      </c>
    </row>
    <row r="169" spans="1:86" ht="12.75" x14ac:dyDescent="0.2">
      <c r="A169" s="36">
        <v>43110.409769699079</v>
      </c>
      <c r="B169" s="33">
        <v>2</v>
      </c>
      <c r="C169" s="33">
        <v>4</v>
      </c>
      <c r="D169" s="33">
        <v>3</v>
      </c>
      <c r="E169" s="33">
        <v>4</v>
      </c>
      <c r="F169" s="33">
        <v>1</v>
      </c>
      <c r="G169" s="33">
        <v>5</v>
      </c>
      <c r="H169" s="33">
        <v>4</v>
      </c>
      <c r="I169" s="33">
        <v>4</v>
      </c>
      <c r="J169" s="33">
        <v>4</v>
      </c>
      <c r="K169" s="33">
        <v>1</v>
      </c>
      <c r="L169" s="33">
        <v>2</v>
      </c>
      <c r="M169" s="33">
        <v>2</v>
      </c>
      <c r="N169" s="33">
        <v>3</v>
      </c>
      <c r="O169" s="33">
        <v>4</v>
      </c>
      <c r="P169" s="33">
        <v>4</v>
      </c>
      <c r="Q169" s="33">
        <v>5</v>
      </c>
      <c r="R169" s="33">
        <v>3</v>
      </c>
      <c r="S169" s="33">
        <v>2</v>
      </c>
      <c r="T169" s="33">
        <v>3</v>
      </c>
      <c r="U169" s="33">
        <v>3</v>
      </c>
      <c r="V169" s="33">
        <v>3</v>
      </c>
      <c r="W169" s="33">
        <v>4</v>
      </c>
      <c r="X169" s="33">
        <v>2</v>
      </c>
      <c r="Y169" s="33">
        <v>4</v>
      </c>
      <c r="Z169" s="33">
        <v>2</v>
      </c>
      <c r="AA169" s="33">
        <v>2</v>
      </c>
      <c r="AB169" s="33">
        <v>3</v>
      </c>
      <c r="AC169" s="33">
        <v>2</v>
      </c>
      <c r="AD169" s="33">
        <v>3</v>
      </c>
      <c r="AE169" s="33">
        <v>3</v>
      </c>
      <c r="AF169" s="33">
        <v>4</v>
      </c>
      <c r="AG169" s="33">
        <v>3</v>
      </c>
      <c r="AH169" s="33">
        <v>3</v>
      </c>
      <c r="AI169" s="33">
        <v>4</v>
      </c>
      <c r="AJ169" s="33">
        <v>3</v>
      </c>
      <c r="AK169" s="33">
        <v>2</v>
      </c>
      <c r="AL169" s="33">
        <v>5</v>
      </c>
      <c r="AM169" s="33">
        <v>3</v>
      </c>
      <c r="AN169" s="33">
        <v>5</v>
      </c>
      <c r="AO169" s="33">
        <v>1</v>
      </c>
      <c r="AP169" s="33">
        <v>5</v>
      </c>
      <c r="AQ169" s="33">
        <v>4</v>
      </c>
      <c r="AR169" s="33">
        <v>5</v>
      </c>
      <c r="AS169" s="33">
        <v>4</v>
      </c>
      <c r="AT169" s="33">
        <v>2</v>
      </c>
      <c r="AU169" s="33">
        <v>3</v>
      </c>
      <c r="AV169" s="33">
        <v>3</v>
      </c>
      <c r="AW169" s="33">
        <v>3</v>
      </c>
      <c r="AX169" s="33">
        <v>4</v>
      </c>
      <c r="AY169" s="33">
        <v>4</v>
      </c>
      <c r="AZ169" s="33">
        <v>5</v>
      </c>
      <c r="BA169" s="33">
        <v>3</v>
      </c>
      <c r="BB169" s="33">
        <v>3</v>
      </c>
      <c r="BC169" s="33">
        <v>3</v>
      </c>
      <c r="BD169" s="33">
        <v>4</v>
      </c>
      <c r="BE169" s="33">
        <v>3</v>
      </c>
      <c r="BF169" s="33">
        <v>4</v>
      </c>
      <c r="BH169" s="33" t="s">
        <v>1375</v>
      </c>
      <c r="BI169" s="33">
        <v>2</v>
      </c>
      <c r="BJ169" s="33">
        <v>3</v>
      </c>
      <c r="BK169" s="33">
        <v>4</v>
      </c>
      <c r="BL169" s="33">
        <v>4</v>
      </c>
      <c r="BM169" s="33">
        <v>3</v>
      </c>
      <c r="BN169" s="33">
        <v>4</v>
      </c>
      <c r="BO169" s="33">
        <v>2</v>
      </c>
      <c r="BP169" s="33">
        <v>2</v>
      </c>
      <c r="BQ169" s="33">
        <v>4</v>
      </c>
      <c r="BR169" s="33">
        <v>1</v>
      </c>
      <c r="BS169" s="33">
        <v>4</v>
      </c>
      <c r="BT169" s="33">
        <v>1</v>
      </c>
      <c r="BU169" s="33">
        <v>2</v>
      </c>
      <c r="BV169" s="33">
        <v>3</v>
      </c>
      <c r="BW169" s="33" t="s">
        <v>1029</v>
      </c>
      <c r="BX169" s="33" t="s">
        <v>1376</v>
      </c>
      <c r="BY169" s="33" t="s">
        <v>704</v>
      </c>
      <c r="BZ169" s="33" t="s">
        <v>712</v>
      </c>
      <c r="CA169" s="33" t="s">
        <v>719</v>
      </c>
      <c r="CB169" s="33" t="s">
        <v>727</v>
      </c>
      <c r="CC169" s="33" t="s">
        <v>977</v>
      </c>
      <c r="CD169" s="33" t="s">
        <v>830</v>
      </c>
      <c r="CE169" s="33" t="s">
        <v>1034</v>
      </c>
      <c r="CF169" s="33" t="s">
        <v>837</v>
      </c>
      <c r="CG169" s="33" t="s">
        <v>844</v>
      </c>
    </row>
    <row r="170" spans="1:86" ht="12.75" x14ac:dyDescent="0.2">
      <c r="A170" s="36">
        <v>43110.466787800928</v>
      </c>
      <c r="B170" s="33">
        <v>2</v>
      </c>
      <c r="C170" s="33">
        <v>4</v>
      </c>
      <c r="D170" s="33">
        <v>3</v>
      </c>
      <c r="E170" s="33">
        <v>1</v>
      </c>
      <c r="F170" s="33">
        <v>1</v>
      </c>
      <c r="G170" s="33">
        <v>5</v>
      </c>
      <c r="H170" s="33">
        <v>4</v>
      </c>
      <c r="I170" s="33">
        <v>5</v>
      </c>
      <c r="J170" s="33">
        <v>1</v>
      </c>
      <c r="K170" s="33">
        <v>3</v>
      </c>
      <c r="L170" s="33">
        <v>3</v>
      </c>
      <c r="M170" s="33">
        <v>3</v>
      </c>
      <c r="N170" s="33">
        <v>1</v>
      </c>
      <c r="O170" s="33">
        <v>4</v>
      </c>
      <c r="P170" s="33">
        <v>2</v>
      </c>
      <c r="Q170" s="33">
        <v>3</v>
      </c>
      <c r="R170" s="33">
        <v>2</v>
      </c>
      <c r="S170" s="33">
        <v>2</v>
      </c>
      <c r="T170" s="33">
        <v>5</v>
      </c>
      <c r="U170" s="33">
        <v>1</v>
      </c>
      <c r="V170" s="33">
        <v>1</v>
      </c>
      <c r="W170" s="33">
        <v>4</v>
      </c>
      <c r="X170" s="33">
        <v>3</v>
      </c>
      <c r="Y170" s="33">
        <v>4</v>
      </c>
      <c r="Z170" s="33">
        <v>3</v>
      </c>
      <c r="AA170" s="33">
        <v>3</v>
      </c>
      <c r="AB170" s="33">
        <v>3</v>
      </c>
      <c r="AC170" s="33">
        <v>4</v>
      </c>
      <c r="AD170" s="33">
        <v>5</v>
      </c>
      <c r="AE170" s="33">
        <v>3</v>
      </c>
      <c r="AF170" s="33">
        <v>2</v>
      </c>
      <c r="AG170" s="33">
        <v>4</v>
      </c>
      <c r="AH170" s="33">
        <v>3</v>
      </c>
      <c r="AI170" s="33">
        <v>5</v>
      </c>
      <c r="AJ170" s="33">
        <v>3</v>
      </c>
      <c r="AK170" s="33">
        <v>1</v>
      </c>
      <c r="AL170" s="33">
        <v>3</v>
      </c>
      <c r="AM170" s="33">
        <v>3</v>
      </c>
      <c r="AN170" s="33">
        <v>1</v>
      </c>
      <c r="AO170" s="33">
        <v>1</v>
      </c>
      <c r="AP170" s="33">
        <v>5</v>
      </c>
      <c r="AQ170" s="33">
        <v>5</v>
      </c>
      <c r="AR170" s="33">
        <v>5</v>
      </c>
      <c r="AS170" s="33">
        <v>1</v>
      </c>
      <c r="AT170" s="33">
        <v>2</v>
      </c>
      <c r="AU170" s="33">
        <v>3</v>
      </c>
      <c r="AV170" s="33">
        <v>4</v>
      </c>
      <c r="AW170" s="33">
        <v>3</v>
      </c>
      <c r="AX170" s="33">
        <v>3</v>
      </c>
      <c r="AY170" s="33">
        <v>2</v>
      </c>
      <c r="AZ170" s="33">
        <v>3</v>
      </c>
      <c r="BA170" s="33">
        <v>2</v>
      </c>
      <c r="BB170" s="33">
        <v>2</v>
      </c>
      <c r="BC170" s="33">
        <v>5</v>
      </c>
      <c r="BD170" s="33">
        <v>1</v>
      </c>
      <c r="BE170" s="33">
        <v>1</v>
      </c>
      <c r="BF170" s="33">
        <v>4</v>
      </c>
      <c r="BH170" s="33" t="s">
        <v>954</v>
      </c>
      <c r="BI170" s="33">
        <v>1</v>
      </c>
      <c r="BJ170" s="33">
        <v>1</v>
      </c>
      <c r="BK170" s="33">
        <v>1</v>
      </c>
      <c r="BL170" s="33">
        <v>1</v>
      </c>
      <c r="BM170" s="33">
        <v>1</v>
      </c>
      <c r="BN170" s="33">
        <v>1</v>
      </c>
      <c r="BO170" s="33">
        <v>1</v>
      </c>
      <c r="BP170" s="33">
        <v>1</v>
      </c>
      <c r="BQ170" s="33">
        <v>3</v>
      </c>
      <c r="BR170" s="33">
        <v>1</v>
      </c>
      <c r="BS170" s="33">
        <v>2</v>
      </c>
      <c r="BT170" s="33">
        <v>1</v>
      </c>
      <c r="BU170" s="33">
        <v>1</v>
      </c>
      <c r="BV170" s="33">
        <v>1</v>
      </c>
      <c r="BW170" s="33" t="s">
        <v>185</v>
      </c>
      <c r="BX170" s="33" t="s">
        <v>1377</v>
      </c>
      <c r="BY170" s="33" t="s">
        <v>705</v>
      </c>
      <c r="BZ170" s="33" t="s">
        <v>711</v>
      </c>
      <c r="CA170" s="33" t="s">
        <v>720</v>
      </c>
      <c r="CB170" s="33" t="s">
        <v>727</v>
      </c>
      <c r="CC170" s="33" t="s">
        <v>1264</v>
      </c>
      <c r="CD170" s="33" t="s">
        <v>206</v>
      </c>
      <c r="CE170" s="33" t="s">
        <v>1216</v>
      </c>
      <c r="CF170" s="33" t="s">
        <v>837</v>
      </c>
      <c r="CG170" s="33" t="s">
        <v>844</v>
      </c>
    </row>
    <row r="171" spans="1:86" ht="12.75" x14ac:dyDescent="0.2">
      <c r="A171" s="36">
        <v>43110.485324664347</v>
      </c>
      <c r="B171" s="33">
        <v>2</v>
      </c>
      <c r="C171" s="33">
        <v>3</v>
      </c>
      <c r="D171" s="33">
        <v>2</v>
      </c>
      <c r="E171" s="33">
        <v>4</v>
      </c>
      <c r="F171" s="33">
        <v>4</v>
      </c>
      <c r="G171" s="33">
        <v>5</v>
      </c>
      <c r="H171" s="33">
        <v>4</v>
      </c>
      <c r="I171" s="33">
        <v>5</v>
      </c>
      <c r="J171" s="33">
        <v>2</v>
      </c>
      <c r="K171" s="33">
        <v>5</v>
      </c>
      <c r="L171" s="33">
        <v>4</v>
      </c>
      <c r="M171" s="33">
        <v>3</v>
      </c>
      <c r="N171" s="33">
        <v>4</v>
      </c>
      <c r="O171" s="33">
        <v>1</v>
      </c>
      <c r="P171" s="33">
        <v>4</v>
      </c>
      <c r="Q171" s="33">
        <v>5</v>
      </c>
      <c r="R171" s="33">
        <v>1</v>
      </c>
      <c r="S171" s="33">
        <v>5</v>
      </c>
      <c r="T171" s="33">
        <v>5</v>
      </c>
      <c r="U171" s="33">
        <v>1</v>
      </c>
      <c r="V171" s="33">
        <v>1</v>
      </c>
      <c r="W171" s="33">
        <v>3</v>
      </c>
      <c r="X171" s="33">
        <v>4</v>
      </c>
      <c r="Y171" s="33">
        <v>4</v>
      </c>
      <c r="Z171" s="33">
        <v>3</v>
      </c>
      <c r="AA171" s="33">
        <v>4</v>
      </c>
      <c r="AB171" s="33">
        <v>4</v>
      </c>
      <c r="AC171" s="33">
        <v>4</v>
      </c>
      <c r="AD171" s="33">
        <v>5</v>
      </c>
      <c r="AE171" s="33">
        <v>3</v>
      </c>
      <c r="AF171" s="33">
        <v>2</v>
      </c>
      <c r="AG171" s="33">
        <v>3</v>
      </c>
      <c r="AH171" s="33">
        <v>5</v>
      </c>
      <c r="AI171" s="33">
        <v>3</v>
      </c>
      <c r="AJ171" s="33">
        <v>4</v>
      </c>
      <c r="AK171" s="33">
        <v>3</v>
      </c>
      <c r="AL171" s="33">
        <v>4</v>
      </c>
      <c r="AM171" s="33">
        <v>3</v>
      </c>
      <c r="AN171" s="33">
        <v>5</v>
      </c>
      <c r="AO171" s="33">
        <v>3</v>
      </c>
      <c r="AP171" s="33">
        <v>5</v>
      </c>
      <c r="AQ171" s="33">
        <v>4</v>
      </c>
      <c r="AR171" s="33">
        <v>5</v>
      </c>
      <c r="AS171" s="33">
        <v>2</v>
      </c>
      <c r="AT171" s="33">
        <v>5</v>
      </c>
      <c r="AU171" s="33">
        <v>4</v>
      </c>
      <c r="AV171" s="33">
        <v>3</v>
      </c>
      <c r="AW171" s="33">
        <v>4</v>
      </c>
      <c r="AX171" s="33">
        <v>1</v>
      </c>
      <c r="AY171" s="33">
        <v>4</v>
      </c>
      <c r="AZ171" s="33">
        <v>5</v>
      </c>
      <c r="BA171" s="33">
        <v>1</v>
      </c>
      <c r="BB171" s="33">
        <v>4</v>
      </c>
      <c r="BC171" s="33">
        <v>4</v>
      </c>
      <c r="BD171" s="33">
        <v>1</v>
      </c>
      <c r="BE171" s="33">
        <v>1</v>
      </c>
      <c r="BF171" s="33">
        <v>4</v>
      </c>
      <c r="BH171" s="33" t="s">
        <v>964</v>
      </c>
      <c r="BI171" s="33">
        <v>4</v>
      </c>
      <c r="BJ171" s="33">
        <v>4</v>
      </c>
      <c r="BK171" s="33">
        <v>4</v>
      </c>
      <c r="BL171" s="33">
        <v>3</v>
      </c>
      <c r="BM171" s="33">
        <v>2</v>
      </c>
      <c r="BN171" s="33">
        <v>3</v>
      </c>
      <c r="BO171" s="33">
        <v>3</v>
      </c>
      <c r="BP171" s="33">
        <v>5</v>
      </c>
      <c r="BQ171" s="33">
        <v>4</v>
      </c>
      <c r="BR171" s="33">
        <v>1</v>
      </c>
      <c r="BS171" s="33">
        <v>4</v>
      </c>
      <c r="BT171" s="33">
        <v>2</v>
      </c>
      <c r="BU171" s="33">
        <v>2</v>
      </c>
      <c r="BV171" s="33">
        <v>4</v>
      </c>
      <c r="BW171" s="33" t="s">
        <v>184</v>
      </c>
      <c r="BY171" s="33" t="s">
        <v>705</v>
      </c>
      <c r="BZ171" s="33" t="s">
        <v>712</v>
      </c>
      <c r="CA171" s="33" t="s">
        <v>719</v>
      </c>
      <c r="CB171" s="33" t="s">
        <v>727</v>
      </c>
      <c r="CC171" s="33" t="s">
        <v>977</v>
      </c>
      <c r="CD171" s="33" t="s">
        <v>829</v>
      </c>
      <c r="CE171" s="33" t="s">
        <v>1378</v>
      </c>
      <c r="CF171" s="33" t="s">
        <v>837</v>
      </c>
      <c r="CG171" s="33" t="s">
        <v>844</v>
      </c>
    </row>
    <row r="172" spans="1:86" ht="12.75" x14ac:dyDescent="0.2">
      <c r="A172" s="36">
        <v>43110.486056423615</v>
      </c>
      <c r="B172" s="33">
        <v>1</v>
      </c>
      <c r="C172" s="33">
        <v>1</v>
      </c>
      <c r="D172" s="33">
        <v>5</v>
      </c>
      <c r="E172" s="33">
        <v>3</v>
      </c>
      <c r="F172" s="33">
        <v>3</v>
      </c>
      <c r="G172" s="33">
        <v>4</v>
      </c>
      <c r="H172" s="33">
        <v>1</v>
      </c>
      <c r="I172" s="33">
        <v>5</v>
      </c>
      <c r="J172" s="33">
        <v>1</v>
      </c>
      <c r="K172" s="33">
        <v>1</v>
      </c>
      <c r="L172" s="33">
        <v>1</v>
      </c>
      <c r="M172" s="33">
        <v>4</v>
      </c>
      <c r="N172" s="33">
        <v>3</v>
      </c>
      <c r="O172" s="33">
        <v>2</v>
      </c>
      <c r="P172" s="33">
        <v>1</v>
      </c>
      <c r="Q172" s="33">
        <v>1</v>
      </c>
      <c r="R172" s="33">
        <v>3</v>
      </c>
      <c r="S172" s="33">
        <v>1</v>
      </c>
      <c r="T172" s="33">
        <v>2</v>
      </c>
      <c r="U172" s="33">
        <v>1</v>
      </c>
      <c r="V172" s="33">
        <v>1</v>
      </c>
      <c r="W172" s="33">
        <v>5</v>
      </c>
      <c r="X172" s="33">
        <v>5</v>
      </c>
      <c r="Y172" s="33">
        <v>5</v>
      </c>
      <c r="Z172" s="33">
        <v>4</v>
      </c>
      <c r="AA172" s="33">
        <v>4</v>
      </c>
      <c r="AB172" s="33">
        <v>4</v>
      </c>
      <c r="AC172" s="33">
        <v>5</v>
      </c>
      <c r="AD172" s="33">
        <v>2</v>
      </c>
      <c r="AE172" s="33">
        <v>5</v>
      </c>
      <c r="AF172" s="33">
        <v>5</v>
      </c>
      <c r="AG172" s="33">
        <v>5</v>
      </c>
      <c r="AH172" s="33">
        <v>5</v>
      </c>
      <c r="AI172" s="33">
        <v>4</v>
      </c>
      <c r="AJ172" s="33">
        <v>4</v>
      </c>
      <c r="AK172" s="33">
        <v>1</v>
      </c>
      <c r="AL172" s="33">
        <v>1</v>
      </c>
      <c r="AM172" s="33">
        <v>1</v>
      </c>
      <c r="AN172" s="33">
        <v>3</v>
      </c>
      <c r="AO172" s="33">
        <v>3</v>
      </c>
      <c r="AP172" s="33">
        <v>4</v>
      </c>
      <c r="AQ172" s="33">
        <v>1</v>
      </c>
      <c r="AR172" s="33">
        <v>5</v>
      </c>
      <c r="AS172" s="33">
        <v>1</v>
      </c>
      <c r="AT172" s="33">
        <v>1</v>
      </c>
      <c r="AU172" s="33">
        <v>2</v>
      </c>
      <c r="AV172" s="33">
        <v>4</v>
      </c>
      <c r="AW172" s="33">
        <v>4</v>
      </c>
      <c r="AX172" s="33">
        <v>2</v>
      </c>
      <c r="AY172" s="33">
        <v>1</v>
      </c>
      <c r="AZ172" s="33">
        <v>1</v>
      </c>
      <c r="BA172" s="33">
        <v>3</v>
      </c>
      <c r="BB172" s="33">
        <v>4</v>
      </c>
      <c r="BC172" s="33">
        <v>2</v>
      </c>
      <c r="BD172" s="33">
        <v>1</v>
      </c>
      <c r="BE172" s="33">
        <v>1</v>
      </c>
      <c r="BF172" s="33">
        <v>5</v>
      </c>
      <c r="BG172" s="33" t="s">
        <v>1379</v>
      </c>
      <c r="BI172" s="33">
        <v>1</v>
      </c>
      <c r="BJ172" s="33">
        <v>3</v>
      </c>
      <c r="BK172" s="33" t="s">
        <v>5</v>
      </c>
      <c r="BL172" s="33">
        <v>4</v>
      </c>
      <c r="BM172" s="33">
        <v>4</v>
      </c>
      <c r="BN172" s="33">
        <v>4</v>
      </c>
      <c r="BO172" s="33" t="s">
        <v>5</v>
      </c>
      <c r="BP172" s="33">
        <v>3</v>
      </c>
      <c r="BQ172" s="33">
        <v>4</v>
      </c>
      <c r="BR172" s="33" t="s">
        <v>5</v>
      </c>
      <c r="BS172" s="33" t="s">
        <v>5</v>
      </c>
      <c r="BT172" s="33">
        <v>4</v>
      </c>
      <c r="BU172" s="33">
        <v>5</v>
      </c>
      <c r="BV172" s="33">
        <v>4</v>
      </c>
      <c r="BW172" s="33" t="s">
        <v>185</v>
      </c>
      <c r="BX172" s="33" t="s">
        <v>1380</v>
      </c>
      <c r="BY172" s="33" t="s">
        <v>704</v>
      </c>
      <c r="BZ172" s="33" t="s">
        <v>712</v>
      </c>
      <c r="CA172" s="33" t="s">
        <v>719</v>
      </c>
      <c r="CB172" s="33" t="s">
        <v>727</v>
      </c>
      <c r="CC172" s="33" t="s">
        <v>1381</v>
      </c>
      <c r="CD172" s="33" t="s">
        <v>1382</v>
      </c>
      <c r="CE172" s="33" t="s">
        <v>1383</v>
      </c>
      <c r="CF172" s="33" t="s">
        <v>837</v>
      </c>
      <c r="CG172" s="33" t="s">
        <v>846</v>
      </c>
    </row>
    <row r="173" spans="1:86" ht="12.75" x14ac:dyDescent="0.2">
      <c r="A173" s="36">
        <v>43110.487470844906</v>
      </c>
      <c r="B173" s="33">
        <v>5</v>
      </c>
      <c r="C173" s="33">
        <v>5</v>
      </c>
      <c r="D173" s="33">
        <v>4</v>
      </c>
      <c r="E173" s="33">
        <v>2</v>
      </c>
      <c r="F173" s="33">
        <v>1</v>
      </c>
      <c r="G173" s="33">
        <v>5</v>
      </c>
      <c r="H173" s="33">
        <v>4</v>
      </c>
      <c r="I173" s="33">
        <v>4</v>
      </c>
      <c r="J173" s="33">
        <v>1</v>
      </c>
      <c r="K173" s="33">
        <v>3</v>
      </c>
      <c r="L173" s="33">
        <v>4</v>
      </c>
      <c r="M173" s="33">
        <v>5</v>
      </c>
      <c r="N173" s="33">
        <v>1</v>
      </c>
      <c r="O173" s="33">
        <v>1</v>
      </c>
      <c r="P173" s="33">
        <v>5</v>
      </c>
      <c r="Q173" s="33">
        <v>3</v>
      </c>
      <c r="R173" s="33">
        <v>2</v>
      </c>
      <c r="S173" s="33">
        <v>2</v>
      </c>
      <c r="T173" s="33">
        <v>3</v>
      </c>
      <c r="U173" s="33">
        <v>4</v>
      </c>
      <c r="V173" s="33">
        <v>1</v>
      </c>
      <c r="W173" s="33">
        <v>4</v>
      </c>
      <c r="X173" s="33">
        <v>5</v>
      </c>
      <c r="Y173" s="33">
        <v>1</v>
      </c>
      <c r="Z173" s="33">
        <v>4</v>
      </c>
      <c r="AA173" s="33">
        <v>5</v>
      </c>
      <c r="AB173" s="33">
        <v>4</v>
      </c>
      <c r="AC173" s="33">
        <v>3</v>
      </c>
      <c r="AD173" s="33">
        <v>5</v>
      </c>
      <c r="AE173" s="33">
        <v>3</v>
      </c>
      <c r="AF173" s="33">
        <v>5</v>
      </c>
      <c r="AG173" s="33">
        <v>1</v>
      </c>
      <c r="AH173" s="33">
        <v>3</v>
      </c>
      <c r="AI173" s="33">
        <v>5</v>
      </c>
      <c r="AJ173" s="33">
        <v>3</v>
      </c>
      <c r="AK173" s="33">
        <v>5</v>
      </c>
      <c r="AL173" s="33">
        <v>5</v>
      </c>
      <c r="AM173" s="33">
        <v>5</v>
      </c>
      <c r="AN173" s="33">
        <v>2</v>
      </c>
      <c r="AO173" s="33">
        <v>1</v>
      </c>
      <c r="AP173" s="33">
        <v>5</v>
      </c>
      <c r="AQ173" s="33">
        <v>5</v>
      </c>
      <c r="AR173" s="33">
        <v>5</v>
      </c>
      <c r="AS173" s="33">
        <v>1</v>
      </c>
      <c r="AT173" s="33">
        <v>1</v>
      </c>
      <c r="AU173" s="33">
        <v>3</v>
      </c>
      <c r="AV173" s="33">
        <v>5</v>
      </c>
      <c r="AW173" s="33">
        <v>3</v>
      </c>
      <c r="AX173" s="33">
        <v>1</v>
      </c>
      <c r="AY173" s="33">
        <v>5</v>
      </c>
      <c r="AZ173" s="33">
        <v>5</v>
      </c>
      <c r="BA173" s="33">
        <v>3</v>
      </c>
      <c r="BB173" s="33">
        <v>3</v>
      </c>
      <c r="BC173" s="33">
        <v>3</v>
      </c>
      <c r="BD173" s="33">
        <v>5</v>
      </c>
      <c r="BE173" s="33">
        <v>1</v>
      </c>
      <c r="BF173" s="33">
        <v>5</v>
      </c>
      <c r="BH173" s="33" t="s">
        <v>945</v>
      </c>
      <c r="BI173" s="33">
        <v>5</v>
      </c>
      <c r="BJ173" s="33">
        <v>5</v>
      </c>
      <c r="BK173" s="33">
        <v>4</v>
      </c>
      <c r="BL173" s="33">
        <v>5</v>
      </c>
      <c r="BM173" s="33">
        <v>5</v>
      </c>
      <c r="BN173" s="33">
        <v>5</v>
      </c>
      <c r="BO173" s="33">
        <v>5</v>
      </c>
      <c r="BP173" s="33">
        <v>5</v>
      </c>
      <c r="BQ173" s="33">
        <v>3</v>
      </c>
      <c r="BR173" s="33">
        <v>5</v>
      </c>
      <c r="BS173" s="33">
        <v>4</v>
      </c>
      <c r="BT173" s="33">
        <v>2</v>
      </c>
      <c r="BU173" s="33">
        <v>5</v>
      </c>
      <c r="BV173" s="33">
        <v>5</v>
      </c>
      <c r="BW173" s="33" t="s">
        <v>184</v>
      </c>
      <c r="BY173" s="33" t="s">
        <v>705</v>
      </c>
      <c r="BZ173" s="33" t="s">
        <v>711</v>
      </c>
      <c r="CA173" s="33" t="s">
        <v>719</v>
      </c>
      <c r="CB173" s="33" t="s">
        <v>727</v>
      </c>
      <c r="CC173" s="33" t="s">
        <v>977</v>
      </c>
      <c r="CD173" s="33" t="s">
        <v>829</v>
      </c>
      <c r="CE173" s="33" t="s">
        <v>1088</v>
      </c>
      <c r="CF173" s="33" t="s">
        <v>837</v>
      </c>
      <c r="CG173" s="33" t="s">
        <v>844</v>
      </c>
      <c r="CH173" s="33"/>
    </row>
    <row r="174" spans="1:86" ht="12.75" x14ac:dyDescent="0.2">
      <c r="A174" s="36">
        <v>43110.490497939812</v>
      </c>
      <c r="B174" s="33">
        <v>4</v>
      </c>
      <c r="C174" s="33">
        <v>5</v>
      </c>
      <c r="D174" s="33">
        <v>1</v>
      </c>
      <c r="E174" s="33">
        <v>1</v>
      </c>
      <c r="F174" s="33">
        <v>1</v>
      </c>
      <c r="G174" s="33">
        <v>5</v>
      </c>
      <c r="H174" s="33">
        <v>4</v>
      </c>
      <c r="I174" s="33">
        <v>2</v>
      </c>
      <c r="J174" s="33">
        <v>1</v>
      </c>
      <c r="K174" s="33">
        <v>3</v>
      </c>
      <c r="L174" s="33">
        <v>4</v>
      </c>
      <c r="M174" s="33">
        <v>2</v>
      </c>
      <c r="N174" s="33">
        <v>5</v>
      </c>
      <c r="O174" s="33">
        <v>3</v>
      </c>
      <c r="P174" s="33">
        <v>4</v>
      </c>
      <c r="Q174" s="33">
        <v>4</v>
      </c>
      <c r="R174" s="33">
        <v>2</v>
      </c>
      <c r="S174" s="33">
        <v>1</v>
      </c>
      <c r="T174" s="33">
        <v>4</v>
      </c>
      <c r="U174" s="33">
        <v>1</v>
      </c>
      <c r="V174" s="33">
        <v>2</v>
      </c>
      <c r="W174" s="33">
        <v>5</v>
      </c>
      <c r="X174" s="33">
        <v>5</v>
      </c>
      <c r="Y174" s="33">
        <v>5</v>
      </c>
      <c r="Z174" s="33">
        <v>5</v>
      </c>
      <c r="AA174" s="33">
        <v>5</v>
      </c>
      <c r="AB174" s="33">
        <v>5</v>
      </c>
      <c r="AC174" s="33">
        <v>5</v>
      </c>
      <c r="AD174" s="33">
        <v>5</v>
      </c>
      <c r="AE174" s="33">
        <v>5</v>
      </c>
      <c r="AF174" s="33">
        <v>5</v>
      </c>
      <c r="AG174" s="33">
        <v>5</v>
      </c>
      <c r="AH174" s="33">
        <v>5</v>
      </c>
      <c r="AI174" s="33">
        <v>5</v>
      </c>
      <c r="AJ174" s="33">
        <v>5</v>
      </c>
      <c r="AK174" s="33">
        <v>1</v>
      </c>
      <c r="AL174" s="33">
        <v>5</v>
      </c>
      <c r="AM174" s="33">
        <v>1</v>
      </c>
      <c r="AN174" s="33">
        <v>1</v>
      </c>
      <c r="AO174" s="33">
        <v>1</v>
      </c>
      <c r="AP174" s="33">
        <v>5</v>
      </c>
      <c r="AQ174" s="33">
        <v>5</v>
      </c>
      <c r="AR174" s="33">
        <v>5</v>
      </c>
      <c r="AS174" s="33">
        <v>1</v>
      </c>
      <c r="AT174" s="33">
        <v>4</v>
      </c>
      <c r="AU174" s="33">
        <v>4</v>
      </c>
      <c r="AV174" s="33">
        <v>1</v>
      </c>
      <c r="AW174" s="33">
        <v>5</v>
      </c>
      <c r="AX174" s="33">
        <v>2</v>
      </c>
      <c r="AY174" s="33">
        <v>4</v>
      </c>
      <c r="AZ174" s="33">
        <v>4</v>
      </c>
      <c r="BA174" s="33">
        <v>1</v>
      </c>
      <c r="BB174" s="33">
        <v>1</v>
      </c>
      <c r="BC174" s="33">
        <v>4</v>
      </c>
      <c r="BD174" s="33">
        <v>1</v>
      </c>
      <c r="BE174" s="33">
        <v>1</v>
      </c>
      <c r="BF174" s="33">
        <v>5</v>
      </c>
      <c r="BK174" s="33">
        <v>5</v>
      </c>
      <c r="BM174" s="33">
        <v>4</v>
      </c>
      <c r="BO174" s="33">
        <v>5</v>
      </c>
      <c r="BQ174" s="33">
        <v>4</v>
      </c>
      <c r="BR174" s="33">
        <v>1</v>
      </c>
      <c r="BS174" s="33">
        <v>5</v>
      </c>
      <c r="BT174" s="33">
        <v>1</v>
      </c>
      <c r="BU174" s="33">
        <v>4</v>
      </c>
      <c r="BV174" s="33">
        <v>4</v>
      </c>
      <c r="BW174" s="33" t="s">
        <v>1384</v>
      </c>
      <c r="BY174" s="33" t="s">
        <v>704</v>
      </c>
      <c r="BZ174" s="33" t="s">
        <v>713</v>
      </c>
      <c r="CA174" s="33" t="s">
        <v>719</v>
      </c>
      <c r="CB174" s="33" t="s">
        <v>727</v>
      </c>
      <c r="CD174" s="33" t="s">
        <v>829</v>
      </c>
      <c r="CE174" s="33" t="s">
        <v>741</v>
      </c>
      <c r="CF174" s="33" t="s">
        <v>837</v>
      </c>
      <c r="CG174" s="33" t="s">
        <v>844</v>
      </c>
    </row>
    <row r="175" spans="1:86" ht="12.75" x14ac:dyDescent="0.2">
      <c r="A175" s="36">
        <v>43110.498708298612</v>
      </c>
      <c r="B175" s="33">
        <v>2</v>
      </c>
      <c r="C175" s="33">
        <v>5</v>
      </c>
      <c r="D175" s="33">
        <v>3</v>
      </c>
      <c r="E175" s="33">
        <v>2</v>
      </c>
      <c r="F175" s="33">
        <v>1</v>
      </c>
      <c r="G175" s="33">
        <v>5</v>
      </c>
      <c r="H175" s="33">
        <v>5</v>
      </c>
      <c r="I175" s="33">
        <v>5</v>
      </c>
      <c r="J175" s="33">
        <v>1</v>
      </c>
      <c r="K175" s="33">
        <v>2</v>
      </c>
      <c r="L175" s="33">
        <v>2</v>
      </c>
      <c r="M175" s="33">
        <v>2</v>
      </c>
      <c r="N175" s="33">
        <v>2</v>
      </c>
      <c r="O175" s="33">
        <v>1</v>
      </c>
      <c r="P175" s="33">
        <v>4</v>
      </c>
      <c r="Q175" s="33">
        <v>4</v>
      </c>
      <c r="R175" s="33">
        <v>1</v>
      </c>
      <c r="S175" s="33">
        <v>2</v>
      </c>
      <c r="T175" s="33">
        <v>3</v>
      </c>
      <c r="U175" s="33">
        <v>2</v>
      </c>
      <c r="V175" s="33" t="s">
        <v>5</v>
      </c>
      <c r="W175" s="33">
        <v>4</v>
      </c>
      <c r="X175" s="33">
        <v>2</v>
      </c>
      <c r="Y175" s="33">
        <v>4</v>
      </c>
      <c r="Z175" s="33">
        <v>4</v>
      </c>
      <c r="AA175" s="33">
        <v>3</v>
      </c>
      <c r="AB175" s="33">
        <v>4</v>
      </c>
      <c r="AC175" s="33">
        <v>3</v>
      </c>
      <c r="AD175" s="33">
        <v>2</v>
      </c>
      <c r="AE175" s="33">
        <v>3</v>
      </c>
      <c r="AF175" s="33">
        <v>3</v>
      </c>
      <c r="AG175" s="33">
        <v>3</v>
      </c>
      <c r="AH175" s="33">
        <v>4</v>
      </c>
      <c r="AI175" s="33">
        <v>3</v>
      </c>
      <c r="AJ175" s="33">
        <v>5</v>
      </c>
      <c r="AK175" s="33">
        <v>2</v>
      </c>
      <c r="AL175" s="33">
        <v>4</v>
      </c>
      <c r="AM175" s="33">
        <v>3</v>
      </c>
      <c r="AN175" s="33">
        <v>3</v>
      </c>
      <c r="AO175" s="33">
        <v>2</v>
      </c>
      <c r="AP175" s="33">
        <v>5</v>
      </c>
      <c r="AQ175" s="33">
        <v>4</v>
      </c>
      <c r="AR175" s="33">
        <v>3</v>
      </c>
      <c r="AS175" s="33">
        <v>3</v>
      </c>
      <c r="AT175" s="33">
        <v>3</v>
      </c>
      <c r="AU175" s="33">
        <v>2</v>
      </c>
      <c r="AV175" s="33">
        <v>3</v>
      </c>
      <c r="AW175" s="33">
        <v>2</v>
      </c>
      <c r="AX175" s="33">
        <v>2</v>
      </c>
      <c r="AY175" s="33">
        <v>4</v>
      </c>
      <c r="AZ175" s="33">
        <v>3</v>
      </c>
      <c r="BA175" s="33">
        <v>1</v>
      </c>
      <c r="BB175" s="33">
        <v>3</v>
      </c>
      <c r="BC175" s="33">
        <v>3</v>
      </c>
      <c r="BD175" s="33">
        <v>2</v>
      </c>
      <c r="BE175" s="33" t="s">
        <v>5</v>
      </c>
      <c r="BF175" s="33">
        <v>4</v>
      </c>
      <c r="BI175" s="33" t="s">
        <v>5</v>
      </c>
      <c r="BJ175" s="33" t="s">
        <v>5</v>
      </c>
      <c r="BK175" s="33" t="s">
        <v>5</v>
      </c>
      <c r="BL175" s="33">
        <v>3</v>
      </c>
      <c r="BM175" s="33" t="s">
        <v>5</v>
      </c>
      <c r="BN175" s="33">
        <v>3</v>
      </c>
      <c r="BO175" s="33" t="s">
        <v>5</v>
      </c>
      <c r="BP175" s="33" t="s">
        <v>5</v>
      </c>
      <c r="BQ175" s="33">
        <v>3</v>
      </c>
      <c r="BR175" s="33">
        <v>1</v>
      </c>
      <c r="BS175" s="33">
        <v>3</v>
      </c>
      <c r="BT175" s="33">
        <v>1</v>
      </c>
      <c r="BU175" s="33">
        <v>2</v>
      </c>
      <c r="BV175" s="33">
        <v>2</v>
      </c>
      <c r="BW175" s="33" t="s">
        <v>182</v>
      </c>
      <c r="BY175" s="33" t="s">
        <v>705</v>
      </c>
      <c r="BZ175" s="33" t="s">
        <v>713</v>
      </c>
      <c r="CA175" s="33" t="s">
        <v>719</v>
      </c>
      <c r="CB175" s="33" t="s">
        <v>727</v>
      </c>
      <c r="CC175" s="33" t="s">
        <v>977</v>
      </c>
      <c r="CD175" s="33" t="s">
        <v>830</v>
      </c>
      <c r="CE175" s="33" t="s">
        <v>1026</v>
      </c>
      <c r="CF175" s="33" t="s">
        <v>837</v>
      </c>
      <c r="CG175" s="33" t="s">
        <v>844</v>
      </c>
    </row>
    <row r="176" spans="1:86" ht="12.75" x14ac:dyDescent="0.2">
      <c r="A176" s="36">
        <v>43110.689899895835</v>
      </c>
      <c r="B176" s="33">
        <v>4</v>
      </c>
      <c r="C176" s="33">
        <v>5</v>
      </c>
      <c r="D176" s="33">
        <v>5</v>
      </c>
      <c r="E176" s="33">
        <v>4</v>
      </c>
      <c r="F176" s="33">
        <v>4</v>
      </c>
      <c r="G176" s="33">
        <v>5</v>
      </c>
      <c r="H176" s="33">
        <v>3</v>
      </c>
      <c r="I176" s="33">
        <v>4</v>
      </c>
      <c r="J176" s="33">
        <v>3</v>
      </c>
      <c r="K176" s="33">
        <v>2</v>
      </c>
      <c r="L176" s="33">
        <v>3</v>
      </c>
      <c r="M176" s="33">
        <v>4</v>
      </c>
      <c r="N176" s="33">
        <v>5</v>
      </c>
      <c r="O176" s="33">
        <v>5</v>
      </c>
      <c r="P176" s="33">
        <v>5</v>
      </c>
      <c r="Q176" s="33">
        <v>4</v>
      </c>
      <c r="R176" s="33">
        <v>4</v>
      </c>
      <c r="S176" s="33">
        <v>2</v>
      </c>
      <c r="T176" s="33">
        <v>3</v>
      </c>
      <c r="U176" s="33">
        <v>4</v>
      </c>
      <c r="V176" s="33">
        <v>2</v>
      </c>
      <c r="W176" s="33">
        <v>5</v>
      </c>
      <c r="X176" s="33">
        <v>5</v>
      </c>
      <c r="Y176" s="33">
        <v>5</v>
      </c>
      <c r="Z176" s="33">
        <v>5</v>
      </c>
      <c r="AA176" s="33">
        <v>4</v>
      </c>
      <c r="AB176" s="33">
        <v>5</v>
      </c>
      <c r="AC176" s="33">
        <v>5</v>
      </c>
      <c r="AD176" s="33">
        <v>5</v>
      </c>
      <c r="AE176" s="33">
        <v>5</v>
      </c>
      <c r="AF176" s="33">
        <v>4</v>
      </c>
      <c r="AG176" s="33">
        <v>5</v>
      </c>
      <c r="AH176" s="33">
        <v>5</v>
      </c>
      <c r="AI176" s="33">
        <v>5</v>
      </c>
      <c r="AJ176" s="33">
        <v>4</v>
      </c>
      <c r="AK176" s="33">
        <v>3</v>
      </c>
      <c r="AL176" s="33">
        <v>5</v>
      </c>
      <c r="AM176" s="33">
        <v>4</v>
      </c>
      <c r="AN176" s="33">
        <v>5</v>
      </c>
      <c r="AO176" s="33">
        <v>5</v>
      </c>
      <c r="AP176" s="33">
        <v>5</v>
      </c>
      <c r="AQ176" s="33">
        <v>3</v>
      </c>
      <c r="AR176" s="33">
        <v>4</v>
      </c>
      <c r="AS176" s="33">
        <v>2</v>
      </c>
      <c r="AT176" s="33">
        <v>3</v>
      </c>
      <c r="AU176" s="33">
        <v>3</v>
      </c>
      <c r="AV176" s="33">
        <v>5</v>
      </c>
      <c r="AW176" s="33">
        <v>4</v>
      </c>
      <c r="AX176" s="33">
        <v>4</v>
      </c>
      <c r="AY176" s="33">
        <v>5</v>
      </c>
      <c r="AZ176" s="33">
        <v>5</v>
      </c>
      <c r="BA176" s="33">
        <v>4</v>
      </c>
      <c r="BB176" s="33">
        <v>2</v>
      </c>
      <c r="BC176" s="33">
        <v>4</v>
      </c>
      <c r="BD176" s="33">
        <v>4</v>
      </c>
      <c r="BE176" s="33">
        <v>2</v>
      </c>
      <c r="BF176" s="33">
        <v>4</v>
      </c>
      <c r="BG176" s="33" t="s">
        <v>1385</v>
      </c>
      <c r="BH176" s="33" t="s">
        <v>1386</v>
      </c>
      <c r="BI176" s="33">
        <v>2</v>
      </c>
      <c r="BJ176" s="33">
        <v>2</v>
      </c>
      <c r="BK176" s="33">
        <v>5</v>
      </c>
      <c r="BL176" s="33">
        <v>2</v>
      </c>
      <c r="BM176" s="33">
        <v>3</v>
      </c>
      <c r="BN176" s="33">
        <v>2</v>
      </c>
      <c r="BO176" s="33">
        <v>3</v>
      </c>
      <c r="BP176" s="33">
        <v>2</v>
      </c>
      <c r="BQ176" s="33">
        <v>4</v>
      </c>
      <c r="BR176" s="33">
        <v>4</v>
      </c>
      <c r="BS176" s="33">
        <v>4</v>
      </c>
      <c r="BT176" s="33">
        <v>4</v>
      </c>
      <c r="BU176" s="33">
        <v>2</v>
      </c>
      <c r="BV176" s="33">
        <v>2</v>
      </c>
      <c r="BW176" s="33" t="s">
        <v>184</v>
      </c>
      <c r="BX176" s="33" t="s">
        <v>1387</v>
      </c>
      <c r="BY176" s="33" t="s">
        <v>705</v>
      </c>
      <c r="BZ176" s="33" t="s">
        <v>714</v>
      </c>
      <c r="CA176" s="33" t="s">
        <v>719</v>
      </c>
      <c r="CB176" s="33" t="s">
        <v>727</v>
      </c>
      <c r="CC176" s="33" t="s">
        <v>1388</v>
      </c>
      <c r="CD176" s="33" t="s">
        <v>829</v>
      </c>
      <c r="CE176" s="33" t="s">
        <v>1389</v>
      </c>
      <c r="CF176" s="33" t="s">
        <v>837</v>
      </c>
      <c r="CG176" s="33" t="s">
        <v>844</v>
      </c>
    </row>
    <row r="177" spans="1:86" ht="12.75" x14ac:dyDescent="0.2">
      <c r="A177" s="36">
        <v>43111.518029791667</v>
      </c>
      <c r="B177" s="33">
        <v>2</v>
      </c>
      <c r="C177" s="33">
        <v>4</v>
      </c>
      <c r="D177" s="33">
        <v>1</v>
      </c>
      <c r="E177" s="33">
        <v>3</v>
      </c>
      <c r="F177" s="33">
        <v>4</v>
      </c>
      <c r="G177" s="33">
        <v>5</v>
      </c>
      <c r="H177" s="33">
        <v>1</v>
      </c>
      <c r="I177" s="33">
        <v>4</v>
      </c>
      <c r="J177" s="33">
        <v>1</v>
      </c>
      <c r="K177" s="33">
        <v>3</v>
      </c>
      <c r="L177" s="33">
        <v>4</v>
      </c>
      <c r="M177" s="33">
        <v>3</v>
      </c>
      <c r="N177" s="33">
        <v>3</v>
      </c>
      <c r="O177" s="33">
        <v>4</v>
      </c>
      <c r="P177" s="33">
        <v>3</v>
      </c>
      <c r="Q177" s="33">
        <v>5</v>
      </c>
      <c r="R177" s="33">
        <v>3</v>
      </c>
      <c r="S177" s="33" t="s">
        <v>5</v>
      </c>
      <c r="T177" s="33">
        <v>5</v>
      </c>
      <c r="U177" s="33">
        <v>2</v>
      </c>
      <c r="V177" s="33" t="s">
        <v>5</v>
      </c>
      <c r="W177" s="33">
        <v>2</v>
      </c>
      <c r="X177" s="33">
        <v>2</v>
      </c>
      <c r="Y177" s="33">
        <v>2</v>
      </c>
      <c r="Z177" s="33">
        <v>4</v>
      </c>
      <c r="AA177" s="33">
        <v>2</v>
      </c>
      <c r="AB177" s="33">
        <v>5</v>
      </c>
      <c r="AC177" s="33">
        <v>1</v>
      </c>
      <c r="AD177" s="33">
        <v>2</v>
      </c>
      <c r="AE177" s="33">
        <v>2</v>
      </c>
      <c r="AF177" s="33">
        <v>2</v>
      </c>
      <c r="AG177" s="33">
        <v>5</v>
      </c>
      <c r="AH177" s="33">
        <v>4</v>
      </c>
      <c r="AI177" s="33">
        <v>4</v>
      </c>
      <c r="AJ177" s="33">
        <v>4</v>
      </c>
      <c r="AK177" s="33">
        <v>2</v>
      </c>
      <c r="AL177" s="33">
        <v>4</v>
      </c>
      <c r="AM177" s="33">
        <v>2</v>
      </c>
      <c r="AN177" s="33">
        <v>4</v>
      </c>
      <c r="AO177" s="33">
        <v>5</v>
      </c>
      <c r="AP177" s="33">
        <v>5</v>
      </c>
      <c r="AQ177" s="33">
        <v>2</v>
      </c>
      <c r="AR177" s="33">
        <v>4</v>
      </c>
      <c r="AS177" s="33">
        <v>2</v>
      </c>
      <c r="AT177" s="33">
        <v>3</v>
      </c>
      <c r="AU177" s="33">
        <v>4</v>
      </c>
      <c r="AV177" s="33">
        <v>3</v>
      </c>
      <c r="AW177" s="33">
        <v>4</v>
      </c>
      <c r="AX177" s="33">
        <v>4</v>
      </c>
      <c r="AY177" s="33">
        <v>4</v>
      </c>
      <c r="AZ177" s="33">
        <v>5</v>
      </c>
      <c r="BA177" s="33">
        <v>3</v>
      </c>
      <c r="BB177" s="33">
        <v>2</v>
      </c>
      <c r="BC177" s="33">
        <v>5</v>
      </c>
      <c r="BD177" s="33">
        <v>2</v>
      </c>
      <c r="BE177" s="33">
        <v>2</v>
      </c>
      <c r="BF177" s="33">
        <v>3</v>
      </c>
      <c r="BG177" s="33" t="s">
        <v>1390</v>
      </c>
      <c r="BH177" s="33" t="s">
        <v>1391</v>
      </c>
      <c r="BI177" s="33">
        <v>3</v>
      </c>
      <c r="BJ177" s="33">
        <v>5</v>
      </c>
      <c r="BK177" s="33">
        <v>2</v>
      </c>
      <c r="BL177" s="33">
        <v>3</v>
      </c>
      <c r="BM177" s="33">
        <v>4</v>
      </c>
      <c r="BN177" s="33">
        <v>3</v>
      </c>
      <c r="BO177" s="33">
        <v>4</v>
      </c>
      <c r="BP177" s="33">
        <v>4</v>
      </c>
      <c r="BQ177" s="33">
        <v>3</v>
      </c>
      <c r="BR177" s="33">
        <v>3</v>
      </c>
      <c r="BS177" s="33">
        <v>2</v>
      </c>
      <c r="BT177" s="33">
        <v>5</v>
      </c>
      <c r="BU177" s="33">
        <v>4</v>
      </c>
      <c r="BV177" s="33">
        <v>4</v>
      </c>
      <c r="BW177" s="33" t="s">
        <v>929</v>
      </c>
      <c r="BX177" s="33" t="s">
        <v>1392</v>
      </c>
      <c r="BY177" s="33" t="s">
        <v>705</v>
      </c>
      <c r="BZ177" s="33" t="s">
        <v>713</v>
      </c>
      <c r="CA177" s="33" t="s">
        <v>719</v>
      </c>
      <c r="CB177" s="33" t="s">
        <v>729</v>
      </c>
      <c r="CC177" s="33" t="s">
        <v>1393</v>
      </c>
      <c r="CD177" s="33" t="s">
        <v>1394</v>
      </c>
      <c r="CE177" s="33" t="s">
        <v>944</v>
      </c>
      <c r="CF177" s="33" t="s">
        <v>1395</v>
      </c>
      <c r="CG177" s="33" t="s">
        <v>1396</v>
      </c>
    </row>
    <row r="178" spans="1:86" ht="12.75" x14ac:dyDescent="0.2">
      <c r="A178" s="36">
        <v>43111.535489965274</v>
      </c>
      <c r="B178" s="33">
        <v>4</v>
      </c>
      <c r="C178" s="33">
        <v>5</v>
      </c>
      <c r="D178" s="33">
        <v>5</v>
      </c>
      <c r="E178" s="33">
        <v>2</v>
      </c>
      <c r="F178" s="33">
        <v>1</v>
      </c>
      <c r="G178" s="33">
        <v>5</v>
      </c>
      <c r="H178" s="33">
        <v>5</v>
      </c>
      <c r="I178" s="33">
        <v>4</v>
      </c>
      <c r="J178" s="33">
        <v>1</v>
      </c>
      <c r="K178" s="33">
        <v>1</v>
      </c>
      <c r="L178" s="33">
        <v>1</v>
      </c>
      <c r="M178" s="33">
        <v>4</v>
      </c>
      <c r="N178" s="33">
        <v>1</v>
      </c>
      <c r="O178" s="33">
        <v>3</v>
      </c>
      <c r="P178" s="33">
        <v>4</v>
      </c>
      <c r="Q178" s="33">
        <v>3</v>
      </c>
      <c r="R178" s="33">
        <v>2</v>
      </c>
      <c r="S178" s="33">
        <v>1</v>
      </c>
      <c r="T178" s="33">
        <v>2</v>
      </c>
      <c r="U178" s="33">
        <v>3</v>
      </c>
      <c r="V178" s="33">
        <v>1</v>
      </c>
      <c r="W178" s="33">
        <v>5</v>
      </c>
      <c r="X178" s="33">
        <v>3</v>
      </c>
      <c r="Y178" s="33">
        <v>5</v>
      </c>
      <c r="Z178" s="33">
        <v>3</v>
      </c>
      <c r="AA178" s="33">
        <v>3</v>
      </c>
      <c r="AB178" s="33">
        <v>3</v>
      </c>
      <c r="AC178" s="33">
        <v>3</v>
      </c>
      <c r="AD178" s="33">
        <v>5</v>
      </c>
      <c r="AE178" s="33">
        <v>3</v>
      </c>
      <c r="AF178" s="33">
        <v>3</v>
      </c>
      <c r="AG178" s="33">
        <v>3</v>
      </c>
      <c r="AH178" s="33">
        <v>5</v>
      </c>
      <c r="AI178" s="33">
        <v>5</v>
      </c>
      <c r="AJ178" s="33">
        <v>3</v>
      </c>
      <c r="AK178" s="33">
        <v>4</v>
      </c>
      <c r="AL178" s="33">
        <v>4</v>
      </c>
      <c r="AM178" s="33">
        <v>5</v>
      </c>
      <c r="AN178" s="33">
        <v>3</v>
      </c>
      <c r="AO178" s="33">
        <v>1</v>
      </c>
      <c r="AP178" s="33">
        <v>5</v>
      </c>
      <c r="AQ178" s="33">
        <v>5</v>
      </c>
      <c r="AR178" s="33">
        <v>4</v>
      </c>
      <c r="AS178" s="33">
        <v>2</v>
      </c>
      <c r="AT178" s="33">
        <v>2</v>
      </c>
      <c r="AU178" s="33">
        <v>1</v>
      </c>
      <c r="AV178" s="33">
        <v>5</v>
      </c>
      <c r="AW178" s="33">
        <v>1</v>
      </c>
      <c r="AX178" s="33">
        <v>3</v>
      </c>
      <c r="AY178" s="33">
        <v>5</v>
      </c>
      <c r="AZ178" s="33">
        <v>2</v>
      </c>
      <c r="BA178" s="33">
        <v>2</v>
      </c>
      <c r="BB178" s="33">
        <v>1</v>
      </c>
      <c r="BC178" s="33">
        <v>1</v>
      </c>
      <c r="BD178" s="33">
        <v>4</v>
      </c>
      <c r="BE178" s="33">
        <v>1</v>
      </c>
      <c r="BF178" s="33">
        <v>5</v>
      </c>
      <c r="BG178" s="33" t="s">
        <v>1397</v>
      </c>
      <c r="BI178" s="33">
        <v>4</v>
      </c>
      <c r="BJ178" s="33">
        <v>5</v>
      </c>
      <c r="BK178" s="33">
        <v>5</v>
      </c>
      <c r="BL178" s="33">
        <v>3</v>
      </c>
      <c r="BM178" s="33">
        <v>1</v>
      </c>
      <c r="BN178" s="33">
        <v>1</v>
      </c>
      <c r="BO178" s="33">
        <v>3</v>
      </c>
      <c r="BP178" s="33">
        <v>4</v>
      </c>
      <c r="BQ178" s="33">
        <v>3</v>
      </c>
      <c r="BR178" s="33">
        <v>1</v>
      </c>
      <c r="BS178" s="33">
        <v>1</v>
      </c>
      <c r="BT178" s="33">
        <v>2</v>
      </c>
      <c r="BU178" s="33">
        <v>1</v>
      </c>
      <c r="BV178" s="33">
        <v>4</v>
      </c>
      <c r="BW178" s="33" t="s">
        <v>184</v>
      </c>
      <c r="BX178" s="33" t="s">
        <v>1398</v>
      </c>
      <c r="BY178" s="33" t="s">
        <v>704</v>
      </c>
      <c r="BZ178" s="33" t="s">
        <v>711</v>
      </c>
      <c r="CA178" s="33" t="s">
        <v>719</v>
      </c>
      <c r="CB178" s="33" t="s">
        <v>727</v>
      </c>
      <c r="CC178" s="33" t="s">
        <v>1399</v>
      </c>
      <c r="CD178" s="33" t="s">
        <v>828</v>
      </c>
      <c r="CE178" s="33" t="s">
        <v>1109</v>
      </c>
      <c r="CF178" s="33" t="s">
        <v>837</v>
      </c>
      <c r="CG178" s="33" t="s">
        <v>844</v>
      </c>
    </row>
    <row r="179" spans="1:86" ht="12.75" x14ac:dyDescent="0.2">
      <c r="A179" s="36">
        <v>43111.697147303239</v>
      </c>
      <c r="B179" s="33">
        <v>5</v>
      </c>
      <c r="C179" s="33">
        <v>5</v>
      </c>
      <c r="D179" s="33">
        <v>5</v>
      </c>
      <c r="E179" s="33">
        <v>5</v>
      </c>
      <c r="F179" s="33">
        <v>5</v>
      </c>
      <c r="G179" s="33">
        <v>5</v>
      </c>
      <c r="H179" s="33">
        <v>5</v>
      </c>
      <c r="I179" s="33">
        <v>5</v>
      </c>
      <c r="J179" s="33">
        <v>5</v>
      </c>
      <c r="K179" s="33">
        <v>5</v>
      </c>
      <c r="L179" s="33">
        <v>5</v>
      </c>
      <c r="M179" s="33">
        <v>5</v>
      </c>
      <c r="N179" s="33">
        <v>5</v>
      </c>
      <c r="O179" s="33">
        <v>5</v>
      </c>
      <c r="P179" s="33">
        <v>5</v>
      </c>
      <c r="Q179" s="33">
        <v>5</v>
      </c>
      <c r="R179" s="33">
        <v>5</v>
      </c>
      <c r="S179" s="33">
        <v>5</v>
      </c>
      <c r="T179" s="33">
        <v>5</v>
      </c>
      <c r="U179" s="33">
        <v>5</v>
      </c>
      <c r="V179" s="33">
        <v>5</v>
      </c>
      <c r="W179" s="33">
        <v>5</v>
      </c>
      <c r="X179" s="33">
        <v>5</v>
      </c>
      <c r="Y179" s="33">
        <v>5</v>
      </c>
      <c r="Z179" s="33">
        <v>5</v>
      </c>
      <c r="AA179" s="33">
        <v>5</v>
      </c>
      <c r="AB179" s="33">
        <v>5</v>
      </c>
      <c r="AC179" s="33">
        <v>5</v>
      </c>
      <c r="AD179" s="33">
        <v>5</v>
      </c>
      <c r="AE179" s="33">
        <v>5</v>
      </c>
      <c r="AF179" s="33">
        <v>5</v>
      </c>
      <c r="AG179" s="33">
        <v>5</v>
      </c>
      <c r="AH179" s="33">
        <v>5</v>
      </c>
      <c r="AI179" s="33">
        <v>5</v>
      </c>
      <c r="AJ179" s="33">
        <v>5</v>
      </c>
      <c r="AK179" s="33">
        <v>5</v>
      </c>
      <c r="AL179" s="33">
        <v>5</v>
      </c>
      <c r="AM179" s="33">
        <v>5</v>
      </c>
      <c r="AN179" s="33">
        <v>5</v>
      </c>
      <c r="AO179" s="33">
        <v>5</v>
      </c>
      <c r="AP179" s="33">
        <v>5</v>
      </c>
      <c r="AQ179" s="33">
        <v>5</v>
      </c>
      <c r="AR179" s="33">
        <v>5</v>
      </c>
      <c r="AS179" s="33">
        <v>5</v>
      </c>
      <c r="AT179" s="33">
        <v>5</v>
      </c>
      <c r="AU179" s="33">
        <v>5</v>
      </c>
      <c r="AV179" s="33">
        <v>5</v>
      </c>
      <c r="AW179" s="33">
        <v>5</v>
      </c>
      <c r="AX179" s="33">
        <v>5</v>
      </c>
      <c r="AY179" s="33">
        <v>5</v>
      </c>
      <c r="AZ179" s="33">
        <v>5</v>
      </c>
      <c r="BA179" s="33">
        <v>5</v>
      </c>
      <c r="BB179" s="33">
        <v>5</v>
      </c>
      <c r="BC179" s="33">
        <v>5</v>
      </c>
      <c r="BD179" s="33">
        <v>5</v>
      </c>
      <c r="BE179" s="33">
        <v>5</v>
      </c>
      <c r="BF179" s="33">
        <v>5</v>
      </c>
      <c r="BG179" s="33" t="s">
        <v>1400</v>
      </c>
      <c r="BH179" s="33" t="s">
        <v>1235</v>
      </c>
      <c r="BI179" s="33">
        <v>3</v>
      </c>
      <c r="BJ179" s="33">
        <v>3</v>
      </c>
      <c r="BK179" s="33">
        <v>3</v>
      </c>
      <c r="BL179" s="33">
        <v>5</v>
      </c>
      <c r="BM179" s="33">
        <v>5</v>
      </c>
      <c r="BN179" s="33">
        <v>5</v>
      </c>
      <c r="BO179" s="33">
        <v>5</v>
      </c>
      <c r="BP179" s="33">
        <v>5</v>
      </c>
      <c r="BQ179" s="33">
        <v>5</v>
      </c>
      <c r="BR179" s="33">
        <v>4</v>
      </c>
      <c r="BS179" s="33">
        <v>5</v>
      </c>
      <c r="BT179" s="33">
        <v>5</v>
      </c>
      <c r="BU179" s="33">
        <v>5</v>
      </c>
      <c r="BV179" s="33">
        <v>5</v>
      </c>
      <c r="BW179" s="33" t="s">
        <v>184</v>
      </c>
      <c r="BX179" s="33" t="s">
        <v>1401</v>
      </c>
      <c r="BY179" s="33" t="s">
        <v>705</v>
      </c>
      <c r="BZ179" s="33" t="s">
        <v>714</v>
      </c>
      <c r="CA179" s="33" t="s">
        <v>719</v>
      </c>
      <c r="CB179" s="33" t="s">
        <v>1054</v>
      </c>
      <c r="CC179" s="33" t="s">
        <v>1402</v>
      </c>
      <c r="CD179" s="33" t="s">
        <v>828</v>
      </c>
      <c r="CE179" s="33" t="s">
        <v>1228</v>
      </c>
      <c r="CF179" s="33" t="s">
        <v>837</v>
      </c>
      <c r="CG179" s="33" t="s">
        <v>844</v>
      </c>
    </row>
    <row r="180" spans="1:86" ht="12.75" x14ac:dyDescent="0.2">
      <c r="A180" s="36">
        <v>43112.347156747681</v>
      </c>
      <c r="B180" s="33">
        <v>3</v>
      </c>
      <c r="C180" s="33">
        <v>4</v>
      </c>
      <c r="D180" s="33">
        <v>4</v>
      </c>
      <c r="E180" s="33">
        <v>4</v>
      </c>
      <c r="F180" s="33">
        <v>3</v>
      </c>
      <c r="G180" s="33">
        <v>4</v>
      </c>
      <c r="H180" s="33">
        <v>4</v>
      </c>
      <c r="I180" s="33">
        <v>3</v>
      </c>
      <c r="J180" s="33">
        <v>4</v>
      </c>
      <c r="K180" s="33">
        <v>2</v>
      </c>
      <c r="L180" s="33">
        <v>5</v>
      </c>
      <c r="M180" s="33">
        <v>4</v>
      </c>
      <c r="N180" s="33">
        <v>3</v>
      </c>
      <c r="O180" s="33">
        <v>4</v>
      </c>
      <c r="P180" s="33">
        <v>4</v>
      </c>
      <c r="Q180" s="33">
        <v>5</v>
      </c>
      <c r="R180" s="33">
        <v>4</v>
      </c>
      <c r="S180" s="33">
        <v>3</v>
      </c>
      <c r="T180" s="33">
        <v>3</v>
      </c>
      <c r="U180" s="33">
        <v>3</v>
      </c>
      <c r="V180" s="33">
        <v>3</v>
      </c>
      <c r="W180" s="33">
        <v>4</v>
      </c>
      <c r="X180" s="33">
        <v>4</v>
      </c>
      <c r="Y180" s="33">
        <v>4</v>
      </c>
      <c r="Z180" s="33">
        <v>4</v>
      </c>
      <c r="AA180" s="33">
        <v>4</v>
      </c>
      <c r="AB180" s="33">
        <v>4</v>
      </c>
      <c r="AC180" s="33">
        <v>4</v>
      </c>
      <c r="AD180" s="33">
        <v>4</v>
      </c>
      <c r="AE180" s="33">
        <v>2</v>
      </c>
      <c r="AF180" s="33">
        <v>2</v>
      </c>
      <c r="AG180" s="33">
        <v>4</v>
      </c>
      <c r="AH180" s="33">
        <v>4</v>
      </c>
      <c r="AI180" s="33">
        <v>4</v>
      </c>
      <c r="AJ180" s="33">
        <v>4</v>
      </c>
      <c r="AK180" s="33">
        <v>3</v>
      </c>
      <c r="AL180" s="33">
        <v>4</v>
      </c>
      <c r="AM180" s="33">
        <v>4</v>
      </c>
      <c r="AN180" s="33">
        <v>4</v>
      </c>
      <c r="AO180" s="33">
        <v>4</v>
      </c>
      <c r="AP180" s="33">
        <v>4</v>
      </c>
      <c r="AQ180" s="33">
        <v>4</v>
      </c>
      <c r="AR180" s="33">
        <v>4</v>
      </c>
      <c r="AS180" s="33">
        <v>3</v>
      </c>
      <c r="AT180" s="33">
        <v>3</v>
      </c>
      <c r="AU180" s="33">
        <v>4</v>
      </c>
      <c r="AV180" s="33">
        <v>4</v>
      </c>
      <c r="AW180" s="33">
        <v>3</v>
      </c>
      <c r="AX180" s="33">
        <v>4</v>
      </c>
      <c r="AY180" s="33">
        <v>4</v>
      </c>
      <c r="AZ180" s="33">
        <v>4</v>
      </c>
      <c r="BA180" s="33">
        <v>4</v>
      </c>
      <c r="BB180" s="33">
        <v>3</v>
      </c>
      <c r="BC180" s="33">
        <v>3</v>
      </c>
      <c r="BD180" s="33">
        <v>3</v>
      </c>
      <c r="BE180" s="33">
        <v>3</v>
      </c>
      <c r="BF180" s="33">
        <v>4</v>
      </c>
      <c r="BH180" s="33" t="s">
        <v>1064</v>
      </c>
      <c r="BJ180" s="33">
        <v>5</v>
      </c>
      <c r="BK180" s="33">
        <v>5</v>
      </c>
      <c r="BL180" s="33">
        <v>4</v>
      </c>
      <c r="BM180" s="33">
        <v>4</v>
      </c>
      <c r="BN180" s="33">
        <v>4</v>
      </c>
      <c r="BO180" s="33">
        <v>3</v>
      </c>
      <c r="BP180" s="33">
        <v>4</v>
      </c>
      <c r="BQ180" s="33">
        <v>3</v>
      </c>
      <c r="BR180" s="33">
        <v>1</v>
      </c>
      <c r="BS180" s="33">
        <v>4</v>
      </c>
      <c r="BT180" s="33">
        <v>3</v>
      </c>
      <c r="BU180" s="33">
        <v>4</v>
      </c>
      <c r="BV180" s="33">
        <v>3</v>
      </c>
      <c r="BW180" s="33" t="s">
        <v>185</v>
      </c>
      <c r="BX180" s="33" t="s">
        <v>1403</v>
      </c>
      <c r="BY180" s="33" t="s">
        <v>704</v>
      </c>
      <c r="BZ180" s="33" t="s">
        <v>713</v>
      </c>
      <c r="CA180" s="33" t="s">
        <v>720</v>
      </c>
      <c r="CB180" s="33" t="s">
        <v>727</v>
      </c>
      <c r="CC180" s="33" t="s">
        <v>1241</v>
      </c>
      <c r="CD180" s="33" t="s">
        <v>829</v>
      </c>
      <c r="CE180" s="33" t="s">
        <v>1404</v>
      </c>
      <c r="CF180" s="33" t="s">
        <v>837</v>
      </c>
      <c r="CG180" s="33" t="s">
        <v>844</v>
      </c>
    </row>
    <row r="181" spans="1:86" ht="12.75" x14ac:dyDescent="0.2">
      <c r="A181" s="36">
        <v>43112.380546006942</v>
      </c>
      <c r="B181" s="33">
        <v>3</v>
      </c>
      <c r="C181" s="33">
        <v>5</v>
      </c>
      <c r="D181" s="33">
        <v>5</v>
      </c>
      <c r="E181" s="33">
        <v>3</v>
      </c>
      <c r="F181" s="33">
        <v>3</v>
      </c>
      <c r="G181" s="33">
        <v>5</v>
      </c>
      <c r="H181" s="33">
        <v>5</v>
      </c>
      <c r="I181" s="33">
        <v>5</v>
      </c>
      <c r="J181" s="33">
        <v>2</v>
      </c>
      <c r="K181" s="33">
        <v>5</v>
      </c>
      <c r="L181" s="33">
        <v>4</v>
      </c>
      <c r="M181" s="33">
        <v>2</v>
      </c>
      <c r="N181" s="33">
        <v>1</v>
      </c>
      <c r="O181" s="33">
        <v>4</v>
      </c>
      <c r="P181" s="33">
        <v>5</v>
      </c>
      <c r="Q181" s="33">
        <v>5</v>
      </c>
      <c r="R181" s="33">
        <v>5</v>
      </c>
      <c r="S181" s="33">
        <v>2</v>
      </c>
      <c r="T181" s="33">
        <v>5</v>
      </c>
      <c r="U181" s="33">
        <v>2</v>
      </c>
      <c r="V181" s="33" t="s">
        <v>5</v>
      </c>
      <c r="W181" s="33">
        <v>4</v>
      </c>
      <c r="X181" s="33">
        <v>2</v>
      </c>
      <c r="Y181" s="33">
        <v>4</v>
      </c>
      <c r="Z181" s="33">
        <v>3</v>
      </c>
      <c r="AA181" s="33">
        <v>5</v>
      </c>
      <c r="AB181" s="33">
        <v>5</v>
      </c>
      <c r="AC181" s="33">
        <v>4</v>
      </c>
      <c r="AD181" s="33">
        <v>5</v>
      </c>
      <c r="AE181" s="33">
        <v>3</v>
      </c>
      <c r="AF181" s="33">
        <v>4</v>
      </c>
      <c r="AG181" s="33">
        <v>4</v>
      </c>
      <c r="AH181" s="33">
        <v>4</v>
      </c>
      <c r="AI181" s="33">
        <v>4</v>
      </c>
      <c r="AJ181" s="33">
        <v>5</v>
      </c>
      <c r="AK181" s="33">
        <v>4</v>
      </c>
      <c r="AL181" s="33">
        <v>5</v>
      </c>
      <c r="AM181" s="33">
        <v>5</v>
      </c>
      <c r="AN181" s="33">
        <v>3</v>
      </c>
      <c r="AO181" s="33">
        <v>3</v>
      </c>
      <c r="AP181" s="33">
        <v>5</v>
      </c>
      <c r="AQ181" s="33">
        <v>5</v>
      </c>
      <c r="AR181" s="33">
        <v>5</v>
      </c>
      <c r="AS181" s="33">
        <v>1</v>
      </c>
      <c r="AT181" s="33">
        <v>4</v>
      </c>
      <c r="AU181" s="33">
        <v>4</v>
      </c>
      <c r="AV181" s="33">
        <v>3</v>
      </c>
      <c r="AW181" s="33">
        <v>2</v>
      </c>
      <c r="AX181" s="33">
        <v>5</v>
      </c>
      <c r="AY181" s="33">
        <v>5</v>
      </c>
      <c r="AZ181" s="33">
        <v>5</v>
      </c>
      <c r="BA181" s="33">
        <v>5</v>
      </c>
      <c r="BB181" s="33">
        <v>2</v>
      </c>
      <c r="BC181" s="33">
        <v>5</v>
      </c>
      <c r="BD181" s="33">
        <v>2</v>
      </c>
      <c r="BE181" s="33" t="s">
        <v>5</v>
      </c>
      <c r="BF181" s="33">
        <v>4</v>
      </c>
      <c r="BH181" s="33" t="s">
        <v>975</v>
      </c>
      <c r="BI181" s="33">
        <v>4</v>
      </c>
      <c r="BJ181" s="33">
        <v>4</v>
      </c>
      <c r="BK181" s="33">
        <v>3</v>
      </c>
      <c r="BL181" s="33">
        <v>4</v>
      </c>
      <c r="BM181" s="33">
        <v>4</v>
      </c>
      <c r="BN181" s="33">
        <v>4</v>
      </c>
      <c r="BO181" s="33">
        <v>5</v>
      </c>
      <c r="BP181" s="33">
        <v>3</v>
      </c>
      <c r="BQ181" s="33">
        <v>4</v>
      </c>
      <c r="BR181" s="33" t="s">
        <v>5</v>
      </c>
      <c r="BS181" s="33">
        <v>2</v>
      </c>
      <c r="BT181" s="33">
        <v>3</v>
      </c>
      <c r="BU181" s="33">
        <v>4</v>
      </c>
      <c r="BV181" s="33">
        <v>3</v>
      </c>
      <c r="BW181" s="33" t="s">
        <v>183</v>
      </c>
      <c r="BY181" s="33" t="s">
        <v>704</v>
      </c>
      <c r="BZ181" s="33" t="s">
        <v>712</v>
      </c>
      <c r="CA181" s="33" t="s">
        <v>719</v>
      </c>
      <c r="CB181" s="33" t="s">
        <v>727</v>
      </c>
      <c r="CC181" s="33" t="s">
        <v>1405</v>
      </c>
      <c r="CD181" s="33" t="s">
        <v>828</v>
      </c>
      <c r="CE181" s="33" t="s">
        <v>829</v>
      </c>
      <c r="CF181" s="33" t="s">
        <v>837</v>
      </c>
      <c r="CG181" s="33" t="s">
        <v>844</v>
      </c>
    </row>
    <row r="182" spans="1:86" ht="12.75" x14ac:dyDescent="0.2">
      <c r="A182" s="36">
        <v>43112.382100046292</v>
      </c>
      <c r="B182" s="33">
        <v>4</v>
      </c>
      <c r="C182" s="33">
        <v>3</v>
      </c>
      <c r="D182" s="33">
        <v>1</v>
      </c>
      <c r="E182" s="33">
        <v>1</v>
      </c>
      <c r="F182" s="33">
        <v>3</v>
      </c>
      <c r="G182" s="33">
        <v>5</v>
      </c>
      <c r="H182" s="33">
        <v>2</v>
      </c>
      <c r="I182" s="33">
        <v>5</v>
      </c>
      <c r="J182" s="33">
        <v>2</v>
      </c>
      <c r="K182" s="33">
        <v>4</v>
      </c>
      <c r="L182" s="33">
        <v>5</v>
      </c>
      <c r="M182" s="33">
        <v>4</v>
      </c>
      <c r="N182" s="33">
        <v>5</v>
      </c>
      <c r="O182" s="33">
        <v>5</v>
      </c>
      <c r="P182" s="33">
        <v>4</v>
      </c>
      <c r="Q182" s="33">
        <v>5</v>
      </c>
      <c r="R182" s="33">
        <v>3</v>
      </c>
      <c r="S182" s="33">
        <v>2</v>
      </c>
      <c r="T182" s="33">
        <v>5</v>
      </c>
      <c r="U182" s="33">
        <v>5</v>
      </c>
      <c r="V182" s="33" t="s">
        <v>5</v>
      </c>
      <c r="W182" s="33">
        <v>3</v>
      </c>
      <c r="X182" s="33">
        <v>5</v>
      </c>
      <c r="Y182" s="33">
        <v>3</v>
      </c>
      <c r="Z182" s="33">
        <v>3</v>
      </c>
      <c r="AA182" s="33">
        <v>3</v>
      </c>
      <c r="AB182" s="33">
        <v>5</v>
      </c>
      <c r="AC182" s="33">
        <v>2</v>
      </c>
      <c r="AD182" s="33">
        <v>4</v>
      </c>
      <c r="AE182" s="33">
        <v>5</v>
      </c>
      <c r="AF182" s="33" t="s">
        <v>5</v>
      </c>
      <c r="AG182" s="33">
        <v>5</v>
      </c>
      <c r="AH182" s="33">
        <v>4</v>
      </c>
      <c r="AI182" s="33">
        <v>5</v>
      </c>
      <c r="AJ182" s="33">
        <v>5</v>
      </c>
      <c r="AK182" s="33">
        <v>4</v>
      </c>
      <c r="AL182" s="33">
        <v>3</v>
      </c>
      <c r="AM182" s="33">
        <v>1</v>
      </c>
      <c r="AN182" s="33">
        <v>1</v>
      </c>
      <c r="AO182" s="33">
        <v>3</v>
      </c>
      <c r="AP182" s="33">
        <v>3</v>
      </c>
      <c r="AQ182" s="33">
        <v>2</v>
      </c>
      <c r="AR182" s="33">
        <v>5</v>
      </c>
      <c r="AS182" s="33">
        <v>2</v>
      </c>
      <c r="AT182" s="33">
        <v>3</v>
      </c>
      <c r="AU182" s="33">
        <v>5</v>
      </c>
      <c r="AV182" s="33">
        <v>4</v>
      </c>
      <c r="AW182" s="33">
        <v>4</v>
      </c>
      <c r="AX182" s="33">
        <v>4</v>
      </c>
      <c r="AY182" s="33">
        <v>4</v>
      </c>
      <c r="AZ182" s="33">
        <v>5</v>
      </c>
      <c r="BA182" s="33">
        <v>3</v>
      </c>
      <c r="BB182" s="33">
        <v>3</v>
      </c>
      <c r="BC182" s="33">
        <v>5</v>
      </c>
      <c r="BD182" s="33">
        <v>5</v>
      </c>
      <c r="BE182" s="33" t="s">
        <v>5</v>
      </c>
      <c r="BF182" s="33">
        <v>4</v>
      </c>
      <c r="BH182" s="33" t="s">
        <v>1406</v>
      </c>
      <c r="BI182" s="33">
        <v>1</v>
      </c>
      <c r="BJ182" s="33">
        <v>4</v>
      </c>
      <c r="BK182" s="33">
        <v>4</v>
      </c>
      <c r="BL182" s="33">
        <v>2</v>
      </c>
      <c r="BM182" s="33">
        <v>2</v>
      </c>
      <c r="BN182" s="33">
        <v>2</v>
      </c>
      <c r="BO182" s="33">
        <v>2</v>
      </c>
      <c r="BP182" s="33">
        <v>2</v>
      </c>
      <c r="BQ182" s="33">
        <v>2</v>
      </c>
      <c r="BR182" s="33">
        <v>1</v>
      </c>
      <c r="BS182" s="33">
        <v>4</v>
      </c>
      <c r="BT182" s="33">
        <v>2</v>
      </c>
      <c r="BU182" s="33">
        <v>2</v>
      </c>
      <c r="BV182" s="33">
        <v>4</v>
      </c>
      <c r="BW182" s="33" t="s">
        <v>185</v>
      </c>
      <c r="BX182" s="33" t="s">
        <v>1407</v>
      </c>
      <c r="BY182" s="33" t="s">
        <v>704</v>
      </c>
      <c r="BZ182" s="33" t="s">
        <v>713</v>
      </c>
      <c r="CA182" s="33" t="s">
        <v>719</v>
      </c>
      <c r="CB182" s="33" t="s">
        <v>727</v>
      </c>
      <c r="CD182" s="33" t="s">
        <v>830</v>
      </c>
      <c r="CE182" s="33" t="s">
        <v>1027</v>
      </c>
      <c r="CF182" s="33" t="s">
        <v>837</v>
      </c>
      <c r="CG182" s="33" t="s">
        <v>844</v>
      </c>
    </row>
    <row r="183" spans="1:86" ht="12.75" x14ac:dyDescent="0.2">
      <c r="A183" s="36">
        <v>43112.382258101847</v>
      </c>
      <c r="B183" s="33">
        <v>3</v>
      </c>
      <c r="C183" s="33">
        <v>4</v>
      </c>
      <c r="D183" s="33">
        <v>4</v>
      </c>
      <c r="E183" s="33">
        <v>3</v>
      </c>
      <c r="F183" s="33">
        <v>2</v>
      </c>
      <c r="G183" s="33">
        <v>3</v>
      </c>
      <c r="H183" s="33">
        <v>3</v>
      </c>
      <c r="I183" s="33">
        <v>3</v>
      </c>
      <c r="J183" s="33">
        <v>2</v>
      </c>
      <c r="K183" s="33">
        <v>4</v>
      </c>
      <c r="L183" s="33">
        <v>3</v>
      </c>
      <c r="M183" s="33">
        <v>3</v>
      </c>
      <c r="N183" s="33">
        <v>3</v>
      </c>
      <c r="O183" s="33">
        <v>3</v>
      </c>
      <c r="P183" s="33">
        <v>3</v>
      </c>
      <c r="Q183" s="33">
        <v>4</v>
      </c>
      <c r="R183" s="33">
        <v>3</v>
      </c>
      <c r="S183" s="33">
        <v>3</v>
      </c>
      <c r="T183" s="33">
        <v>4</v>
      </c>
      <c r="U183" s="33">
        <v>2</v>
      </c>
      <c r="V183" s="33">
        <v>2</v>
      </c>
      <c r="W183" s="33">
        <v>3</v>
      </c>
      <c r="X183" s="33">
        <v>3</v>
      </c>
      <c r="Y183" s="33">
        <v>3</v>
      </c>
      <c r="Z183" s="33">
        <v>3</v>
      </c>
      <c r="AA183" s="33">
        <v>3</v>
      </c>
      <c r="AB183" s="33">
        <v>3</v>
      </c>
      <c r="AC183" s="33">
        <v>3</v>
      </c>
      <c r="AD183" s="33">
        <v>4</v>
      </c>
      <c r="AE183" s="33">
        <v>3</v>
      </c>
      <c r="AF183" s="33">
        <v>2</v>
      </c>
      <c r="AG183" s="33">
        <v>3</v>
      </c>
      <c r="AH183" s="33">
        <v>3</v>
      </c>
      <c r="AI183" s="33">
        <v>3</v>
      </c>
      <c r="AJ183" s="33">
        <v>3</v>
      </c>
      <c r="AK183" s="33">
        <v>3</v>
      </c>
      <c r="AL183" s="33">
        <v>4</v>
      </c>
      <c r="AM183" s="33">
        <v>4</v>
      </c>
      <c r="AN183" s="33">
        <v>4</v>
      </c>
      <c r="AO183" s="33">
        <v>2</v>
      </c>
      <c r="AP183" s="33">
        <v>3</v>
      </c>
      <c r="AQ183" s="33">
        <v>3</v>
      </c>
      <c r="AR183" s="33">
        <v>4</v>
      </c>
      <c r="AS183" s="33">
        <v>3</v>
      </c>
      <c r="AT183" s="33">
        <v>3</v>
      </c>
      <c r="AU183" s="33">
        <v>3</v>
      </c>
      <c r="AV183" s="33">
        <v>4</v>
      </c>
      <c r="AW183" s="33">
        <v>3</v>
      </c>
      <c r="AX183" s="33">
        <v>3</v>
      </c>
      <c r="AY183" s="33">
        <v>4</v>
      </c>
      <c r="AZ183" s="33">
        <v>4</v>
      </c>
      <c r="BA183" s="33">
        <v>3</v>
      </c>
      <c r="BB183" s="33">
        <v>3</v>
      </c>
      <c r="BC183" s="33">
        <v>4</v>
      </c>
      <c r="BD183" s="33">
        <v>2</v>
      </c>
      <c r="BE183" s="33">
        <v>3</v>
      </c>
      <c r="BF183" s="33">
        <v>4</v>
      </c>
      <c r="BH183" s="33" t="s">
        <v>968</v>
      </c>
      <c r="BI183" s="33">
        <v>3</v>
      </c>
      <c r="BJ183" s="33">
        <v>3</v>
      </c>
      <c r="BK183" s="33">
        <v>3</v>
      </c>
      <c r="BL183" s="33">
        <v>3</v>
      </c>
      <c r="BM183" s="33">
        <v>3</v>
      </c>
      <c r="BN183" s="33">
        <v>3</v>
      </c>
      <c r="BO183" s="33">
        <v>3</v>
      </c>
      <c r="BP183" s="33">
        <v>3</v>
      </c>
      <c r="BQ183" s="33">
        <v>2</v>
      </c>
      <c r="BR183" s="33">
        <v>2</v>
      </c>
      <c r="BS183" s="33">
        <v>3</v>
      </c>
      <c r="BT183" s="33">
        <v>3</v>
      </c>
      <c r="BU183" s="33">
        <v>3</v>
      </c>
      <c r="BV183" s="33">
        <v>3</v>
      </c>
      <c r="BW183" s="33" t="s">
        <v>1408</v>
      </c>
      <c r="BY183" s="33" t="s">
        <v>705</v>
      </c>
      <c r="BZ183" s="33" t="s">
        <v>712</v>
      </c>
      <c r="CA183" s="33" t="s">
        <v>719</v>
      </c>
      <c r="CB183" s="33" t="s">
        <v>727</v>
      </c>
      <c r="CC183" s="33" t="s">
        <v>1409</v>
      </c>
      <c r="CD183" s="33" t="s">
        <v>1410</v>
      </c>
      <c r="CE183" s="33" t="s">
        <v>1265</v>
      </c>
      <c r="CF183" s="33" t="s">
        <v>837</v>
      </c>
      <c r="CG183" s="33" t="s">
        <v>844</v>
      </c>
    </row>
    <row r="184" spans="1:86" ht="12.75" x14ac:dyDescent="0.2">
      <c r="A184" s="36">
        <v>43112.383516273148</v>
      </c>
      <c r="B184" s="33">
        <v>5</v>
      </c>
      <c r="C184" s="33">
        <v>3</v>
      </c>
      <c r="D184" s="33">
        <v>1</v>
      </c>
      <c r="E184" s="33">
        <v>5</v>
      </c>
      <c r="F184" s="33">
        <v>5</v>
      </c>
      <c r="G184" s="33">
        <v>5</v>
      </c>
      <c r="H184" s="33">
        <v>5</v>
      </c>
      <c r="I184" s="33">
        <v>5</v>
      </c>
      <c r="J184" s="33">
        <v>3</v>
      </c>
      <c r="K184" s="33">
        <v>5</v>
      </c>
      <c r="L184" s="33">
        <v>5</v>
      </c>
      <c r="M184" s="33">
        <v>4</v>
      </c>
      <c r="N184" s="33">
        <v>4</v>
      </c>
      <c r="O184" s="33">
        <v>5</v>
      </c>
      <c r="P184" s="33">
        <v>5</v>
      </c>
      <c r="Q184" s="33">
        <v>5</v>
      </c>
      <c r="R184" s="33">
        <v>5</v>
      </c>
      <c r="S184" s="33">
        <v>4</v>
      </c>
      <c r="T184" s="33">
        <v>5</v>
      </c>
      <c r="U184" s="33">
        <v>5</v>
      </c>
      <c r="V184" s="33">
        <v>3</v>
      </c>
      <c r="W184" s="33">
        <v>5</v>
      </c>
      <c r="X184" s="33">
        <v>2</v>
      </c>
      <c r="Y184" s="33">
        <v>4</v>
      </c>
      <c r="Z184" s="33">
        <v>5</v>
      </c>
      <c r="AA184" s="33">
        <v>4</v>
      </c>
      <c r="AB184" s="33">
        <v>5</v>
      </c>
      <c r="AC184" s="33">
        <v>4</v>
      </c>
      <c r="AD184" s="33">
        <v>5</v>
      </c>
      <c r="AE184" s="33">
        <v>2</v>
      </c>
      <c r="AF184" s="33">
        <v>2</v>
      </c>
      <c r="AG184" s="33">
        <v>5</v>
      </c>
      <c r="AH184" s="33">
        <v>5</v>
      </c>
      <c r="AI184" s="33">
        <v>5</v>
      </c>
      <c r="AJ184" s="33">
        <v>2</v>
      </c>
      <c r="AK184" s="33">
        <v>5</v>
      </c>
      <c r="AL184" s="33">
        <v>5</v>
      </c>
      <c r="AM184" s="33">
        <v>4</v>
      </c>
      <c r="AN184" s="33">
        <v>5</v>
      </c>
      <c r="AO184" s="33">
        <v>5</v>
      </c>
      <c r="AP184" s="33">
        <v>5</v>
      </c>
      <c r="AQ184" s="33">
        <v>5</v>
      </c>
      <c r="AR184" s="33">
        <v>5</v>
      </c>
      <c r="AS184" s="33">
        <v>5</v>
      </c>
      <c r="AT184" s="33">
        <v>5</v>
      </c>
      <c r="AU184" s="33">
        <v>5</v>
      </c>
      <c r="AV184" s="33">
        <v>5</v>
      </c>
      <c r="AW184" s="33">
        <v>5</v>
      </c>
      <c r="AX184" s="33">
        <v>5</v>
      </c>
      <c r="AY184" s="33">
        <v>5</v>
      </c>
      <c r="AZ184" s="33">
        <v>4</v>
      </c>
      <c r="BA184" s="33">
        <v>5</v>
      </c>
      <c r="BB184" s="33">
        <v>3</v>
      </c>
      <c r="BC184" s="33">
        <v>5</v>
      </c>
      <c r="BD184" s="33">
        <v>5</v>
      </c>
      <c r="BE184" s="33">
        <v>3</v>
      </c>
      <c r="BF184" s="33">
        <v>5</v>
      </c>
      <c r="BG184" s="33" t="s">
        <v>1411</v>
      </c>
      <c r="BH184" s="33" t="s">
        <v>160</v>
      </c>
      <c r="BI184" s="33">
        <v>5</v>
      </c>
      <c r="BJ184" s="33">
        <v>5</v>
      </c>
      <c r="BK184" s="33">
        <v>5</v>
      </c>
      <c r="BL184" s="33">
        <v>5</v>
      </c>
      <c r="BM184" s="33">
        <v>5</v>
      </c>
      <c r="BN184" s="33">
        <v>5</v>
      </c>
      <c r="BO184" s="33">
        <v>4</v>
      </c>
      <c r="BP184" s="33">
        <v>4</v>
      </c>
      <c r="BQ184" s="33">
        <v>5</v>
      </c>
      <c r="BR184" s="33">
        <v>5</v>
      </c>
      <c r="BS184" s="33">
        <v>5</v>
      </c>
      <c r="BT184" s="33">
        <v>5</v>
      </c>
      <c r="BU184" s="33">
        <v>5</v>
      </c>
      <c r="BV184" s="33">
        <v>5</v>
      </c>
      <c r="BW184" s="33" t="s">
        <v>184</v>
      </c>
      <c r="BX184" s="33" t="s">
        <v>1412</v>
      </c>
      <c r="BY184" s="33" t="s">
        <v>705</v>
      </c>
      <c r="BZ184" s="33" t="s">
        <v>712</v>
      </c>
      <c r="CA184" s="33" t="s">
        <v>719</v>
      </c>
      <c r="CB184" s="33" t="s">
        <v>1054</v>
      </c>
      <c r="CC184" s="33" t="s">
        <v>1413</v>
      </c>
      <c r="CD184" s="33" t="s">
        <v>206</v>
      </c>
      <c r="CE184" s="33" t="s">
        <v>1130</v>
      </c>
      <c r="CF184" s="33" t="s">
        <v>837</v>
      </c>
      <c r="CG184" s="33" t="s">
        <v>844</v>
      </c>
      <c r="CH184" s="33"/>
    </row>
    <row r="185" spans="1:86" ht="12.75" x14ac:dyDescent="0.2">
      <c r="A185" s="36">
        <v>43112.384010937501</v>
      </c>
      <c r="B185" s="33">
        <v>4</v>
      </c>
      <c r="C185" s="33">
        <v>4</v>
      </c>
      <c r="D185" s="33">
        <v>4</v>
      </c>
      <c r="E185" s="33">
        <v>3</v>
      </c>
      <c r="F185" s="33">
        <v>3</v>
      </c>
      <c r="G185" s="33">
        <v>2</v>
      </c>
      <c r="H185" s="33">
        <v>5</v>
      </c>
      <c r="I185" s="33">
        <v>4</v>
      </c>
      <c r="J185" s="33">
        <v>1</v>
      </c>
      <c r="K185" s="33">
        <v>2</v>
      </c>
      <c r="L185" s="33">
        <v>3</v>
      </c>
      <c r="M185" s="33">
        <v>4</v>
      </c>
      <c r="N185" s="33">
        <v>2</v>
      </c>
      <c r="O185" s="33">
        <v>4</v>
      </c>
      <c r="P185" s="33">
        <v>5</v>
      </c>
      <c r="Q185" s="33">
        <v>5</v>
      </c>
      <c r="R185" s="33">
        <v>4</v>
      </c>
      <c r="S185" s="33">
        <v>2</v>
      </c>
      <c r="T185" s="33">
        <v>3</v>
      </c>
      <c r="U185" s="33">
        <v>3</v>
      </c>
      <c r="V185" s="33">
        <v>2</v>
      </c>
      <c r="W185" s="33">
        <v>5</v>
      </c>
      <c r="X185" s="33">
        <v>3</v>
      </c>
      <c r="Y185" s="33">
        <v>4</v>
      </c>
      <c r="Z185" s="33">
        <v>3</v>
      </c>
      <c r="AA185" s="33">
        <v>4</v>
      </c>
      <c r="AB185" s="33">
        <v>3</v>
      </c>
      <c r="AC185" s="33">
        <v>3</v>
      </c>
      <c r="AD185" s="33">
        <v>4</v>
      </c>
      <c r="AE185" s="33">
        <v>4</v>
      </c>
      <c r="AF185" s="33">
        <v>3</v>
      </c>
      <c r="AG185" s="33">
        <v>2</v>
      </c>
      <c r="AH185" s="33">
        <v>4</v>
      </c>
      <c r="AI185" s="33">
        <v>4</v>
      </c>
      <c r="AJ185" s="33">
        <v>2</v>
      </c>
      <c r="AK185" s="33">
        <v>4</v>
      </c>
      <c r="AL185" s="33">
        <v>5</v>
      </c>
      <c r="AM185" s="33">
        <v>5</v>
      </c>
      <c r="AN185" s="33">
        <v>4</v>
      </c>
      <c r="AO185" s="33">
        <v>3</v>
      </c>
      <c r="AP185" s="33" t="s">
        <v>5</v>
      </c>
      <c r="AQ185" s="33" t="s">
        <v>5</v>
      </c>
      <c r="AR185" s="33">
        <v>5</v>
      </c>
      <c r="AS185" s="33">
        <v>2</v>
      </c>
      <c r="AT185" s="33">
        <v>3</v>
      </c>
      <c r="AU185" s="33">
        <v>3</v>
      </c>
      <c r="AV185" s="33">
        <v>4</v>
      </c>
      <c r="AW185" s="33">
        <v>5</v>
      </c>
      <c r="AX185" s="33">
        <v>4</v>
      </c>
      <c r="AY185" s="33">
        <v>4</v>
      </c>
      <c r="AZ185" s="33">
        <v>5</v>
      </c>
      <c r="BA185" s="33">
        <v>5</v>
      </c>
      <c r="BB185" s="33">
        <v>3</v>
      </c>
      <c r="BC185" s="33">
        <v>3</v>
      </c>
      <c r="BD185" s="33">
        <v>4</v>
      </c>
      <c r="BE185" s="33">
        <v>2</v>
      </c>
      <c r="BF185" s="33">
        <v>5</v>
      </c>
      <c r="BH185" s="33" t="s">
        <v>156</v>
      </c>
      <c r="BI185" s="33">
        <v>2</v>
      </c>
      <c r="BJ185" s="33">
        <v>4</v>
      </c>
      <c r="BK185" s="33">
        <v>3</v>
      </c>
      <c r="BL185" s="33">
        <v>4</v>
      </c>
      <c r="BM185" s="33">
        <v>4</v>
      </c>
      <c r="BN185" s="33">
        <v>3</v>
      </c>
      <c r="BO185" s="33">
        <v>4</v>
      </c>
      <c r="BP185" s="33">
        <v>3</v>
      </c>
      <c r="BQ185" s="33">
        <v>3</v>
      </c>
      <c r="BR185" s="33">
        <v>2</v>
      </c>
      <c r="BS185" s="33">
        <v>4</v>
      </c>
      <c r="BT185" s="33">
        <v>4</v>
      </c>
      <c r="BU185" s="33">
        <v>5</v>
      </c>
      <c r="BV185" s="33">
        <v>3</v>
      </c>
      <c r="BW185" s="33" t="s">
        <v>185</v>
      </c>
      <c r="BX185" s="33" t="s">
        <v>1414</v>
      </c>
      <c r="BY185" s="33" t="s">
        <v>704</v>
      </c>
      <c r="BZ185" s="33" t="s">
        <v>712</v>
      </c>
      <c r="CA185" s="33" t="s">
        <v>719</v>
      </c>
      <c r="CB185" s="33" t="s">
        <v>727</v>
      </c>
      <c r="CC185" s="33" t="s">
        <v>977</v>
      </c>
      <c r="CD185" s="33" t="s">
        <v>206</v>
      </c>
      <c r="CF185" s="33" t="s">
        <v>837</v>
      </c>
      <c r="CG185" s="33" t="s">
        <v>844</v>
      </c>
      <c r="CH185" s="33"/>
    </row>
    <row r="186" spans="1:86" ht="12.75" x14ac:dyDescent="0.2">
      <c r="A186" s="36">
        <v>43112.384179618057</v>
      </c>
      <c r="B186" s="33">
        <v>2</v>
      </c>
      <c r="C186" s="33">
        <v>5</v>
      </c>
      <c r="D186" s="33">
        <v>4</v>
      </c>
      <c r="E186" s="33">
        <v>2</v>
      </c>
      <c r="F186" s="33">
        <v>1</v>
      </c>
      <c r="G186" s="33">
        <v>5</v>
      </c>
      <c r="H186" s="33">
        <v>2</v>
      </c>
      <c r="I186" s="33">
        <v>4</v>
      </c>
      <c r="J186" s="33">
        <v>3</v>
      </c>
      <c r="K186" s="33">
        <v>4</v>
      </c>
      <c r="L186" s="33">
        <v>2</v>
      </c>
      <c r="M186" s="33">
        <v>3</v>
      </c>
      <c r="N186" s="33">
        <v>5</v>
      </c>
      <c r="O186" s="33">
        <v>4</v>
      </c>
      <c r="P186" s="33">
        <v>5</v>
      </c>
      <c r="Q186" s="33">
        <v>2</v>
      </c>
      <c r="R186" s="33">
        <v>2</v>
      </c>
      <c r="S186" s="33">
        <v>2</v>
      </c>
      <c r="T186" s="33">
        <v>4</v>
      </c>
      <c r="U186" s="33">
        <v>3</v>
      </c>
      <c r="V186" s="33">
        <v>1</v>
      </c>
      <c r="W186" s="33">
        <v>5</v>
      </c>
      <c r="X186" s="33">
        <v>4</v>
      </c>
      <c r="Y186" s="33">
        <v>3</v>
      </c>
      <c r="Z186" s="33">
        <v>4</v>
      </c>
      <c r="AA186" s="33">
        <v>5</v>
      </c>
      <c r="AB186" s="33">
        <v>4</v>
      </c>
      <c r="AC186" s="33">
        <v>4</v>
      </c>
      <c r="AD186" s="33">
        <v>4</v>
      </c>
      <c r="AE186" s="33">
        <v>4</v>
      </c>
      <c r="AF186" s="33">
        <v>3</v>
      </c>
      <c r="AG186" s="33">
        <v>5</v>
      </c>
      <c r="AH186" s="33">
        <v>5</v>
      </c>
      <c r="AI186" s="33">
        <v>5</v>
      </c>
      <c r="AJ186" s="33">
        <v>4</v>
      </c>
      <c r="AK186" s="33">
        <v>2</v>
      </c>
      <c r="AL186" s="33">
        <v>5</v>
      </c>
      <c r="AM186" s="33">
        <v>4</v>
      </c>
      <c r="AN186" s="33">
        <v>3</v>
      </c>
      <c r="AO186" s="33">
        <v>2</v>
      </c>
      <c r="AP186" s="33">
        <v>5</v>
      </c>
      <c r="AQ186" s="33">
        <v>3</v>
      </c>
      <c r="AR186" s="33">
        <v>5</v>
      </c>
      <c r="AS186" s="33">
        <v>3</v>
      </c>
      <c r="AT186" s="33">
        <v>5</v>
      </c>
      <c r="AU186" s="33">
        <v>2</v>
      </c>
      <c r="AV186" s="33">
        <v>4</v>
      </c>
      <c r="AW186" s="33">
        <v>4</v>
      </c>
      <c r="AX186" s="33">
        <v>4</v>
      </c>
      <c r="AY186" s="33">
        <v>5</v>
      </c>
      <c r="AZ186" s="33">
        <v>2</v>
      </c>
      <c r="BA186" s="33">
        <v>3</v>
      </c>
      <c r="BB186" s="33">
        <v>4</v>
      </c>
      <c r="BC186" s="33">
        <v>5</v>
      </c>
      <c r="BD186" s="33">
        <v>3</v>
      </c>
      <c r="BE186" s="33">
        <v>1</v>
      </c>
      <c r="BF186" s="33">
        <v>5</v>
      </c>
      <c r="BG186" s="33" t="s">
        <v>1415</v>
      </c>
      <c r="BH186" s="33" t="s">
        <v>936</v>
      </c>
      <c r="BI186" s="33">
        <v>4</v>
      </c>
      <c r="BJ186" s="33">
        <v>4</v>
      </c>
      <c r="BK186" s="33">
        <v>4</v>
      </c>
      <c r="BL186" s="33">
        <v>5</v>
      </c>
      <c r="BM186" s="33">
        <v>4</v>
      </c>
      <c r="BN186" s="33">
        <v>3</v>
      </c>
      <c r="BO186" s="33">
        <v>3</v>
      </c>
      <c r="BP186" s="33">
        <v>4</v>
      </c>
      <c r="BQ186" s="33">
        <v>5</v>
      </c>
      <c r="BR186" s="33">
        <v>1</v>
      </c>
      <c r="BS186" s="33">
        <v>5</v>
      </c>
      <c r="BT186" s="33">
        <v>4</v>
      </c>
      <c r="BU186" s="33">
        <v>3</v>
      </c>
      <c r="BV186" s="33">
        <v>4</v>
      </c>
      <c r="BW186" s="33" t="s">
        <v>184</v>
      </c>
      <c r="BX186" s="33" t="s">
        <v>1416</v>
      </c>
      <c r="BY186" s="33" t="s">
        <v>705</v>
      </c>
      <c r="BZ186" s="33" t="s">
        <v>712</v>
      </c>
      <c r="CA186" s="33" t="s">
        <v>719</v>
      </c>
      <c r="CB186" s="33" t="s">
        <v>727</v>
      </c>
      <c r="CC186" s="33" t="s">
        <v>1417</v>
      </c>
      <c r="CD186" s="33" t="s">
        <v>830</v>
      </c>
      <c r="CE186" s="33" t="s">
        <v>1334</v>
      </c>
      <c r="CF186" s="33" t="s">
        <v>837</v>
      </c>
      <c r="CG186" s="33" t="s">
        <v>844</v>
      </c>
    </row>
    <row r="187" spans="1:86" ht="12.75" x14ac:dyDescent="0.2">
      <c r="A187" s="36">
        <v>43112.394927361107</v>
      </c>
      <c r="B187" s="33">
        <v>2</v>
      </c>
      <c r="C187" s="33">
        <v>5</v>
      </c>
      <c r="D187" s="33">
        <v>4</v>
      </c>
      <c r="E187" s="33">
        <v>3</v>
      </c>
      <c r="F187" s="33">
        <v>4</v>
      </c>
      <c r="G187" s="33">
        <v>5</v>
      </c>
      <c r="H187" s="33">
        <v>4</v>
      </c>
      <c r="I187" s="33">
        <v>5</v>
      </c>
      <c r="J187" s="33">
        <v>1</v>
      </c>
      <c r="K187" s="33">
        <v>4</v>
      </c>
      <c r="L187" s="33">
        <v>2</v>
      </c>
      <c r="M187" s="33">
        <v>4</v>
      </c>
      <c r="N187" s="33">
        <v>5</v>
      </c>
      <c r="O187" s="33">
        <v>3</v>
      </c>
      <c r="P187" s="33">
        <v>5</v>
      </c>
      <c r="Q187" s="33">
        <v>4</v>
      </c>
      <c r="R187" s="33">
        <v>2</v>
      </c>
      <c r="S187" s="33">
        <v>3</v>
      </c>
      <c r="T187" s="33">
        <v>2</v>
      </c>
      <c r="U187" s="33">
        <v>2</v>
      </c>
      <c r="V187" s="33" t="s">
        <v>5</v>
      </c>
      <c r="W187" s="33">
        <v>4</v>
      </c>
      <c r="X187" s="33">
        <v>5</v>
      </c>
      <c r="Y187" s="33">
        <v>4</v>
      </c>
      <c r="Z187" s="33">
        <v>4</v>
      </c>
      <c r="AA187" s="33">
        <v>5</v>
      </c>
      <c r="AB187" s="33">
        <v>4</v>
      </c>
      <c r="AC187" s="33">
        <v>5</v>
      </c>
      <c r="AD187" s="33">
        <v>3</v>
      </c>
      <c r="AE187" s="33">
        <v>4</v>
      </c>
      <c r="AF187" s="33">
        <v>5</v>
      </c>
      <c r="AG187" s="33">
        <v>5</v>
      </c>
      <c r="AH187" s="33">
        <v>5</v>
      </c>
      <c r="AI187" s="33">
        <v>5</v>
      </c>
      <c r="AJ187" s="33">
        <v>4</v>
      </c>
      <c r="AK187" s="33">
        <v>3</v>
      </c>
      <c r="AL187" s="33">
        <v>4</v>
      </c>
      <c r="AM187" s="33">
        <v>3</v>
      </c>
      <c r="AN187" s="33">
        <v>3</v>
      </c>
      <c r="AO187" s="33">
        <v>1</v>
      </c>
      <c r="AP187" s="33">
        <v>5</v>
      </c>
      <c r="AQ187" s="33">
        <v>4</v>
      </c>
      <c r="AR187" s="33">
        <v>4</v>
      </c>
      <c r="AS187" s="33">
        <v>1</v>
      </c>
      <c r="AT187" s="33">
        <v>4</v>
      </c>
      <c r="AU187" s="33">
        <v>3</v>
      </c>
      <c r="AV187" s="33">
        <v>4</v>
      </c>
      <c r="AW187" s="33">
        <v>4</v>
      </c>
      <c r="AX187" s="33">
        <v>3</v>
      </c>
      <c r="AY187" s="33">
        <v>3</v>
      </c>
      <c r="AZ187" s="33">
        <v>1</v>
      </c>
      <c r="BA187" s="33">
        <v>4</v>
      </c>
      <c r="BB187" s="33">
        <v>1</v>
      </c>
      <c r="BC187" s="33">
        <v>2</v>
      </c>
      <c r="BD187" s="33">
        <v>2</v>
      </c>
      <c r="BE187" s="33">
        <v>2</v>
      </c>
      <c r="BF187" s="33">
        <v>4</v>
      </c>
      <c r="BG187" s="33" t="s">
        <v>1418</v>
      </c>
      <c r="BH187" s="33" t="s">
        <v>1097</v>
      </c>
      <c r="BI187" s="33">
        <v>4</v>
      </c>
      <c r="BJ187" s="33">
        <v>3</v>
      </c>
      <c r="BK187" s="33">
        <v>2</v>
      </c>
      <c r="BL187" s="33">
        <v>4</v>
      </c>
      <c r="BM187" s="33">
        <v>4</v>
      </c>
      <c r="BN187" s="33">
        <v>5</v>
      </c>
      <c r="BO187" s="33">
        <v>2</v>
      </c>
      <c r="BP187" s="33">
        <v>5</v>
      </c>
      <c r="BQ187" s="33">
        <v>2</v>
      </c>
      <c r="BR187" s="33">
        <v>2</v>
      </c>
      <c r="BS187" s="33">
        <v>3</v>
      </c>
      <c r="BT187" s="33">
        <v>1</v>
      </c>
      <c r="BU187" s="33">
        <v>4</v>
      </c>
      <c r="BV187" s="33">
        <v>4</v>
      </c>
      <c r="BW187" s="33" t="s">
        <v>184</v>
      </c>
      <c r="BX187" s="33" t="s">
        <v>1419</v>
      </c>
      <c r="BY187" s="33" t="s">
        <v>705</v>
      </c>
      <c r="BZ187" s="33" t="s">
        <v>712</v>
      </c>
      <c r="CA187" s="33" t="s">
        <v>719</v>
      </c>
      <c r="CB187" s="33" t="s">
        <v>727</v>
      </c>
      <c r="CC187" s="33" t="s">
        <v>977</v>
      </c>
      <c r="CD187" s="33" t="s">
        <v>830</v>
      </c>
      <c r="CE187" s="33" t="s">
        <v>1112</v>
      </c>
      <c r="CF187" s="33" t="s">
        <v>939</v>
      </c>
      <c r="CG187" s="33" t="s">
        <v>844</v>
      </c>
    </row>
    <row r="188" spans="1:86" ht="12.75" x14ac:dyDescent="0.2">
      <c r="A188" s="36">
        <v>43112.399163275462</v>
      </c>
      <c r="B188" s="33">
        <v>5</v>
      </c>
      <c r="C188" s="33">
        <v>5</v>
      </c>
      <c r="D188" s="33">
        <v>4</v>
      </c>
      <c r="E188" s="33">
        <v>4</v>
      </c>
      <c r="F188" s="33">
        <v>5</v>
      </c>
      <c r="G188" s="33">
        <v>5</v>
      </c>
      <c r="H188" s="33">
        <v>3</v>
      </c>
      <c r="I188" s="33">
        <v>4</v>
      </c>
      <c r="J188" s="33">
        <v>4</v>
      </c>
      <c r="K188" s="33">
        <v>4</v>
      </c>
      <c r="L188" s="33">
        <v>5</v>
      </c>
      <c r="M188" s="33">
        <v>5</v>
      </c>
      <c r="N188" s="33">
        <v>3</v>
      </c>
      <c r="O188" s="33">
        <v>2</v>
      </c>
      <c r="P188" s="33">
        <v>4</v>
      </c>
      <c r="Q188" s="33">
        <v>5</v>
      </c>
      <c r="R188" s="33">
        <v>3</v>
      </c>
      <c r="S188" s="33">
        <v>4</v>
      </c>
      <c r="T188" s="33">
        <v>4</v>
      </c>
      <c r="U188" s="33">
        <v>3</v>
      </c>
      <c r="V188" s="33" t="s">
        <v>5</v>
      </c>
      <c r="W188" s="33">
        <v>5</v>
      </c>
      <c r="X188" s="33">
        <v>5</v>
      </c>
      <c r="Y188" s="33">
        <v>5</v>
      </c>
      <c r="Z188" s="33">
        <v>5</v>
      </c>
      <c r="AA188" s="33">
        <v>5</v>
      </c>
      <c r="AB188" s="33">
        <v>5</v>
      </c>
      <c r="AC188" s="33">
        <v>5</v>
      </c>
      <c r="AD188" s="33">
        <v>5</v>
      </c>
      <c r="AE188" s="33">
        <v>5</v>
      </c>
      <c r="AF188" s="33">
        <v>5</v>
      </c>
      <c r="AG188" s="33">
        <v>5</v>
      </c>
      <c r="AH188" s="33">
        <v>5</v>
      </c>
      <c r="AI188" s="33">
        <v>5</v>
      </c>
      <c r="AJ188" s="33">
        <v>3</v>
      </c>
      <c r="AK188" s="33">
        <v>5</v>
      </c>
      <c r="AL188" s="33">
        <v>5</v>
      </c>
      <c r="AM188" s="33">
        <v>5</v>
      </c>
      <c r="AN188" s="33">
        <v>4</v>
      </c>
      <c r="AO188" s="33">
        <v>4</v>
      </c>
      <c r="AP188" s="33">
        <v>3</v>
      </c>
      <c r="AQ188" s="33">
        <v>3</v>
      </c>
      <c r="AR188" s="33">
        <v>3</v>
      </c>
      <c r="AS188" s="33">
        <v>2</v>
      </c>
      <c r="AT188" s="33">
        <v>3</v>
      </c>
      <c r="AU188" s="33">
        <v>2</v>
      </c>
      <c r="AV188" s="33">
        <v>5</v>
      </c>
      <c r="AW188" s="33">
        <v>2</v>
      </c>
      <c r="AX188" s="33">
        <v>2</v>
      </c>
      <c r="AY188" s="33">
        <v>2</v>
      </c>
      <c r="AZ188" s="33">
        <v>5</v>
      </c>
      <c r="BA188" s="33">
        <v>2</v>
      </c>
      <c r="BB188" s="33">
        <v>2</v>
      </c>
      <c r="BC188" s="33">
        <v>2</v>
      </c>
      <c r="BD188" s="33">
        <v>2</v>
      </c>
      <c r="BE188" s="33" t="s">
        <v>5</v>
      </c>
      <c r="BF188" s="33">
        <v>5</v>
      </c>
      <c r="BH188" s="33" t="s">
        <v>1239</v>
      </c>
      <c r="BI188" s="33">
        <v>4</v>
      </c>
      <c r="BJ188" s="33">
        <v>4</v>
      </c>
      <c r="BK188" s="33">
        <v>5</v>
      </c>
      <c r="BL188" s="33">
        <v>3</v>
      </c>
      <c r="BM188" s="33">
        <v>2</v>
      </c>
      <c r="BN188" s="33">
        <v>2</v>
      </c>
      <c r="BO188" s="33">
        <v>3</v>
      </c>
      <c r="BP188" s="33">
        <v>3</v>
      </c>
      <c r="BQ188" s="33">
        <v>5</v>
      </c>
      <c r="BR188" s="33">
        <v>5</v>
      </c>
      <c r="BS188" s="33">
        <v>5</v>
      </c>
      <c r="BT188" s="33">
        <v>5</v>
      </c>
      <c r="BU188" s="33">
        <v>4</v>
      </c>
      <c r="BV188" s="33">
        <v>5</v>
      </c>
      <c r="BW188" s="33" t="s">
        <v>184</v>
      </c>
      <c r="BY188" s="33" t="s">
        <v>705</v>
      </c>
      <c r="BZ188" s="33" t="s">
        <v>712</v>
      </c>
      <c r="CA188" s="33" t="s">
        <v>719</v>
      </c>
      <c r="CB188" s="33" t="s">
        <v>727</v>
      </c>
      <c r="CC188" s="33" t="s">
        <v>1011</v>
      </c>
      <c r="CD188" s="33" t="s">
        <v>829</v>
      </c>
      <c r="CE188" s="33" t="s">
        <v>1279</v>
      </c>
      <c r="CF188" s="33" t="s">
        <v>837</v>
      </c>
      <c r="CG188" s="33" t="s">
        <v>844</v>
      </c>
    </row>
    <row r="189" spans="1:86" ht="12.75" x14ac:dyDescent="0.2">
      <c r="A189" s="36">
        <v>43112.400719479163</v>
      </c>
      <c r="B189" s="33">
        <v>3</v>
      </c>
      <c r="C189" s="33" t="s">
        <v>5</v>
      </c>
      <c r="D189" s="33">
        <v>4</v>
      </c>
      <c r="E189" s="33">
        <v>1</v>
      </c>
      <c r="F189" s="33">
        <v>2</v>
      </c>
      <c r="G189" s="33" t="s">
        <v>5</v>
      </c>
      <c r="H189" s="33">
        <v>5</v>
      </c>
      <c r="I189" s="33">
        <v>5</v>
      </c>
      <c r="J189" s="33">
        <v>1</v>
      </c>
      <c r="K189" s="33">
        <v>3</v>
      </c>
      <c r="L189" s="33">
        <v>2</v>
      </c>
      <c r="M189" s="33">
        <v>5</v>
      </c>
      <c r="N189" s="33">
        <v>1</v>
      </c>
      <c r="O189" s="33">
        <v>3</v>
      </c>
      <c r="P189" s="33">
        <v>2</v>
      </c>
      <c r="Q189" s="33">
        <v>4</v>
      </c>
      <c r="R189" s="33">
        <v>4</v>
      </c>
      <c r="S189" s="33">
        <v>1</v>
      </c>
      <c r="T189" s="33">
        <v>2</v>
      </c>
      <c r="U189" s="33">
        <v>2</v>
      </c>
      <c r="V189" s="33">
        <v>1</v>
      </c>
      <c r="W189" s="33" t="s">
        <v>5</v>
      </c>
      <c r="X189" s="33" t="s">
        <v>5</v>
      </c>
      <c r="Y189" s="33">
        <v>4</v>
      </c>
      <c r="Z189" s="33">
        <v>5</v>
      </c>
      <c r="AA189" s="33">
        <v>4</v>
      </c>
      <c r="AB189" s="33" t="s">
        <v>5</v>
      </c>
      <c r="AC189" s="33">
        <v>3</v>
      </c>
      <c r="AD189" s="33">
        <v>5</v>
      </c>
      <c r="AE189" s="33">
        <v>5</v>
      </c>
      <c r="AF189" s="33">
        <v>5</v>
      </c>
      <c r="AG189" s="33" t="s">
        <v>5</v>
      </c>
      <c r="AH189" s="33" t="s">
        <v>5</v>
      </c>
      <c r="AI189" s="33">
        <v>4</v>
      </c>
      <c r="AJ189" s="33">
        <v>5</v>
      </c>
      <c r="AK189" s="33">
        <v>3</v>
      </c>
      <c r="AL189" s="33" t="s">
        <v>5</v>
      </c>
      <c r="AM189" s="33">
        <v>4</v>
      </c>
      <c r="AN189" s="33">
        <v>2</v>
      </c>
      <c r="AO189" s="33">
        <v>1</v>
      </c>
      <c r="AP189" s="33" t="s">
        <v>5</v>
      </c>
      <c r="AQ189" s="33">
        <v>5</v>
      </c>
      <c r="AR189" s="33">
        <v>4</v>
      </c>
      <c r="AS189" s="33">
        <v>1</v>
      </c>
      <c r="AT189" s="33">
        <v>4</v>
      </c>
      <c r="AU189" s="33">
        <v>3</v>
      </c>
      <c r="AV189" s="33">
        <v>4</v>
      </c>
      <c r="AW189" s="33">
        <v>1</v>
      </c>
      <c r="AX189" s="33">
        <v>3</v>
      </c>
      <c r="AY189" s="33">
        <v>2</v>
      </c>
      <c r="AZ189" s="33">
        <v>3</v>
      </c>
      <c r="BA189" s="33">
        <v>4</v>
      </c>
      <c r="BB189" s="33">
        <v>1</v>
      </c>
      <c r="BC189" s="33">
        <v>2</v>
      </c>
      <c r="BD189" s="33">
        <v>1</v>
      </c>
      <c r="BE189" s="33">
        <v>1</v>
      </c>
      <c r="BF189" s="33" t="s">
        <v>5</v>
      </c>
      <c r="BG189" s="33" t="s">
        <v>1420</v>
      </c>
      <c r="BH189" s="33" t="s">
        <v>1005</v>
      </c>
      <c r="BI189" s="33">
        <v>1</v>
      </c>
      <c r="BJ189" s="33">
        <v>5</v>
      </c>
      <c r="BK189" s="33">
        <v>2</v>
      </c>
      <c r="BL189" s="33">
        <v>4</v>
      </c>
      <c r="BM189" s="33">
        <v>3</v>
      </c>
      <c r="BN189" s="33">
        <v>4</v>
      </c>
      <c r="BO189" s="33">
        <v>1</v>
      </c>
      <c r="BP189" s="33">
        <v>2</v>
      </c>
      <c r="BQ189" s="33">
        <v>2</v>
      </c>
      <c r="BR189" s="33">
        <v>1</v>
      </c>
      <c r="BS189" s="33">
        <v>4</v>
      </c>
      <c r="BT189" s="33">
        <v>1</v>
      </c>
      <c r="BU189" s="33">
        <v>3</v>
      </c>
      <c r="BV189" s="33">
        <v>4</v>
      </c>
      <c r="BW189" s="33" t="s">
        <v>184</v>
      </c>
      <c r="BX189" s="33" t="s">
        <v>1421</v>
      </c>
      <c r="BY189" s="33" t="s">
        <v>704</v>
      </c>
      <c r="BZ189" s="33" t="s">
        <v>712</v>
      </c>
      <c r="CA189" s="33" t="s">
        <v>720</v>
      </c>
      <c r="CB189" s="33" t="s">
        <v>727</v>
      </c>
      <c r="CC189" s="33" t="s">
        <v>1422</v>
      </c>
      <c r="CD189" s="33" t="s">
        <v>206</v>
      </c>
      <c r="CE189" s="33" t="s">
        <v>1042</v>
      </c>
      <c r="CF189" s="33" t="s">
        <v>837</v>
      </c>
      <c r="CG189" s="33" t="s">
        <v>844</v>
      </c>
    </row>
    <row r="190" spans="1:86" ht="12.75" x14ac:dyDescent="0.2">
      <c r="A190" s="36">
        <v>43112.406163958338</v>
      </c>
      <c r="B190" s="33">
        <v>5</v>
      </c>
      <c r="C190" s="33">
        <v>5</v>
      </c>
      <c r="D190" s="33">
        <v>4</v>
      </c>
      <c r="E190" s="33">
        <v>1</v>
      </c>
      <c r="F190" s="33">
        <v>3</v>
      </c>
      <c r="G190" s="33">
        <v>5</v>
      </c>
      <c r="H190" s="33">
        <v>5</v>
      </c>
      <c r="I190" s="33">
        <v>5</v>
      </c>
      <c r="J190" s="33">
        <v>2</v>
      </c>
      <c r="K190" s="33">
        <v>5</v>
      </c>
      <c r="L190" s="33">
        <v>5</v>
      </c>
      <c r="M190" s="33">
        <v>5</v>
      </c>
      <c r="N190" s="33">
        <v>5</v>
      </c>
      <c r="O190" s="33">
        <v>5</v>
      </c>
      <c r="P190" s="33">
        <v>5</v>
      </c>
      <c r="Q190" s="33">
        <v>5</v>
      </c>
      <c r="R190" s="33">
        <v>5</v>
      </c>
      <c r="S190" s="33">
        <v>1</v>
      </c>
      <c r="T190" s="33">
        <v>4</v>
      </c>
      <c r="U190" s="33">
        <v>5</v>
      </c>
      <c r="V190" s="33">
        <v>1</v>
      </c>
      <c r="W190" s="33">
        <v>5</v>
      </c>
      <c r="X190" s="33">
        <v>5</v>
      </c>
      <c r="Y190" s="33">
        <v>3</v>
      </c>
      <c r="Z190" s="33">
        <v>5</v>
      </c>
      <c r="AA190" s="33">
        <v>5</v>
      </c>
      <c r="AB190" s="33">
        <v>5</v>
      </c>
      <c r="AC190" s="33">
        <v>3</v>
      </c>
      <c r="AD190" s="33">
        <v>5</v>
      </c>
      <c r="AE190" s="33">
        <v>5</v>
      </c>
      <c r="AF190" s="33">
        <v>5</v>
      </c>
      <c r="AG190" s="33">
        <v>5</v>
      </c>
      <c r="AH190" s="33">
        <v>5</v>
      </c>
      <c r="AI190" s="33">
        <v>5</v>
      </c>
      <c r="AJ190" s="33">
        <v>5</v>
      </c>
      <c r="AK190" s="33">
        <v>5</v>
      </c>
      <c r="AL190" s="33">
        <v>5</v>
      </c>
      <c r="AM190" s="33">
        <v>3</v>
      </c>
      <c r="AN190" s="33">
        <v>2</v>
      </c>
      <c r="AO190" s="33">
        <v>4</v>
      </c>
      <c r="AP190" s="33">
        <v>5</v>
      </c>
      <c r="AQ190" s="33">
        <v>5</v>
      </c>
      <c r="AR190" s="33">
        <v>5</v>
      </c>
      <c r="AS190" s="33">
        <v>3</v>
      </c>
      <c r="AT190" s="33">
        <v>5</v>
      </c>
      <c r="AU190" s="33">
        <v>5</v>
      </c>
      <c r="AV190" s="33">
        <v>5</v>
      </c>
      <c r="AW190" s="33">
        <v>5</v>
      </c>
      <c r="AX190" s="33">
        <v>5</v>
      </c>
      <c r="AY190" s="33">
        <v>5</v>
      </c>
      <c r="AZ190" s="33">
        <v>5</v>
      </c>
      <c r="BA190" s="33">
        <v>5</v>
      </c>
      <c r="BB190" s="33">
        <v>2</v>
      </c>
      <c r="BC190" s="33">
        <v>5</v>
      </c>
      <c r="BD190" s="33">
        <v>5</v>
      </c>
      <c r="BE190" s="33">
        <v>1</v>
      </c>
      <c r="BF190" s="33">
        <v>5</v>
      </c>
      <c r="BH190" s="33" t="s">
        <v>1423</v>
      </c>
      <c r="BI190" s="33" t="s">
        <v>5</v>
      </c>
      <c r="BJ190" s="33">
        <v>5</v>
      </c>
      <c r="BK190" s="33" t="s">
        <v>5</v>
      </c>
      <c r="BL190" s="33">
        <v>5</v>
      </c>
      <c r="BM190" s="33" t="s">
        <v>5</v>
      </c>
      <c r="BN190" s="33">
        <v>5</v>
      </c>
      <c r="BO190" s="33" t="s">
        <v>5</v>
      </c>
      <c r="BP190" s="33">
        <v>5</v>
      </c>
      <c r="BQ190" s="33" t="s">
        <v>5</v>
      </c>
      <c r="BS190" s="33">
        <v>5</v>
      </c>
      <c r="BT190" s="33">
        <v>5</v>
      </c>
      <c r="BU190" s="33" t="s">
        <v>5</v>
      </c>
      <c r="BV190" s="33">
        <v>5</v>
      </c>
      <c r="BW190" s="33" t="s">
        <v>182</v>
      </c>
      <c r="BY190" s="33" t="s">
        <v>705</v>
      </c>
      <c r="BZ190" s="33" t="s">
        <v>714</v>
      </c>
      <c r="CA190" s="33" t="s">
        <v>719</v>
      </c>
      <c r="CB190" s="33" t="s">
        <v>727</v>
      </c>
      <c r="CC190" s="33" t="s">
        <v>977</v>
      </c>
      <c r="CD190" s="33" t="s">
        <v>830</v>
      </c>
      <c r="CE190" s="33" t="s">
        <v>1026</v>
      </c>
      <c r="CF190" s="33" t="s">
        <v>1182</v>
      </c>
      <c r="CG190" s="33" t="s">
        <v>844</v>
      </c>
    </row>
    <row r="191" spans="1:86" ht="12.75" x14ac:dyDescent="0.2">
      <c r="A191" s="36">
        <v>43112.407631354166</v>
      </c>
      <c r="B191" s="33">
        <v>4</v>
      </c>
      <c r="C191" s="33">
        <v>5</v>
      </c>
      <c r="D191" s="33">
        <v>5</v>
      </c>
      <c r="E191" s="33">
        <v>4</v>
      </c>
      <c r="F191" s="33">
        <v>2</v>
      </c>
      <c r="G191" s="33">
        <v>5</v>
      </c>
      <c r="H191" s="33">
        <v>5</v>
      </c>
      <c r="I191" s="33">
        <v>4</v>
      </c>
      <c r="J191" s="33">
        <v>3</v>
      </c>
      <c r="K191" s="33">
        <v>2</v>
      </c>
      <c r="L191" s="33">
        <v>5</v>
      </c>
      <c r="M191" s="33">
        <v>4</v>
      </c>
      <c r="N191" s="33">
        <v>5</v>
      </c>
      <c r="O191" s="33">
        <v>5</v>
      </c>
      <c r="P191" s="33">
        <v>5</v>
      </c>
      <c r="Q191" s="33">
        <v>5</v>
      </c>
      <c r="R191" s="33">
        <v>2</v>
      </c>
      <c r="S191" s="33">
        <v>3</v>
      </c>
      <c r="T191" s="33">
        <v>4</v>
      </c>
      <c r="U191" s="33">
        <v>2</v>
      </c>
      <c r="V191" s="33">
        <v>1</v>
      </c>
      <c r="W191" s="33">
        <v>5</v>
      </c>
      <c r="X191" s="33">
        <v>5</v>
      </c>
      <c r="Y191" s="33">
        <v>5</v>
      </c>
      <c r="Z191" s="33">
        <v>4</v>
      </c>
      <c r="AA191" s="33">
        <v>4</v>
      </c>
      <c r="AB191" s="33">
        <v>2</v>
      </c>
      <c r="AC191" s="33">
        <v>5</v>
      </c>
      <c r="AD191" s="33">
        <v>4</v>
      </c>
      <c r="AE191" s="33">
        <v>3</v>
      </c>
      <c r="AF191" s="33">
        <v>1</v>
      </c>
      <c r="AG191" s="33">
        <v>3</v>
      </c>
      <c r="AH191" s="33">
        <v>3</v>
      </c>
      <c r="AI191" s="33">
        <v>5</v>
      </c>
      <c r="AJ191" s="33">
        <v>4</v>
      </c>
      <c r="AK191" s="33">
        <v>4</v>
      </c>
      <c r="AL191" s="33">
        <v>5</v>
      </c>
      <c r="AM191" s="33">
        <v>5</v>
      </c>
      <c r="AN191" s="33">
        <v>4</v>
      </c>
      <c r="AO191" s="33">
        <v>3</v>
      </c>
      <c r="AP191" s="33">
        <v>5</v>
      </c>
      <c r="AQ191" s="33">
        <v>5</v>
      </c>
      <c r="AR191" s="33">
        <v>3</v>
      </c>
      <c r="AS191" s="33">
        <v>3</v>
      </c>
      <c r="AT191" s="33">
        <v>1</v>
      </c>
      <c r="AU191" s="33">
        <v>5</v>
      </c>
      <c r="AV191" s="33">
        <v>4</v>
      </c>
      <c r="AW191" s="33">
        <v>5</v>
      </c>
      <c r="AX191" s="33">
        <v>5</v>
      </c>
      <c r="AY191" s="33">
        <v>5</v>
      </c>
      <c r="AZ191" s="33">
        <v>5</v>
      </c>
      <c r="BA191" s="33">
        <v>3</v>
      </c>
      <c r="BB191" s="33">
        <v>3</v>
      </c>
      <c r="BC191" s="33">
        <v>4</v>
      </c>
      <c r="BD191" s="33">
        <v>3</v>
      </c>
      <c r="BE191" s="33">
        <v>1</v>
      </c>
      <c r="BF191" s="33">
        <v>4</v>
      </c>
      <c r="BH191" s="33" t="s">
        <v>1424</v>
      </c>
      <c r="BI191" s="33">
        <v>1</v>
      </c>
      <c r="BJ191" s="33">
        <v>4</v>
      </c>
      <c r="BK191" s="33">
        <v>5</v>
      </c>
      <c r="BL191" s="33">
        <v>1</v>
      </c>
      <c r="BM191" s="33">
        <v>1</v>
      </c>
      <c r="BO191" s="33">
        <v>5</v>
      </c>
      <c r="BP191" s="33">
        <v>4</v>
      </c>
      <c r="BQ191" s="33">
        <v>5</v>
      </c>
      <c r="BR191" s="33">
        <v>1</v>
      </c>
      <c r="BS191" s="33">
        <v>5</v>
      </c>
      <c r="BT191" s="33">
        <v>2</v>
      </c>
      <c r="BU191" s="33">
        <v>3</v>
      </c>
      <c r="BV191" s="33">
        <v>4</v>
      </c>
      <c r="BW191" s="33" t="s">
        <v>184</v>
      </c>
      <c r="BX191" s="33" t="s">
        <v>1425</v>
      </c>
      <c r="BY191" s="33" t="s">
        <v>705</v>
      </c>
      <c r="BZ191" s="33" t="s">
        <v>712</v>
      </c>
      <c r="CA191" s="33" t="s">
        <v>719</v>
      </c>
      <c r="CB191" s="33" t="s">
        <v>727</v>
      </c>
      <c r="CC191" s="33" t="s">
        <v>1426</v>
      </c>
      <c r="CD191" s="33" t="s">
        <v>829</v>
      </c>
      <c r="CE191" s="33" t="s">
        <v>1228</v>
      </c>
      <c r="CF191" s="33" t="s">
        <v>837</v>
      </c>
      <c r="CG191" s="33" t="s">
        <v>844</v>
      </c>
      <c r="CH191" s="33"/>
    </row>
    <row r="192" spans="1:86" ht="12.75" x14ac:dyDescent="0.2">
      <c r="A192" s="36">
        <v>43112.414209745373</v>
      </c>
      <c r="B192" s="33">
        <v>2</v>
      </c>
      <c r="C192" s="33">
        <v>5</v>
      </c>
      <c r="D192" s="33">
        <v>4</v>
      </c>
      <c r="E192" s="33">
        <v>4</v>
      </c>
      <c r="F192" s="33">
        <v>1</v>
      </c>
      <c r="G192" s="33">
        <v>4</v>
      </c>
      <c r="H192" s="33">
        <v>1</v>
      </c>
      <c r="I192" s="33">
        <v>2</v>
      </c>
      <c r="J192" s="33">
        <v>1</v>
      </c>
      <c r="K192" s="33">
        <v>2</v>
      </c>
      <c r="L192" s="33">
        <v>1</v>
      </c>
      <c r="M192" s="33">
        <v>3</v>
      </c>
      <c r="N192" s="33">
        <v>2</v>
      </c>
      <c r="O192" s="33">
        <v>1</v>
      </c>
      <c r="P192" s="33">
        <v>3</v>
      </c>
      <c r="Q192" s="33">
        <v>4</v>
      </c>
      <c r="R192" s="33">
        <v>1</v>
      </c>
      <c r="S192" s="33">
        <v>1</v>
      </c>
      <c r="T192" s="33">
        <v>3</v>
      </c>
      <c r="U192" s="33">
        <v>2</v>
      </c>
      <c r="V192" s="33">
        <v>1</v>
      </c>
      <c r="W192" s="33">
        <v>2</v>
      </c>
      <c r="X192" s="33">
        <v>5</v>
      </c>
      <c r="Y192" s="33">
        <v>3</v>
      </c>
      <c r="Z192" s="33">
        <v>3</v>
      </c>
      <c r="AA192" s="33">
        <v>5</v>
      </c>
      <c r="AB192" s="33">
        <v>4</v>
      </c>
      <c r="AC192" s="33">
        <v>4</v>
      </c>
      <c r="AD192" s="33">
        <v>5</v>
      </c>
      <c r="AE192" s="33">
        <v>5</v>
      </c>
      <c r="AF192" s="33">
        <v>1</v>
      </c>
      <c r="AG192" s="33">
        <v>1</v>
      </c>
      <c r="AH192" s="33">
        <v>5</v>
      </c>
      <c r="AI192" s="33">
        <v>3</v>
      </c>
      <c r="AJ192" s="33">
        <v>4</v>
      </c>
      <c r="AK192" s="33">
        <v>3</v>
      </c>
      <c r="AL192" s="33">
        <v>5</v>
      </c>
      <c r="AM192" s="33">
        <v>5</v>
      </c>
      <c r="AN192" s="33">
        <v>4</v>
      </c>
      <c r="AO192" s="33">
        <v>1</v>
      </c>
      <c r="AP192" s="33">
        <v>5</v>
      </c>
      <c r="AQ192" s="33">
        <v>3</v>
      </c>
      <c r="AR192" s="33">
        <v>3</v>
      </c>
      <c r="AS192" s="33">
        <v>1</v>
      </c>
      <c r="AT192" s="33">
        <v>3</v>
      </c>
      <c r="AU192" s="33">
        <v>1</v>
      </c>
      <c r="AV192" s="33">
        <v>2</v>
      </c>
      <c r="AW192" s="33">
        <v>3</v>
      </c>
      <c r="AX192" s="33">
        <v>1</v>
      </c>
      <c r="AY192" s="33">
        <v>4</v>
      </c>
      <c r="AZ192" s="33">
        <v>5</v>
      </c>
      <c r="BA192" s="33">
        <v>1</v>
      </c>
      <c r="BB192" s="33">
        <v>1</v>
      </c>
      <c r="BC192" s="33">
        <v>4</v>
      </c>
      <c r="BD192" s="33">
        <v>3</v>
      </c>
      <c r="BE192" s="33">
        <v>1</v>
      </c>
      <c r="BF192" s="33">
        <v>3</v>
      </c>
      <c r="BG192" s="33" t="s">
        <v>1427</v>
      </c>
      <c r="BH192" s="33" t="s">
        <v>160</v>
      </c>
      <c r="BI192" s="33" t="s">
        <v>5</v>
      </c>
      <c r="BJ192" s="33" t="s">
        <v>5</v>
      </c>
      <c r="BK192" s="33">
        <v>5</v>
      </c>
      <c r="BL192" s="33">
        <v>5</v>
      </c>
      <c r="BM192" s="33">
        <v>3</v>
      </c>
      <c r="BN192" s="33">
        <v>5</v>
      </c>
      <c r="BO192" s="33" t="s">
        <v>5</v>
      </c>
      <c r="BP192" s="33" t="s">
        <v>5</v>
      </c>
      <c r="BQ192" s="33" t="s">
        <v>5</v>
      </c>
      <c r="BR192" s="33" t="s">
        <v>5</v>
      </c>
      <c r="BS192" s="33" t="s">
        <v>5</v>
      </c>
      <c r="BT192" s="33">
        <v>1</v>
      </c>
      <c r="BU192" s="33">
        <v>3</v>
      </c>
      <c r="BV192" s="33">
        <v>4</v>
      </c>
      <c r="BW192" s="33" t="s">
        <v>184</v>
      </c>
      <c r="BX192" s="33" t="s">
        <v>1428</v>
      </c>
      <c r="BZ192" s="33" t="s">
        <v>712</v>
      </c>
      <c r="CA192" s="33" t="s">
        <v>719</v>
      </c>
      <c r="CB192" s="33" t="s">
        <v>727</v>
      </c>
      <c r="CC192" s="33" t="s">
        <v>977</v>
      </c>
      <c r="CD192" s="33" t="s">
        <v>830</v>
      </c>
      <c r="CE192" s="33" t="s">
        <v>938</v>
      </c>
      <c r="CF192" s="33" t="s">
        <v>837</v>
      </c>
      <c r="CG192" s="33" t="s">
        <v>844</v>
      </c>
    </row>
    <row r="193" spans="1:85" ht="12.75" x14ac:dyDescent="0.2">
      <c r="A193" s="36">
        <v>43112.419828819446</v>
      </c>
      <c r="B193" s="33">
        <v>4</v>
      </c>
      <c r="C193" s="33">
        <v>4</v>
      </c>
      <c r="D193" s="33">
        <v>5</v>
      </c>
      <c r="E193" s="33">
        <v>4</v>
      </c>
      <c r="F193" s="33">
        <v>4</v>
      </c>
      <c r="G193" s="33">
        <v>1</v>
      </c>
      <c r="H193" s="33">
        <v>1</v>
      </c>
      <c r="I193" s="33">
        <v>1</v>
      </c>
      <c r="J193" s="33">
        <v>5</v>
      </c>
      <c r="K193" s="33">
        <v>3</v>
      </c>
      <c r="L193" s="33">
        <v>3</v>
      </c>
      <c r="M193" s="33">
        <v>3</v>
      </c>
      <c r="N193" s="33">
        <v>3</v>
      </c>
      <c r="O193" s="33">
        <v>1</v>
      </c>
      <c r="P193" s="33">
        <v>3</v>
      </c>
      <c r="Q193" s="33">
        <v>2</v>
      </c>
      <c r="R193" s="33">
        <v>3</v>
      </c>
      <c r="S193" s="33">
        <v>4</v>
      </c>
      <c r="T193" s="33">
        <v>3</v>
      </c>
      <c r="U193" s="33">
        <v>5</v>
      </c>
      <c r="V193" s="33" t="s">
        <v>5</v>
      </c>
      <c r="W193" s="33">
        <v>2</v>
      </c>
      <c r="X193" s="33">
        <v>2</v>
      </c>
      <c r="Y193" s="33">
        <v>3</v>
      </c>
      <c r="Z193" s="33">
        <v>3</v>
      </c>
      <c r="AA193" s="33">
        <v>4</v>
      </c>
      <c r="AB193" s="33">
        <v>1</v>
      </c>
      <c r="AC193" s="33">
        <v>3</v>
      </c>
      <c r="AD193" s="33">
        <v>2</v>
      </c>
      <c r="AE193" s="33">
        <v>2</v>
      </c>
      <c r="AF193" s="33">
        <v>3</v>
      </c>
      <c r="AG193" s="33">
        <v>2</v>
      </c>
      <c r="AH193" s="33">
        <v>3</v>
      </c>
      <c r="AI193" s="33">
        <v>2</v>
      </c>
      <c r="AJ193" s="33">
        <v>1</v>
      </c>
      <c r="AK193" s="33">
        <v>3</v>
      </c>
      <c r="AL193" s="33">
        <v>4</v>
      </c>
      <c r="AM193" s="33">
        <v>4</v>
      </c>
      <c r="AN193" s="33">
        <v>4</v>
      </c>
      <c r="AO193" s="33">
        <v>4</v>
      </c>
      <c r="AP193" s="33">
        <v>1</v>
      </c>
      <c r="AQ193" s="33">
        <v>1</v>
      </c>
      <c r="AR193" s="33">
        <v>1</v>
      </c>
      <c r="AS193" s="33">
        <v>5</v>
      </c>
      <c r="AT193" s="33">
        <v>3</v>
      </c>
      <c r="AU193" s="33">
        <v>4</v>
      </c>
      <c r="AV193" s="33">
        <v>3</v>
      </c>
      <c r="AW193" s="33">
        <v>3</v>
      </c>
      <c r="AX193" s="33">
        <v>1</v>
      </c>
      <c r="AY193" s="33">
        <v>3</v>
      </c>
      <c r="AZ193" s="33">
        <v>1</v>
      </c>
      <c r="BA193" s="33">
        <v>3</v>
      </c>
      <c r="BB193" s="33">
        <v>4</v>
      </c>
      <c r="BC193" s="33">
        <v>3</v>
      </c>
      <c r="BD193" s="33">
        <v>3</v>
      </c>
      <c r="BE193" s="33">
        <v>4</v>
      </c>
      <c r="BF193" s="33">
        <v>1</v>
      </c>
      <c r="BH193" s="33" t="s">
        <v>1067</v>
      </c>
      <c r="BI193" s="33">
        <v>2</v>
      </c>
      <c r="BJ193" s="33">
        <v>2</v>
      </c>
      <c r="BK193" s="33">
        <v>2</v>
      </c>
      <c r="BL193" s="33">
        <v>1</v>
      </c>
      <c r="BM193" s="33">
        <v>1</v>
      </c>
      <c r="BN193" s="33">
        <v>2</v>
      </c>
      <c r="BO193" s="33">
        <v>3</v>
      </c>
      <c r="BP193" s="33">
        <v>3</v>
      </c>
      <c r="BQ193" s="33">
        <v>3</v>
      </c>
      <c r="BR193" s="33">
        <v>4</v>
      </c>
      <c r="BS193" s="33">
        <v>3</v>
      </c>
      <c r="BT193" s="33">
        <v>3</v>
      </c>
      <c r="BU193" s="33">
        <v>2</v>
      </c>
      <c r="BV193" s="33">
        <v>2</v>
      </c>
      <c r="BW193" s="33" t="s">
        <v>183</v>
      </c>
      <c r="BX193" s="33" t="s">
        <v>1429</v>
      </c>
      <c r="BY193" s="33" t="s">
        <v>705</v>
      </c>
      <c r="BZ193" s="33" t="s">
        <v>712</v>
      </c>
      <c r="CA193" s="33" t="s">
        <v>719</v>
      </c>
      <c r="CB193" s="33" t="s">
        <v>727</v>
      </c>
      <c r="CC193" s="33" t="s">
        <v>1430</v>
      </c>
      <c r="CD193" s="33" t="s">
        <v>206</v>
      </c>
      <c r="CE193" s="33" t="s">
        <v>1042</v>
      </c>
      <c r="CF193" s="33" t="s">
        <v>837</v>
      </c>
      <c r="CG193" s="33" t="s">
        <v>844</v>
      </c>
    </row>
    <row r="194" spans="1:85" ht="12.75" x14ac:dyDescent="0.2">
      <c r="A194" s="36">
        <v>43112.426392974536</v>
      </c>
      <c r="B194" s="33">
        <v>1</v>
      </c>
      <c r="C194" s="33">
        <v>2</v>
      </c>
      <c r="D194" s="33">
        <v>5</v>
      </c>
      <c r="E194" s="33">
        <v>3</v>
      </c>
      <c r="F194" s="33">
        <v>1</v>
      </c>
      <c r="G194" s="33">
        <v>5</v>
      </c>
      <c r="H194" s="33">
        <v>5</v>
      </c>
      <c r="I194" s="33">
        <v>1</v>
      </c>
      <c r="J194" s="33">
        <v>1</v>
      </c>
      <c r="K194" s="33">
        <v>1</v>
      </c>
      <c r="L194" s="33">
        <v>1</v>
      </c>
      <c r="M194" s="33">
        <v>1</v>
      </c>
      <c r="N194" s="33">
        <v>2</v>
      </c>
      <c r="O194" s="33">
        <v>2</v>
      </c>
      <c r="P194" s="33">
        <v>1</v>
      </c>
      <c r="Q194" s="33">
        <v>1</v>
      </c>
      <c r="R194" s="33">
        <v>1</v>
      </c>
      <c r="S194" s="33">
        <v>1</v>
      </c>
      <c r="T194" s="33">
        <v>2</v>
      </c>
      <c r="U194" s="33">
        <v>3</v>
      </c>
      <c r="V194" s="33">
        <v>1</v>
      </c>
      <c r="W194" s="33">
        <v>3</v>
      </c>
      <c r="X194" s="33" t="s">
        <v>5</v>
      </c>
      <c r="Y194" s="33" t="s">
        <v>5</v>
      </c>
      <c r="Z194" s="33" t="s">
        <v>5</v>
      </c>
      <c r="AA194" s="33" t="s">
        <v>5</v>
      </c>
      <c r="AB194" s="33" t="s">
        <v>5</v>
      </c>
      <c r="AC194" s="33" t="s">
        <v>5</v>
      </c>
      <c r="AD194" s="33" t="s">
        <v>5</v>
      </c>
      <c r="AE194" s="33" t="s">
        <v>5</v>
      </c>
      <c r="AF194" s="33" t="s">
        <v>5</v>
      </c>
      <c r="AG194" s="33" t="s">
        <v>5</v>
      </c>
      <c r="AH194" s="33" t="s">
        <v>5</v>
      </c>
      <c r="AI194" s="33" t="s">
        <v>5</v>
      </c>
      <c r="AJ194" s="33" t="s">
        <v>5</v>
      </c>
      <c r="AK194" s="33">
        <v>1</v>
      </c>
      <c r="AL194" s="33">
        <v>4</v>
      </c>
      <c r="AM194" s="33">
        <v>5</v>
      </c>
      <c r="AN194" s="33">
        <v>3</v>
      </c>
      <c r="AO194" s="33">
        <v>1</v>
      </c>
      <c r="AP194" s="33">
        <v>5</v>
      </c>
      <c r="AQ194" s="33">
        <v>5</v>
      </c>
      <c r="AR194" s="33">
        <v>1</v>
      </c>
      <c r="AS194" s="33">
        <v>1</v>
      </c>
      <c r="AT194" s="33">
        <v>1</v>
      </c>
      <c r="AU194" s="33">
        <v>1</v>
      </c>
      <c r="AV194" s="33">
        <v>1</v>
      </c>
      <c r="AW194" s="33">
        <v>2</v>
      </c>
      <c r="AX194" s="33">
        <v>1</v>
      </c>
      <c r="AY194" s="33">
        <v>3</v>
      </c>
      <c r="AZ194" s="33">
        <v>1</v>
      </c>
      <c r="BA194" s="33">
        <v>1</v>
      </c>
      <c r="BB194" s="33">
        <v>1</v>
      </c>
      <c r="BC194" s="33">
        <v>2</v>
      </c>
      <c r="BD194" s="33">
        <v>3</v>
      </c>
      <c r="BE194" s="33">
        <v>1</v>
      </c>
      <c r="BF194" s="33">
        <v>4</v>
      </c>
      <c r="BI194" s="33" t="s">
        <v>5</v>
      </c>
      <c r="BJ194" s="33" t="s">
        <v>5</v>
      </c>
      <c r="BK194" s="33" t="s">
        <v>5</v>
      </c>
      <c r="BL194" s="33" t="s">
        <v>5</v>
      </c>
      <c r="BM194" s="33" t="s">
        <v>5</v>
      </c>
      <c r="BN194" s="33" t="s">
        <v>5</v>
      </c>
      <c r="BO194" s="33" t="s">
        <v>5</v>
      </c>
      <c r="BP194" s="33" t="s">
        <v>5</v>
      </c>
      <c r="BQ194" s="33" t="s">
        <v>5</v>
      </c>
      <c r="BR194" s="33" t="s">
        <v>5</v>
      </c>
      <c r="BS194" s="33" t="s">
        <v>5</v>
      </c>
      <c r="BT194" s="33" t="s">
        <v>5</v>
      </c>
      <c r="BU194" s="33" t="s">
        <v>5</v>
      </c>
      <c r="BV194" s="33" t="s">
        <v>5</v>
      </c>
      <c r="BW194" s="33" t="s">
        <v>184</v>
      </c>
      <c r="BY194" s="33" t="s">
        <v>705</v>
      </c>
      <c r="BZ194" s="33" t="s">
        <v>714</v>
      </c>
      <c r="CA194" s="33" t="s">
        <v>719</v>
      </c>
      <c r="CB194" s="33" t="s">
        <v>727</v>
      </c>
      <c r="CC194" s="33" t="s">
        <v>1431</v>
      </c>
      <c r="CD194" s="33" t="s">
        <v>828</v>
      </c>
      <c r="CE194" s="33" t="s">
        <v>1100</v>
      </c>
      <c r="CF194" s="33" t="s">
        <v>837</v>
      </c>
      <c r="CG194" s="33" t="s">
        <v>844</v>
      </c>
    </row>
    <row r="195" spans="1:85" ht="12.75" x14ac:dyDescent="0.2">
      <c r="A195" s="36">
        <v>43112.427594432869</v>
      </c>
      <c r="B195" s="33">
        <v>3</v>
      </c>
      <c r="C195" s="33">
        <v>5</v>
      </c>
      <c r="D195" s="33">
        <v>5</v>
      </c>
      <c r="E195" s="33">
        <v>1</v>
      </c>
      <c r="F195" s="33">
        <v>1</v>
      </c>
      <c r="G195" s="33">
        <v>5</v>
      </c>
      <c r="H195" s="33">
        <v>1</v>
      </c>
      <c r="I195" s="33">
        <v>2</v>
      </c>
      <c r="J195" s="33">
        <v>2</v>
      </c>
      <c r="K195" s="33">
        <v>2</v>
      </c>
      <c r="L195" s="33">
        <v>2</v>
      </c>
      <c r="M195" s="33">
        <v>3</v>
      </c>
      <c r="N195" s="33">
        <v>1</v>
      </c>
      <c r="O195" s="33">
        <v>2</v>
      </c>
      <c r="P195" s="33">
        <v>2</v>
      </c>
      <c r="Q195" s="33">
        <v>5</v>
      </c>
      <c r="R195" s="33">
        <v>1</v>
      </c>
      <c r="S195" s="33">
        <v>2</v>
      </c>
      <c r="T195" s="33">
        <v>1</v>
      </c>
      <c r="U195" s="33">
        <v>2</v>
      </c>
      <c r="V195" s="33">
        <v>5</v>
      </c>
      <c r="W195" s="33">
        <v>5</v>
      </c>
      <c r="X195" s="33">
        <v>1</v>
      </c>
      <c r="Y195" s="33">
        <v>3</v>
      </c>
      <c r="Z195" s="33">
        <v>5</v>
      </c>
      <c r="AA195" s="33">
        <v>4</v>
      </c>
      <c r="AB195" s="33">
        <v>3</v>
      </c>
      <c r="AC195" s="33">
        <v>4</v>
      </c>
      <c r="AD195" s="33">
        <v>2</v>
      </c>
      <c r="AE195" s="33">
        <v>1</v>
      </c>
      <c r="AF195" s="33">
        <v>2</v>
      </c>
      <c r="AG195" s="33">
        <v>1</v>
      </c>
      <c r="AH195" s="33">
        <v>2</v>
      </c>
      <c r="AI195" s="33">
        <v>5</v>
      </c>
      <c r="AJ195" s="33">
        <v>4</v>
      </c>
      <c r="AK195" s="33">
        <v>3</v>
      </c>
      <c r="AL195" s="33">
        <v>5</v>
      </c>
      <c r="AM195" s="33">
        <v>5</v>
      </c>
      <c r="AN195" s="33">
        <v>1</v>
      </c>
      <c r="AO195" s="33">
        <v>1</v>
      </c>
      <c r="AP195" s="33">
        <v>5</v>
      </c>
      <c r="AQ195" s="33">
        <v>1</v>
      </c>
      <c r="AR195" s="33">
        <v>2</v>
      </c>
      <c r="AS195" s="33">
        <v>5</v>
      </c>
      <c r="AT195" s="33">
        <v>1</v>
      </c>
      <c r="AU195" s="33">
        <v>1</v>
      </c>
      <c r="AV195" s="33">
        <v>3</v>
      </c>
      <c r="AW195" s="33">
        <v>1</v>
      </c>
      <c r="AX195" s="33">
        <v>2</v>
      </c>
      <c r="AY195" s="33">
        <v>3</v>
      </c>
      <c r="AZ195" s="33">
        <v>5</v>
      </c>
      <c r="BA195" s="33">
        <v>1</v>
      </c>
      <c r="BB195" s="33">
        <v>3</v>
      </c>
      <c r="BC195" s="33">
        <v>1</v>
      </c>
      <c r="BD195" s="33">
        <v>2</v>
      </c>
      <c r="BE195" s="33">
        <v>2</v>
      </c>
      <c r="BF195" s="33">
        <v>4</v>
      </c>
      <c r="BI195" s="33" t="s">
        <v>5</v>
      </c>
      <c r="BJ195" s="33" t="s">
        <v>5</v>
      </c>
      <c r="BK195" s="33" t="s">
        <v>5</v>
      </c>
      <c r="BL195" s="33" t="s">
        <v>5</v>
      </c>
      <c r="BM195" s="33" t="s">
        <v>5</v>
      </c>
      <c r="BN195" s="33">
        <v>2</v>
      </c>
      <c r="BO195" s="33">
        <v>3</v>
      </c>
      <c r="BP195" s="33">
        <v>3</v>
      </c>
      <c r="BQ195" s="33">
        <v>1</v>
      </c>
      <c r="BR195" s="33" t="s">
        <v>5</v>
      </c>
      <c r="BS195" s="33">
        <v>4</v>
      </c>
      <c r="BT195" s="33">
        <v>1</v>
      </c>
      <c r="BU195" s="33">
        <v>4</v>
      </c>
      <c r="BV195" s="33">
        <v>3</v>
      </c>
      <c r="BW195" s="33" t="s">
        <v>185</v>
      </c>
      <c r="BY195" s="33" t="s">
        <v>705</v>
      </c>
      <c r="BZ195" s="33" t="s">
        <v>712</v>
      </c>
      <c r="CA195" s="33" t="s">
        <v>719</v>
      </c>
      <c r="CB195" s="33" t="s">
        <v>727</v>
      </c>
      <c r="CD195" s="33" t="s">
        <v>829</v>
      </c>
      <c r="CE195" s="33" t="s">
        <v>206</v>
      </c>
      <c r="CF195" s="33" t="s">
        <v>837</v>
      </c>
      <c r="CG195" s="33" t="s">
        <v>844</v>
      </c>
    </row>
    <row r="196" spans="1:85" ht="12.75" x14ac:dyDescent="0.2">
      <c r="A196" s="36">
        <v>43112.429314768524</v>
      </c>
      <c r="B196" s="33">
        <v>2</v>
      </c>
      <c r="C196" s="33">
        <v>5</v>
      </c>
      <c r="D196" s="33">
        <v>5</v>
      </c>
      <c r="E196" s="33">
        <v>1</v>
      </c>
      <c r="F196" s="33">
        <v>4</v>
      </c>
      <c r="G196" s="33">
        <v>5</v>
      </c>
      <c r="H196" s="33">
        <v>5</v>
      </c>
      <c r="I196" s="33">
        <v>1</v>
      </c>
      <c r="J196" s="33">
        <v>1</v>
      </c>
      <c r="K196" s="33">
        <v>4</v>
      </c>
      <c r="L196" s="33">
        <v>4</v>
      </c>
      <c r="M196" s="33">
        <v>5</v>
      </c>
      <c r="N196" s="33">
        <v>3</v>
      </c>
      <c r="O196" s="33">
        <v>1</v>
      </c>
      <c r="P196" s="33">
        <v>5</v>
      </c>
      <c r="Q196" s="33">
        <v>3</v>
      </c>
      <c r="R196" s="33">
        <v>1</v>
      </c>
      <c r="S196" s="33">
        <v>1</v>
      </c>
      <c r="T196" s="33">
        <v>3</v>
      </c>
      <c r="U196" s="33">
        <v>1</v>
      </c>
      <c r="V196" s="33">
        <v>3</v>
      </c>
      <c r="W196" s="33">
        <v>1</v>
      </c>
      <c r="X196" s="33">
        <v>5</v>
      </c>
      <c r="Y196" s="33">
        <v>3</v>
      </c>
      <c r="Z196" s="33">
        <v>4</v>
      </c>
      <c r="AA196" s="33">
        <v>5</v>
      </c>
      <c r="AB196" s="33">
        <v>5</v>
      </c>
      <c r="AC196" s="33">
        <v>4</v>
      </c>
      <c r="AD196" s="33">
        <v>5</v>
      </c>
      <c r="AE196" s="33">
        <v>3</v>
      </c>
      <c r="AF196" s="33">
        <v>3</v>
      </c>
      <c r="AG196" s="33">
        <v>3</v>
      </c>
      <c r="AH196" s="33">
        <v>3</v>
      </c>
      <c r="AI196" s="33">
        <v>5</v>
      </c>
      <c r="AJ196" s="33">
        <v>3</v>
      </c>
      <c r="AK196" s="33">
        <v>4</v>
      </c>
      <c r="AL196" s="33">
        <v>5</v>
      </c>
      <c r="AM196" s="33">
        <v>5</v>
      </c>
      <c r="AN196" s="33">
        <v>3</v>
      </c>
      <c r="AO196" s="33">
        <v>4</v>
      </c>
      <c r="AP196" s="33">
        <v>5</v>
      </c>
      <c r="AQ196" s="33">
        <v>4</v>
      </c>
      <c r="AR196" s="33">
        <v>4</v>
      </c>
      <c r="AS196" s="33">
        <v>4</v>
      </c>
      <c r="AT196" s="33">
        <v>4</v>
      </c>
      <c r="AU196" s="33">
        <v>3</v>
      </c>
      <c r="AV196" s="33">
        <v>5</v>
      </c>
      <c r="AW196" s="33">
        <v>4</v>
      </c>
      <c r="AX196" s="33">
        <v>3</v>
      </c>
      <c r="AY196" s="33">
        <v>4</v>
      </c>
      <c r="AZ196" s="33">
        <v>4</v>
      </c>
      <c r="BA196" s="33">
        <v>2</v>
      </c>
      <c r="BB196" s="33">
        <v>4</v>
      </c>
      <c r="BC196" s="33">
        <v>4</v>
      </c>
      <c r="BD196" s="33">
        <v>5</v>
      </c>
      <c r="BE196" s="33">
        <v>3</v>
      </c>
      <c r="BF196" s="33">
        <v>5</v>
      </c>
      <c r="BH196" s="33" t="s">
        <v>1064</v>
      </c>
      <c r="BI196" s="33">
        <v>4</v>
      </c>
      <c r="BJ196" s="33">
        <v>4</v>
      </c>
      <c r="BK196" s="33">
        <v>4</v>
      </c>
      <c r="BL196" s="33">
        <v>5</v>
      </c>
      <c r="BM196" s="33">
        <v>4</v>
      </c>
      <c r="BN196" s="33">
        <v>5</v>
      </c>
      <c r="BO196" s="33" t="s">
        <v>5</v>
      </c>
      <c r="BP196" s="33" t="s">
        <v>5</v>
      </c>
      <c r="BQ196" s="33">
        <v>2</v>
      </c>
      <c r="BR196" s="33" t="s">
        <v>5</v>
      </c>
      <c r="BS196" s="33">
        <v>1</v>
      </c>
      <c r="BT196" s="33">
        <v>4</v>
      </c>
      <c r="BU196" s="33">
        <v>5</v>
      </c>
      <c r="BV196" s="33">
        <v>3</v>
      </c>
      <c r="BW196" s="33" t="s">
        <v>184</v>
      </c>
      <c r="BX196" s="33" t="s">
        <v>1432</v>
      </c>
      <c r="BY196" s="33" t="s">
        <v>705</v>
      </c>
      <c r="BZ196" s="33" t="s">
        <v>711</v>
      </c>
      <c r="CA196" s="33" t="s">
        <v>719</v>
      </c>
      <c r="CB196" s="33" t="s">
        <v>727</v>
      </c>
      <c r="CC196" s="33" t="s">
        <v>977</v>
      </c>
      <c r="CD196" s="33" t="s">
        <v>830</v>
      </c>
      <c r="CE196" s="33" t="s">
        <v>830</v>
      </c>
      <c r="CF196" s="33" t="s">
        <v>837</v>
      </c>
      <c r="CG196" s="33" t="s">
        <v>844</v>
      </c>
    </row>
    <row r="197" spans="1:85" ht="12.75" x14ac:dyDescent="0.2">
      <c r="A197" s="36">
        <v>43112.433525474538</v>
      </c>
      <c r="B197" s="33">
        <v>5</v>
      </c>
      <c r="C197" s="33">
        <v>5</v>
      </c>
      <c r="D197" s="33">
        <v>4</v>
      </c>
      <c r="E197" s="33">
        <v>4</v>
      </c>
      <c r="F197" s="33">
        <v>1</v>
      </c>
      <c r="G197" s="33">
        <v>5</v>
      </c>
      <c r="H197" s="33">
        <v>4</v>
      </c>
      <c r="I197" s="33">
        <v>5</v>
      </c>
      <c r="J197" s="33">
        <v>3</v>
      </c>
      <c r="K197" s="33">
        <v>5</v>
      </c>
      <c r="L197" s="33">
        <v>4</v>
      </c>
      <c r="M197" s="33">
        <v>5</v>
      </c>
      <c r="N197" s="33">
        <v>5</v>
      </c>
      <c r="O197" s="33">
        <v>5</v>
      </c>
      <c r="P197" s="33">
        <v>5</v>
      </c>
      <c r="Q197" s="33">
        <v>4</v>
      </c>
      <c r="R197" s="33">
        <v>5</v>
      </c>
      <c r="S197" s="33">
        <v>5</v>
      </c>
      <c r="T197" s="33">
        <v>5</v>
      </c>
      <c r="U197" s="33">
        <v>5</v>
      </c>
      <c r="V197" s="33">
        <v>3</v>
      </c>
      <c r="W197" s="33">
        <v>5</v>
      </c>
      <c r="X197" s="33">
        <v>4</v>
      </c>
      <c r="Y197" s="33">
        <v>4</v>
      </c>
      <c r="Z197" s="33">
        <v>5</v>
      </c>
      <c r="AA197" s="33">
        <v>5</v>
      </c>
      <c r="AB197" s="33">
        <v>5</v>
      </c>
      <c r="AC197" s="33">
        <v>5</v>
      </c>
      <c r="AD197" s="33">
        <v>5</v>
      </c>
      <c r="AE197" s="33">
        <v>4</v>
      </c>
      <c r="AF197" s="33">
        <v>5</v>
      </c>
      <c r="AG197" s="33">
        <v>5</v>
      </c>
      <c r="AH197" s="33">
        <v>5</v>
      </c>
      <c r="AI197" s="33">
        <v>5</v>
      </c>
      <c r="AJ197" s="33">
        <v>5</v>
      </c>
      <c r="AK197" s="33">
        <v>5</v>
      </c>
      <c r="AL197" s="33">
        <v>5</v>
      </c>
      <c r="AM197" s="33">
        <v>5</v>
      </c>
      <c r="AN197" s="33">
        <v>4</v>
      </c>
      <c r="AO197" s="33">
        <v>2</v>
      </c>
      <c r="AP197" s="33">
        <v>5</v>
      </c>
      <c r="AQ197" s="33">
        <v>4</v>
      </c>
      <c r="AR197" s="33">
        <v>5</v>
      </c>
      <c r="AS197" s="33">
        <v>2</v>
      </c>
      <c r="AT197" s="33">
        <v>5</v>
      </c>
      <c r="AU197" s="33">
        <v>4</v>
      </c>
      <c r="AV197" s="33">
        <v>5</v>
      </c>
      <c r="AW197" s="33">
        <v>4</v>
      </c>
      <c r="AX197" s="33">
        <v>5</v>
      </c>
      <c r="AY197" s="33">
        <v>5</v>
      </c>
      <c r="AZ197" s="33">
        <v>5</v>
      </c>
      <c r="BA197" s="33">
        <v>5</v>
      </c>
      <c r="BB197" s="33">
        <v>4</v>
      </c>
      <c r="BC197" s="33">
        <v>4</v>
      </c>
      <c r="BD197" s="33">
        <v>5</v>
      </c>
      <c r="BE197" s="33">
        <v>3</v>
      </c>
      <c r="BF197" s="33">
        <v>5</v>
      </c>
      <c r="BH197" s="33" t="s">
        <v>1433</v>
      </c>
      <c r="BI197" s="33">
        <v>3</v>
      </c>
      <c r="BJ197" s="33">
        <v>4</v>
      </c>
      <c r="BK197" s="33">
        <v>5</v>
      </c>
      <c r="BL197" s="33">
        <v>5</v>
      </c>
      <c r="BM197" s="33">
        <v>4</v>
      </c>
      <c r="BN197" s="33">
        <v>4</v>
      </c>
      <c r="BO197" s="33">
        <v>5</v>
      </c>
      <c r="BP197" s="33">
        <v>3</v>
      </c>
      <c r="BQ197" s="33">
        <v>4</v>
      </c>
      <c r="BR197" s="33">
        <v>5</v>
      </c>
      <c r="BS197" s="33">
        <v>5</v>
      </c>
      <c r="BT197" s="33">
        <v>1</v>
      </c>
      <c r="BU197" s="33">
        <v>5</v>
      </c>
      <c r="BV197" s="33">
        <v>2</v>
      </c>
      <c r="BW197" s="33" t="s">
        <v>185</v>
      </c>
      <c r="BX197" s="33" t="s">
        <v>1434</v>
      </c>
      <c r="BY197" s="33" t="s">
        <v>704</v>
      </c>
      <c r="BZ197" s="33" t="s">
        <v>714</v>
      </c>
      <c r="CA197" s="33" t="s">
        <v>719</v>
      </c>
      <c r="CB197" s="33" t="s">
        <v>727</v>
      </c>
      <c r="CC197" s="33" t="s">
        <v>751</v>
      </c>
      <c r="CD197" s="33" t="s">
        <v>828</v>
      </c>
      <c r="CE197" s="33" t="s">
        <v>1435</v>
      </c>
      <c r="CF197" s="33" t="s">
        <v>837</v>
      </c>
      <c r="CG197" s="33" t="s">
        <v>844</v>
      </c>
    </row>
    <row r="198" spans="1:85" ht="12.75" x14ac:dyDescent="0.2">
      <c r="A198" s="36">
        <v>43112.434004363429</v>
      </c>
      <c r="B198" s="33">
        <v>2</v>
      </c>
      <c r="C198" s="33">
        <v>2</v>
      </c>
      <c r="D198" s="33">
        <v>1</v>
      </c>
      <c r="E198" s="33">
        <v>1</v>
      </c>
      <c r="F198" s="33">
        <v>2</v>
      </c>
      <c r="G198" s="33">
        <v>5</v>
      </c>
      <c r="H198" s="33">
        <v>4</v>
      </c>
      <c r="I198" s="33">
        <v>5</v>
      </c>
      <c r="J198" s="33">
        <v>4</v>
      </c>
      <c r="K198" s="33">
        <v>1</v>
      </c>
      <c r="L198" s="33">
        <v>1</v>
      </c>
      <c r="M198" s="33">
        <v>1</v>
      </c>
      <c r="N198" s="33">
        <v>2</v>
      </c>
      <c r="O198" s="33">
        <v>3</v>
      </c>
      <c r="P198" s="33">
        <v>3</v>
      </c>
      <c r="Q198" s="33">
        <v>2</v>
      </c>
      <c r="R198" s="33">
        <v>2</v>
      </c>
      <c r="S198" s="33">
        <v>2</v>
      </c>
      <c r="T198" s="33">
        <v>5</v>
      </c>
      <c r="U198" s="33">
        <v>2</v>
      </c>
      <c r="V198" s="33">
        <v>2</v>
      </c>
      <c r="W198" s="33">
        <v>4</v>
      </c>
      <c r="X198" s="33">
        <v>3</v>
      </c>
      <c r="Y198" s="33">
        <v>3</v>
      </c>
      <c r="Z198" s="33">
        <v>4</v>
      </c>
      <c r="AA198" s="33">
        <v>3</v>
      </c>
      <c r="AB198" s="33">
        <v>5</v>
      </c>
      <c r="AC198" s="33">
        <v>2</v>
      </c>
      <c r="AD198" s="33">
        <v>5</v>
      </c>
      <c r="AE198" s="33">
        <v>4</v>
      </c>
      <c r="AF198" s="33">
        <v>2</v>
      </c>
      <c r="AG198" s="33">
        <v>5</v>
      </c>
      <c r="AH198" s="33">
        <v>3</v>
      </c>
      <c r="AI198" s="33">
        <v>5</v>
      </c>
      <c r="AJ198" s="33">
        <v>2</v>
      </c>
      <c r="AK198" s="33">
        <v>2</v>
      </c>
      <c r="AL198" s="33">
        <v>2</v>
      </c>
      <c r="AM198" s="33">
        <v>1</v>
      </c>
      <c r="AN198" s="33">
        <v>1</v>
      </c>
      <c r="AO198" s="33">
        <v>1</v>
      </c>
      <c r="AP198" s="33">
        <v>5</v>
      </c>
      <c r="AQ198" s="33">
        <v>4</v>
      </c>
      <c r="AR198" s="33">
        <v>4</v>
      </c>
      <c r="AS198" s="33">
        <v>4</v>
      </c>
      <c r="AT198" s="33">
        <v>1</v>
      </c>
      <c r="AU198" s="33">
        <v>1</v>
      </c>
      <c r="AV198" s="33">
        <v>3</v>
      </c>
      <c r="AW198" s="33">
        <v>2</v>
      </c>
      <c r="AX198" s="33">
        <v>3</v>
      </c>
      <c r="AY198" s="33">
        <v>2</v>
      </c>
      <c r="AZ198" s="33">
        <v>3</v>
      </c>
      <c r="BA198" s="33">
        <v>2</v>
      </c>
      <c r="BB198" s="33">
        <v>2</v>
      </c>
      <c r="BC198" s="33">
        <v>4</v>
      </c>
      <c r="BD198" s="33">
        <v>3</v>
      </c>
      <c r="BE198" s="33">
        <v>2</v>
      </c>
      <c r="BF198" s="33">
        <v>4</v>
      </c>
      <c r="BH198" s="33" t="s">
        <v>159</v>
      </c>
      <c r="BI198" s="33">
        <v>3</v>
      </c>
      <c r="BJ198" s="33">
        <v>3</v>
      </c>
      <c r="BK198" s="33">
        <v>4</v>
      </c>
      <c r="BL198" s="33" t="s">
        <v>5</v>
      </c>
      <c r="BM198" s="33" t="s">
        <v>5</v>
      </c>
      <c r="BN198" s="33" t="s">
        <v>5</v>
      </c>
      <c r="BO198" s="33" t="s">
        <v>5</v>
      </c>
      <c r="BP198" s="33" t="s">
        <v>5</v>
      </c>
      <c r="BQ198" s="33">
        <v>1</v>
      </c>
      <c r="BR198" s="33">
        <v>1</v>
      </c>
      <c r="BS198" s="33">
        <v>4</v>
      </c>
      <c r="BT198" s="33">
        <v>1</v>
      </c>
      <c r="BU198" s="33">
        <v>3</v>
      </c>
      <c r="BV198" s="33">
        <v>1</v>
      </c>
      <c r="BW198" s="33" t="s">
        <v>185</v>
      </c>
      <c r="BX198" s="33" t="s">
        <v>1436</v>
      </c>
      <c r="BY198" s="33" t="s">
        <v>705</v>
      </c>
      <c r="BZ198" s="33" t="s">
        <v>713</v>
      </c>
      <c r="CA198" s="33" t="s">
        <v>719</v>
      </c>
      <c r="CB198" s="33" t="s">
        <v>727</v>
      </c>
      <c r="CC198" s="33" t="s">
        <v>977</v>
      </c>
      <c r="CD198" s="33" t="s">
        <v>829</v>
      </c>
      <c r="CE198" s="33" t="s">
        <v>1088</v>
      </c>
      <c r="CF198" s="33" t="s">
        <v>837</v>
      </c>
      <c r="CG198" s="33" t="s">
        <v>844</v>
      </c>
    </row>
    <row r="199" spans="1:85" ht="12.75" x14ac:dyDescent="0.2">
      <c r="A199" s="36">
        <v>43112.435207766204</v>
      </c>
      <c r="B199" s="33">
        <v>2</v>
      </c>
      <c r="C199" s="33">
        <v>5</v>
      </c>
      <c r="D199" s="33">
        <v>4</v>
      </c>
      <c r="E199" s="33">
        <v>5</v>
      </c>
      <c r="F199" s="33">
        <v>1</v>
      </c>
      <c r="G199" s="33">
        <v>5</v>
      </c>
      <c r="H199" s="33">
        <v>5</v>
      </c>
      <c r="I199" s="33">
        <v>5</v>
      </c>
      <c r="J199" s="33">
        <v>1</v>
      </c>
      <c r="K199" s="33">
        <v>1</v>
      </c>
      <c r="L199" s="33">
        <v>1</v>
      </c>
      <c r="M199" s="33">
        <v>4</v>
      </c>
      <c r="N199" s="33">
        <v>4</v>
      </c>
      <c r="O199" s="33">
        <v>2</v>
      </c>
      <c r="P199" s="33">
        <v>4</v>
      </c>
      <c r="Q199" s="33">
        <v>3</v>
      </c>
      <c r="R199" s="33">
        <v>2</v>
      </c>
      <c r="S199" s="33">
        <v>1</v>
      </c>
      <c r="T199" s="33">
        <v>1</v>
      </c>
      <c r="U199" s="33">
        <v>3</v>
      </c>
      <c r="V199" s="33">
        <v>1</v>
      </c>
      <c r="W199" s="33">
        <v>5</v>
      </c>
      <c r="X199" s="33">
        <v>5</v>
      </c>
      <c r="Y199" s="33">
        <v>4</v>
      </c>
      <c r="Z199" s="33">
        <v>4</v>
      </c>
      <c r="AA199" s="33" t="s">
        <v>5</v>
      </c>
      <c r="AB199" s="33">
        <v>5</v>
      </c>
      <c r="AC199" s="33">
        <v>4</v>
      </c>
      <c r="AD199" s="33">
        <v>3</v>
      </c>
      <c r="AE199" s="33">
        <v>2</v>
      </c>
      <c r="AF199" s="33">
        <v>5</v>
      </c>
      <c r="AG199" s="33">
        <v>4</v>
      </c>
      <c r="AH199" s="33">
        <v>5</v>
      </c>
      <c r="AI199" s="33">
        <v>5</v>
      </c>
      <c r="AJ199" s="33">
        <v>5</v>
      </c>
      <c r="AK199" s="33">
        <v>4</v>
      </c>
      <c r="AL199" s="33">
        <v>5</v>
      </c>
      <c r="AM199" s="33">
        <v>5</v>
      </c>
      <c r="AN199" s="33">
        <v>5</v>
      </c>
      <c r="AO199" s="33">
        <v>2</v>
      </c>
      <c r="AP199" s="33">
        <v>5</v>
      </c>
      <c r="AQ199" s="33">
        <v>5</v>
      </c>
      <c r="AR199" s="33">
        <v>5</v>
      </c>
      <c r="AS199" s="33">
        <v>1</v>
      </c>
      <c r="AT199" s="33">
        <v>1</v>
      </c>
      <c r="AU199" s="33">
        <v>1</v>
      </c>
      <c r="AV199" s="33">
        <v>5</v>
      </c>
      <c r="AW199" s="33">
        <v>4</v>
      </c>
      <c r="AX199" s="33">
        <v>2</v>
      </c>
      <c r="AY199" s="33">
        <v>3</v>
      </c>
      <c r="AZ199" s="33">
        <v>2</v>
      </c>
      <c r="BA199" s="33">
        <v>2</v>
      </c>
      <c r="BB199" s="33">
        <v>1</v>
      </c>
      <c r="BC199" s="33">
        <v>1</v>
      </c>
      <c r="BD199" s="33">
        <v>5</v>
      </c>
      <c r="BE199" s="33">
        <v>5</v>
      </c>
      <c r="BF199" s="33">
        <v>5</v>
      </c>
      <c r="BG199" s="33" t="s">
        <v>1437</v>
      </c>
      <c r="BI199" s="33">
        <v>2</v>
      </c>
      <c r="BJ199" s="33">
        <v>2</v>
      </c>
      <c r="BK199" s="33">
        <v>3</v>
      </c>
      <c r="BL199" s="33">
        <v>3</v>
      </c>
      <c r="BM199" s="33">
        <v>3</v>
      </c>
      <c r="BN199" s="33">
        <v>3</v>
      </c>
      <c r="BO199" s="33">
        <v>2</v>
      </c>
      <c r="BP199" s="33">
        <v>2</v>
      </c>
      <c r="BQ199" s="33">
        <v>1</v>
      </c>
      <c r="BR199" s="33">
        <v>1</v>
      </c>
      <c r="BS199" s="33">
        <v>3</v>
      </c>
      <c r="BT199" s="33">
        <v>1</v>
      </c>
      <c r="BU199" s="33">
        <v>2</v>
      </c>
      <c r="BV199" s="33">
        <v>1</v>
      </c>
      <c r="BW199" s="33" t="s">
        <v>1438</v>
      </c>
      <c r="BY199" s="33" t="s">
        <v>705</v>
      </c>
      <c r="BZ199" s="33" t="s">
        <v>713</v>
      </c>
      <c r="CA199" s="33" t="s">
        <v>719</v>
      </c>
      <c r="CB199" s="33" t="s">
        <v>727</v>
      </c>
      <c r="CD199" s="33" t="s">
        <v>828</v>
      </c>
      <c r="CE199" s="33" t="s">
        <v>1439</v>
      </c>
      <c r="CF199" s="33" t="s">
        <v>837</v>
      </c>
      <c r="CG199" s="33" t="s">
        <v>844</v>
      </c>
    </row>
    <row r="200" spans="1:85" ht="12.75" x14ac:dyDescent="0.2">
      <c r="A200" s="36">
        <v>43112.436457523145</v>
      </c>
      <c r="B200" s="33">
        <v>3</v>
      </c>
      <c r="C200" s="33">
        <v>5</v>
      </c>
      <c r="D200" s="33">
        <v>4</v>
      </c>
      <c r="E200" s="33">
        <v>3</v>
      </c>
      <c r="F200" s="33">
        <v>1</v>
      </c>
      <c r="G200" s="33">
        <v>5</v>
      </c>
      <c r="H200" s="33">
        <v>5</v>
      </c>
      <c r="I200" s="33">
        <v>3</v>
      </c>
      <c r="J200" s="33">
        <v>1</v>
      </c>
      <c r="K200" s="33">
        <v>3</v>
      </c>
      <c r="L200" s="33">
        <v>3</v>
      </c>
      <c r="M200" s="33">
        <v>4</v>
      </c>
      <c r="N200" s="33">
        <v>3</v>
      </c>
      <c r="O200" s="33">
        <v>3</v>
      </c>
      <c r="P200" s="33">
        <v>4</v>
      </c>
      <c r="Q200" s="33">
        <v>3</v>
      </c>
      <c r="R200" s="33">
        <v>2</v>
      </c>
      <c r="S200" s="33">
        <v>1</v>
      </c>
      <c r="T200" s="33">
        <v>3</v>
      </c>
      <c r="U200" s="33">
        <v>4</v>
      </c>
      <c r="V200" s="33">
        <v>3</v>
      </c>
      <c r="W200" s="33">
        <v>3</v>
      </c>
      <c r="X200" s="33">
        <v>5</v>
      </c>
      <c r="Y200" s="33">
        <v>4</v>
      </c>
      <c r="Z200" s="33">
        <v>4</v>
      </c>
      <c r="AA200" s="33">
        <v>4</v>
      </c>
      <c r="AB200" s="33">
        <v>5</v>
      </c>
      <c r="AC200" s="33">
        <v>4</v>
      </c>
      <c r="AD200" s="33">
        <v>4</v>
      </c>
      <c r="AE200" s="33">
        <v>4</v>
      </c>
      <c r="AF200" s="33">
        <v>4</v>
      </c>
      <c r="AG200" s="33">
        <v>5</v>
      </c>
      <c r="AH200" s="33">
        <v>4</v>
      </c>
      <c r="AI200" s="33">
        <v>5</v>
      </c>
      <c r="AJ200" s="33">
        <v>5</v>
      </c>
      <c r="AK200" s="33">
        <v>2</v>
      </c>
      <c r="AL200" s="33">
        <v>5</v>
      </c>
      <c r="AM200" s="33">
        <v>5</v>
      </c>
      <c r="AN200" s="33">
        <v>2</v>
      </c>
      <c r="AO200" s="33" t="s">
        <v>5</v>
      </c>
      <c r="AP200" s="33">
        <v>5</v>
      </c>
      <c r="AQ200" s="33">
        <v>5</v>
      </c>
      <c r="AR200" s="33">
        <v>3</v>
      </c>
      <c r="AS200" s="33">
        <v>1</v>
      </c>
      <c r="AT200" s="33">
        <v>2</v>
      </c>
      <c r="AU200" s="33">
        <v>2</v>
      </c>
      <c r="AV200" s="33">
        <v>4</v>
      </c>
      <c r="AW200" s="33">
        <v>4</v>
      </c>
      <c r="AX200" s="33">
        <v>3</v>
      </c>
      <c r="AY200" s="33">
        <v>4</v>
      </c>
      <c r="AZ200" s="33">
        <v>3</v>
      </c>
      <c r="BA200" s="33">
        <v>2</v>
      </c>
      <c r="BB200" s="33">
        <v>2</v>
      </c>
      <c r="BC200" s="33">
        <v>2</v>
      </c>
      <c r="BD200" s="33">
        <v>3</v>
      </c>
      <c r="BE200" s="33">
        <v>4</v>
      </c>
      <c r="BF200" s="33">
        <v>3</v>
      </c>
      <c r="BG200" s="33" t="s">
        <v>5</v>
      </c>
      <c r="BH200" s="33" t="s">
        <v>928</v>
      </c>
      <c r="BI200" s="33">
        <v>4</v>
      </c>
      <c r="BJ200" s="33">
        <v>3</v>
      </c>
      <c r="BK200" s="33">
        <v>4</v>
      </c>
      <c r="BL200" s="33">
        <v>5</v>
      </c>
      <c r="BM200" s="33" t="s">
        <v>5</v>
      </c>
      <c r="BN200" s="33">
        <v>4</v>
      </c>
      <c r="BO200" s="33" t="s">
        <v>5</v>
      </c>
      <c r="BP200" s="33">
        <v>4</v>
      </c>
      <c r="BQ200" s="33">
        <v>4</v>
      </c>
      <c r="BR200" s="33">
        <v>1</v>
      </c>
      <c r="BS200" s="33">
        <v>4</v>
      </c>
      <c r="BT200" s="33" t="s">
        <v>5</v>
      </c>
      <c r="BU200" s="33">
        <v>4</v>
      </c>
      <c r="BV200" s="33">
        <v>3</v>
      </c>
      <c r="BW200" s="33" t="s">
        <v>184</v>
      </c>
      <c r="BX200" s="33" t="s">
        <v>1440</v>
      </c>
      <c r="BY200" s="33" t="s">
        <v>704</v>
      </c>
      <c r="BZ200" s="33" t="s">
        <v>713</v>
      </c>
      <c r="CA200" s="33" t="s">
        <v>722</v>
      </c>
      <c r="CB200" s="33" t="s">
        <v>727</v>
      </c>
      <c r="CC200" s="33" t="s">
        <v>933</v>
      </c>
      <c r="CD200" s="33" t="s">
        <v>741</v>
      </c>
      <c r="CE200" s="33" t="s">
        <v>1201</v>
      </c>
      <c r="CF200" s="33" t="s">
        <v>837</v>
      </c>
      <c r="CG200" s="33" t="s">
        <v>844</v>
      </c>
    </row>
    <row r="201" spans="1:85" ht="12.75" x14ac:dyDescent="0.2">
      <c r="A201" s="36">
        <v>43112.439488159725</v>
      </c>
      <c r="B201" s="33">
        <v>2</v>
      </c>
      <c r="C201" s="33">
        <v>5</v>
      </c>
      <c r="D201" s="33">
        <v>5</v>
      </c>
      <c r="E201" s="33">
        <v>4</v>
      </c>
      <c r="F201" s="33">
        <v>1</v>
      </c>
      <c r="G201" s="33">
        <v>5</v>
      </c>
      <c r="H201" s="33">
        <v>5</v>
      </c>
      <c r="I201" s="33">
        <v>5</v>
      </c>
      <c r="J201" s="33">
        <v>1</v>
      </c>
      <c r="K201" s="33">
        <v>2</v>
      </c>
      <c r="L201" s="33">
        <v>1</v>
      </c>
      <c r="M201" s="33">
        <v>4</v>
      </c>
      <c r="N201" s="33">
        <v>5</v>
      </c>
      <c r="O201" s="33">
        <v>1</v>
      </c>
      <c r="P201" s="33">
        <v>4</v>
      </c>
      <c r="Q201" s="33">
        <v>4</v>
      </c>
      <c r="R201" s="33">
        <v>4</v>
      </c>
      <c r="S201" s="33">
        <v>2</v>
      </c>
      <c r="T201" s="33">
        <v>2</v>
      </c>
      <c r="U201" s="33">
        <v>1</v>
      </c>
      <c r="V201" s="33">
        <v>1</v>
      </c>
      <c r="W201" s="33">
        <v>4</v>
      </c>
      <c r="X201" s="33">
        <v>4</v>
      </c>
      <c r="Y201" s="33">
        <v>2</v>
      </c>
      <c r="Z201" s="33">
        <v>4</v>
      </c>
      <c r="AA201" s="33">
        <v>4</v>
      </c>
      <c r="AB201" s="33">
        <v>5</v>
      </c>
      <c r="AC201" s="33">
        <v>4</v>
      </c>
      <c r="AD201" s="33">
        <v>5</v>
      </c>
      <c r="AE201" s="33">
        <v>2</v>
      </c>
      <c r="AF201" s="33">
        <v>4</v>
      </c>
      <c r="AG201" s="33">
        <v>5</v>
      </c>
      <c r="AH201" s="33">
        <v>4</v>
      </c>
      <c r="AI201" s="33">
        <v>5</v>
      </c>
      <c r="AJ201" s="33">
        <v>4</v>
      </c>
      <c r="AK201" s="33">
        <v>2</v>
      </c>
      <c r="AL201" s="33">
        <v>5</v>
      </c>
      <c r="AM201" s="33">
        <v>5</v>
      </c>
      <c r="AN201" s="33">
        <v>4</v>
      </c>
      <c r="AO201" s="33">
        <v>1</v>
      </c>
      <c r="AP201" s="33">
        <v>5</v>
      </c>
      <c r="AQ201" s="33">
        <v>5</v>
      </c>
      <c r="AR201" s="33">
        <v>5</v>
      </c>
      <c r="AS201" s="33">
        <v>1</v>
      </c>
      <c r="AT201" s="33">
        <v>2</v>
      </c>
      <c r="AU201" s="33">
        <v>1</v>
      </c>
      <c r="AV201" s="33">
        <v>4</v>
      </c>
      <c r="AW201" s="33">
        <v>5</v>
      </c>
      <c r="AX201" s="33">
        <v>1</v>
      </c>
      <c r="AY201" s="33">
        <v>5</v>
      </c>
      <c r="AZ201" s="33">
        <v>3</v>
      </c>
      <c r="BA201" s="33">
        <v>4</v>
      </c>
      <c r="BB201" s="33">
        <v>1</v>
      </c>
      <c r="BC201" s="33">
        <v>2</v>
      </c>
      <c r="BD201" s="33">
        <v>1</v>
      </c>
      <c r="BE201" s="33">
        <v>1</v>
      </c>
      <c r="BF201" s="33">
        <v>3</v>
      </c>
      <c r="BH201" s="33" t="s">
        <v>1219</v>
      </c>
      <c r="BI201" s="33">
        <v>5</v>
      </c>
      <c r="BJ201" s="33">
        <v>1</v>
      </c>
      <c r="BK201" s="33">
        <v>1</v>
      </c>
      <c r="BL201" s="33">
        <v>5</v>
      </c>
      <c r="BM201" s="33">
        <v>5</v>
      </c>
      <c r="BN201" s="33">
        <v>5</v>
      </c>
      <c r="BO201" s="33">
        <v>2</v>
      </c>
      <c r="BP201" s="33">
        <v>3</v>
      </c>
      <c r="BQ201" s="33">
        <v>3</v>
      </c>
      <c r="BR201" s="33">
        <v>1</v>
      </c>
      <c r="BS201" s="33" t="s">
        <v>5</v>
      </c>
      <c r="BT201" s="33">
        <v>2</v>
      </c>
      <c r="BU201" s="33">
        <v>5</v>
      </c>
      <c r="BV201" s="33">
        <v>4</v>
      </c>
      <c r="BW201" s="33" t="s">
        <v>184</v>
      </c>
      <c r="BY201" s="33" t="s">
        <v>705</v>
      </c>
      <c r="BZ201" s="33" t="s">
        <v>712</v>
      </c>
      <c r="CA201" s="33" t="s">
        <v>720</v>
      </c>
      <c r="CB201" s="33" t="s">
        <v>727</v>
      </c>
      <c r="CC201" s="33" t="s">
        <v>977</v>
      </c>
      <c r="CD201" s="33" t="s">
        <v>830</v>
      </c>
      <c r="CE201" s="33" t="s">
        <v>952</v>
      </c>
      <c r="CF201" s="33" t="s">
        <v>837</v>
      </c>
      <c r="CG201" s="33" t="s">
        <v>844</v>
      </c>
    </row>
    <row r="202" spans="1:85" ht="12.75" x14ac:dyDescent="0.2">
      <c r="A202" s="36">
        <v>43112.45466826389</v>
      </c>
      <c r="B202" s="33">
        <v>4</v>
      </c>
      <c r="C202" s="33">
        <v>4</v>
      </c>
      <c r="D202" s="33">
        <v>2</v>
      </c>
      <c r="E202" s="33">
        <v>3</v>
      </c>
      <c r="F202" s="33">
        <v>1</v>
      </c>
      <c r="G202" s="33">
        <v>3</v>
      </c>
      <c r="H202" s="33">
        <v>3</v>
      </c>
      <c r="I202" s="33">
        <v>1</v>
      </c>
      <c r="J202" s="33">
        <v>1</v>
      </c>
      <c r="K202" s="33">
        <v>2</v>
      </c>
      <c r="L202" s="33">
        <v>4</v>
      </c>
      <c r="M202" s="33">
        <v>3</v>
      </c>
      <c r="N202" s="33">
        <v>4</v>
      </c>
      <c r="O202" s="33">
        <v>5</v>
      </c>
      <c r="P202" s="33">
        <v>3</v>
      </c>
      <c r="Q202" s="33">
        <v>5</v>
      </c>
      <c r="R202" s="33">
        <v>1</v>
      </c>
      <c r="S202" s="33">
        <v>1</v>
      </c>
      <c r="T202" s="33">
        <v>3</v>
      </c>
      <c r="U202" s="33">
        <v>2</v>
      </c>
      <c r="V202" s="33">
        <v>1</v>
      </c>
      <c r="W202" s="33">
        <v>4</v>
      </c>
      <c r="X202" s="33">
        <v>1</v>
      </c>
      <c r="Y202" s="33">
        <v>5</v>
      </c>
      <c r="Z202" s="33">
        <v>2</v>
      </c>
      <c r="AA202" s="33">
        <v>5</v>
      </c>
      <c r="AB202" s="33">
        <v>1</v>
      </c>
      <c r="AC202" s="33">
        <v>4</v>
      </c>
      <c r="AD202" s="33">
        <v>1</v>
      </c>
      <c r="AE202" s="33">
        <v>2</v>
      </c>
      <c r="AF202" s="33">
        <v>2</v>
      </c>
      <c r="AG202" s="33">
        <v>3</v>
      </c>
      <c r="AH202" s="33">
        <v>4</v>
      </c>
      <c r="AI202" s="33">
        <v>3</v>
      </c>
      <c r="AJ202" s="33">
        <v>1</v>
      </c>
      <c r="AK202" s="33">
        <v>2</v>
      </c>
      <c r="AL202" s="33">
        <v>5</v>
      </c>
      <c r="AM202" s="33">
        <v>1</v>
      </c>
      <c r="AN202" s="33">
        <v>2</v>
      </c>
      <c r="AO202" s="33">
        <v>1</v>
      </c>
      <c r="AP202" s="33">
        <v>5</v>
      </c>
      <c r="AQ202" s="33">
        <v>3</v>
      </c>
      <c r="AR202" s="33">
        <v>1</v>
      </c>
      <c r="AS202" s="33">
        <v>1</v>
      </c>
      <c r="AT202" s="33">
        <v>4</v>
      </c>
      <c r="AU202" s="33">
        <v>4</v>
      </c>
      <c r="AV202" s="33">
        <v>3</v>
      </c>
      <c r="AW202" s="33">
        <v>5</v>
      </c>
      <c r="AX202" s="33">
        <v>4</v>
      </c>
      <c r="AY202" s="33">
        <v>4</v>
      </c>
      <c r="AZ202" s="33">
        <v>5</v>
      </c>
      <c r="BA202" s="33">
        <v>1</v>
      </c>
      <c r="BB202" s="33">
        <v>1</v>
      </c>
      <c r="BC202" s="33">
        <v>2</v>
      </c>
      <c r="BD202" s="33">
        <v>1</v>
      </c>
      <c r="BE202" s="33">
        <v>1</v>
      </c>
      <c r="BF202" s="33">
        <v>5</v>
      </c>
      <c r="BH202" s="33" t="s">
        <v>986</v>
      </c>
      <c r="BI202" s="33">
        <v>1</v>
      </c>
      <c r="BJ202" s="33">
        <v>1</v>
      </c>
      <c r="BK202" s="33">
        <v>4</v>
      </c>
      <c r="BL202" s="33">
        <v>1</v>
      </c>
      <c r="BM202" s="33">
        <v>3</v>
      </c>
      <c r="BN202" s="33">
        <v>4</v>
      </c>
      <c r="BO202" s="33">
        <v>1</v>
      </c>
      <c r="BP202" s="33">
        <v>1</v>
      </c>
      <c r="BQ202" s="33" t="s">
        <v>5</v>
      </c>
      <c r="BR202" s="33" t="s">
        <v>5</v>
      </c>
      <c r="BS202" s="33" t="s">
        <v>5</v>
      </c>
      <c r="BT202" s="33" t="s">
        <v>5</v>
      </c>
      <c r="BU202" s="33" t="s">
        <v>5</v>
      </c>
      <c r="BV202" s="33">
        <v>4</v>
      </c>
      <c r="BW202" s="33" t="s">
        <v>185</v>
      </c>
      <c r="BY202" s="33" t="s">
        <v>704</v>
      </c>
      <c r="BZ202" s="33" t="s">
        <v>713</v>
      </c>
      <c r="CA202" s="33" t="s">
        <v>1441</v>
      </c>
      <c r="CB202" s="33" t="s">
        <v>727</v>
      </c>
      <c r="CC202" s="33" t="s">
        <v>1442</v>
      </c>
      <c r="CD202" s="33" t="s">
        <v>828</v>
      </c>
      <c r="CE202" s="33" t="s">
        <v>1369</v>
      </c>
      <c r="CF202" s="33" t="s">
        <v>837</v>
      </c>
      <c r="CG202" s="33" t="s">
        <v>844</v>
      </c>
    </row>
    <row r="203" spans="1:85" ht="12.75" x14ac:dyDescent="0.2">
      <c r="A203" s="36">
        <v>43112.45715884259</v>
      </c>
      <c r="B203" s="33">
        <v>1</v>
      </c>
      <c r="C203" s="33">
        <v>5</v>
      </c>
      <c r="D203" s="33">
        <v>5</v>
      </c>
      <c r="E203" s="33">
        <v>2</v>
      </c>
      <c r="F203" s="33">
        <v>1</v>
      </c>
      <c r="G203" s="33">
        <v>4</v>
      </c>
      <c r="H203" s="33">
        <v>1</v>
      </c>
      <c r="I203" s="33">
        <v>1</v>
      </c>
      <c r="J203" s="33">
        <v>1</v>
      </c>
      <c r="K203" s="33">
        <v>4</v>
      </c>
      <c r="L203" s="33">
        <v>3</v>
      </c>
      <c r="M203" s="33">
        <v>2</v>
      </c>
      <c r="N203" s="33">
        <v>1</v>
      </c>
      <c r="O203" s="33">
        <v>3</v>
      </c>
      <c r="P203" s="33">
        <v>5</v>
      </c>
      <c r="Q203" s="33">
        <v>5</v>
      </c>
      <c r="R203" s="33">
        <v>1</v>
      </c>
      <c r="S203" s="33">
        <v>3</v>
      </c>
      <c r="T203" s="33">
        <v>2</v>
      </c>
      <c r="U203" s="33">
        <v>2</v>
      </c>
      <c r="V203" s="33">
        <v>1</v>
      </c>
      <c r="W203" s="33">
        <v>5</v>
      </c>
      <c r="X203" s="33" t="s">
        <v>5</v>
      </c>
      <c r="Y203" s="33">
        <v>1</v>
      </c>
      <c r="Z203" s="33" t="s">
        <v>5</v>
      </c>
      <c r="AA203" s="33">
        <v>2</v>
      </c>
      <c r="AB203" s="33">
        <v>1</v>
      </c>
      <c r="AC203" s="33">
        <v>4</v>
      </c>
      <c r="AD203" s="33">
        <v>4</v>
      </c>
      <c r="AE203" s="33">
        <v>5</v>
      </c>
      <c r="AF203" s="33">
        <v>4</v>
      </c>
      <c r="AG203" s="33">
        <v>3</v>
      </c>
      <c r="AH203" s="33">
        <v>1</v>
      </c>
      <c r="AI203" s="33">
        <v>5</v>
      </c>
      <c r="AJ203" s="33">
        <v>5</v>
      </c>
      <c r="AK203" s="33">
        <v>1</v>
      </c>
      <c r="AL203" s="33">
        <v>5</v>
      </c>
      <c r="AM203" s="33">
        <v>5</v>
      </c>
      <c r="AN203" s="33">
        <v>3</v>
      </c>
      <c r="AO203" s="33">
        <v>1</v>
      </c>
      <c r="AP203" s="33">
        <v>5</v>
      </c>
      <c r="AQ203" s="33">
        <v>1</v>
      </c>
      <c r="AR203" s="33">
        <v>1</v>
      </c>
      <c r="AS203" s="33">
        <v>1</v>
      </c>
      <c r="AT203" s="33">
        <v>5</v>
      </c>
      <c r="AU203" s="33">
        <v>4</v>
      </c>
      <c r="AV203" s="33">
        <v>1</v>
      </c>
      <c r="AW203" s="33">
        <v>1</v>
      </c>
      <c r="AX203" s="33">
        <v>2</v>
      </c>
      <c r="AY203" s="33">
        <v>3</v>
      </c>
      <c r="AZ203" s="33">
        <v>3</v>
      </c>
      <c r="BA203" s="33">
        <v>1</v>
      </c>
      <c r="BB203" s="33">
        <v>3</v>
      </c>
      <c r="BC203" s="33">
        <v>3</v>
      </c>
      <c r="BD203" s="33">
        <v>3</v>
      </c>
      <c r="BE203" s="33">
        <v>1</v>
      </c>
      <c r="BF203" s="33">
        <v>5</v>
      </c>
      <c r="BI203" s="33">
        <v>5</v>
      </c>
      <c r="BJ203" s="33">
        <v>5</v>
      </c>
      <c r="BK203" s="33" t="s">
        <v>5</v>
      </c>
      <c r="BL203" s="33">
        <v>1</v>
      </c>
      <c r="BM203" s="33">
        <v>4</v>
      </c>
      <c r="BN203" s="33">
        <v>5</v>
      </c>
      <c r="BO203" s="33">
        <v>5</v>
      </c>
      <c r="BP203" s="33">
        <v>3</v>
      </c>
      <c r="BQ203" s="33">
        <v>1</v>
      </c>
      <c r="BR203" s="33">
        <v>1</v>
      </c>
      <c r="BS203" s="33">
        <v>1</v>
      </c>
      <c r="BT203" s="33" t="s">
        <v>5</v>
      </c>
      <c r="BU203" s="33" t="s">
        <v>5</v>
      </c>
      <c r="BV203" s="33" t="s">
        <v>5</v>
      </c>
      <c r="BW203" s="33" t="s">
        <v>181</v>
      </c>
      <c r="BY203" s="33" t="s">
        <v>704</v>
      </c>
      <c r="BZ203" s="33" t="s">
        <v>712</v>
      </c>
      <c r="CA203" s="33" t="s">
        <v>719</v>
      </c>
      <c r="CB203" s="33" t="s">
        <v>727</v>
      </c>
      <c r="CC203" s="33" t="s">
        <v>1443</v>
      </c>
      <c r="CD203" s="33" t="s">
        <v>741</v>
      </c>
      <c r="CE203" s="33" t="s">
        <v>1130</v>
      </c>
      <c r="CF203" s="33" t="s">
        <v>838</v>
      </c>
      <c r="CG203" s="33" t="s">
        <v>844</v>
      </c>
    </row>
    <row r="204" spans="1:85" ht="12.75" x14ac:dyDescent="0.2">
      <c r="A204" s="36">
        <v>43112.46134115741</v>
      </c>
      <c r="B204" s="33">
        <v>3</v>
      </c>
      <c r="C204" s="33">
        <v>5</v>
      </c>
      <c r="D204" s="33">
        <v>5</v>
      </c>
      <c r="E204" s="33">
        <v>5</v>
      </c>
      <c r="F204" s="33">
        <v>4</v>
      </c>
      <c r="G204" s="33">
        <v>5</v>
      </c>
      <c r="H204" s="33">
        <v>5</v>
      </c>
      <c r="I204" s="33">
        <v>5</v>
      </c>
      <c r="J204" s="33">
        <v>3</v>
      </c>
      <c r="K204" s="33">
        <v>5</v>
      </c>
      <c r="L204" s="33">
        <v>5</v>
      </c>
      <c r="M204" s="33">
        <v>4</v>
      </c>
      <c r="N204" s="33">
        <v>4</v>
      </c>
      <c r="O204" s="33">
        <v>4</v>
      </c>
      <c r="P204" s="33">
        <v>5</v>
      </c>
      <c r="Q204" s="33">
        <v>5</v>
      </c>
      <c r="R204" s="33">
        <v>4</v>
      </c>
      <c r="S204" s="33">
        <v>3</v>
      </c>
      <c r="T204" s="33">
        <v>4</v>
      </c>
      <c r="U204" s="33">
        <v>5</v>
      </c>
      <c r="V204" s="33">
        <v>3</v>
      </c>
      <c r="W204" s="33">
        <v>5</v>
      </c>
      <c r="X204" s="33">
        <v>5</v>
      </c>
      <c r="Y204" s="33">
        <v>4</v>
      </c>
      <c r="Z204" s="33">
        <v>4</v>
      </c>
      <c r="AA204" s="33">
        <v>5</v>
      </c>
      <c r="AB204" s="33">
        <v>5</v>
      </c>
      <c r="AC204" s="33">
        <v>5</v>
      </c>
      <c r="AD204" s="33">
        <v>5</v>
      </c>
      <c r="AE204" s="33">
        <v>5</v>
      </c>
      <c r="AF204" s="33">
        <v>5</v>
      </c>
      <c r="AG204" s="33">
        <v>5</v>
      </c>
      <c r="AH204" s="33">
        <v>5</v>
      </c>
      <c r="AI204" s="33">
        <v>5</v>
      </c>
      <c r="AJ204" s="33">
        <v>5</v>
      </c>
      <c r="AK204" s="33">
        <v>4</v>
      </c>
      <c r="AL204" s="33">
        <v>5</v>
      </c>
      <c r="AM204" s="33">
        <v>5</v>
      </c>
      <c r="AN204" s="33">
        <v>5</v>
      </c>
      <c r="AO204" s="33">
        <v>5</v>
      </c>
      <c r="AP204" s="33">
        <v>5</v>
      </c>
      <c r="AQ204" s="33">
        <v>5</v>
      </c>
      <c r="AR204" s="33">
        <v>5</v>
      </c>
      <c r="AS204" s="33">
        <v>4</v>
      </c>
      <c r="AT204" s="33">
        <v>5</v>
      </c>
      <c r="AU204" s="33">
        <v>5</v>
      </c>
      <c r="AV204" s="33">
        <v>5</v>
      </c>
      <c r="AW204" s="33">
        <v>5</v>
      </c>
      <c r="AX204" s="33">
        <v>4</v>
      </c>
      <c r="AY204" s="33">
        <v>5</v>
      </c>
      <c r="AZ204" s="33">
        <v>5</v>
      </c>
      <c r="BA204" s="33">
        <v>4</v>
      </c>
      <c r="BB204" s="33">
        <v>4</v>
      </c>
      <c r="BC204" s="33">
        <v>5</v>
      </c>
      <c r="BD204" s="33">
        <v>5</v>
      </c>
      <c r="BE204" s="33">
        <v>4</v>
      </c>
      <c r="BF204" s="33">
        <v>5</v>
      </c>
      <c r="BI204" s="33">
        <v>5</v>
      </c>
      <c r="BJ204" s="33">
        <v>5</v>
      </c>
      <c r="BK204" s="33">
        <v>5</v>
      </c>
      <c r="BL204" s="33">
        <v>5</v>
      </c>
      <c r="BM204" s="33">
        <v>5</v>
      </c>
      <c r="BN204" s="33">
        <v>5</v>
      </c>
      <c r="BO204" s="33">
        <v>5</v>
      </c>
      <c r="BP204" s="33">
        <v>4</v>
      </c>
      <c r="BQ204" s="33">
        <v>4</v>
      </c>
      <c r="BR204" s="33">
        <v>3</v>
      </c>
      <c r="BS204" s="33">
        <v>5</v>
      </c>
      <c r="BT204" s="33">
        <v>4</v>
      </c>
      <c r="BU204" s="33">
        <v>4</v>
      </c>
      <c r="BV204" s="33">
        <v>5</v>
      </c>
      <c r="BW204" s="33" t="s">
        <v>184</v>
      </c>
      <c r="BY204" s="33" t="s">
        <v>704</v>
      </c>
      <c r="BZ204" s="33" t="s">
        <v>713</v>
      </c>
      <c r="CA204" s="33" t="s">
        <v>719</v>
      </c>
      <c r="CB204" s="33" t="s">
        <v>727</v>
      </c>
      <c r="CC204" s="33" t="s">
        <v>1444</v>
      </c>
      <c r="CD204" s="33" t="s">
        <v>828</v>
      </c>
      <c r="CE204" s="33" t="s">
        <v>1445</v>
      </c>
      <c r="CF204" s="33" t="s">
        <v>837</v>
      </c>
      <c r="CG204" s="33" t="s">
        <v>844</v>
      </c>
    </row>
    <row r="205" spans="1:85" ht="12.75" x14ac:dyDescent="0.2">
      <c r="A205" s="36">
        <v>43112.461365324074</v>
      </c>
      <c r="B205" s="33">
        <v>3</v>
      </c>
      <c r="C205" s="33">
        <v>5</v>
      </c>
      <c r="D205" s="33">
        <v>3</v>
      </c>
      <c r="E205" s="33">
        <v>4</v>
      </c>
      <c r="F205" s="33">
        <v>3</v>
      </c>
      <c r="G205" s="33">
        <v>5</v>
      </c>
      <c r="H205" s="33">
        <v>4</v>
      </c>
      <c r="I205" s="33">
        <v>5</v>
      </c>
      <c r="J205" s="33">
        <v>3</v>
      </c>
      <c r="K205" s="33">
        <v>4</v>
      </c>
      <c r="L205" s="33">
        <v>2</v>
      </c>
      <c r="M205" s="33">
        <v>4</v>
      </c>
      <c r="N205" s="33">
        <v>4</v>
      </c>
      <c r="O205" s="33">
        <v>4</v>
      </c>
      <c r="P205" s="33">
        <v>3</v>
      </c>
      <c r="Q205" s="33">
        <v>4</v>
      </c>
      <c r="R205" s="33">
        <v>3</v>
      </c>
      <c r="S205" s="33">
        <v>2</v>
      </c>
      <c r="T205" s="33">
        <v>1</v>
      </c>
      <c r="U205" s="33">
        <v>3</v>
      </c>
      <c r="V205" s="33">
        <v>3</v>
      </c>
      <c r="W205" s="33">
        <v>4</v>
      </c>
      <c r="X205" s="33">
        <v>4</v>
      </c>
      <c r="Y205" s="33">
        <v>4</v>
      </c>
      <c r="Z205" s="33">
        <v>4</v>
      </c>
      <c r="AA205" s="33">
        <v>4</v>
      </c>
      <c r="AB205" s="33">
        <v>4</v>
      </c>
      <c r="AC205" s="33">
        <v>4</v>
      </c>
      <c r="AD205" s="33">
        <v>4</v>
      </c>
      <c r="AE205" s="33">
        <v>3</v>
      </c>
      <c r="AF205" s="33">
        <v>4</v>
      </c>
      <c r="AG205" s="33">
        <v>3</v>
      </c>
      <c r="AH205" s="33">
        <v>4</v>
      </c>
      <c r="AI205" s="33">
        <v>4</v>
      </c>
      <c r="AJ205" s="33">
        <v>3</v>
      </c>
      <c r="AK205" s="33">
        <v>4</v>
      </c>
      <c r="AL205" s="33">
        <v>5</v>
      </c>
      <c r="AM205" s="33">
        <v>3</v>
      </c>
      <c r="AN205" s="33">
        <v>4</v>
      </c>
      <c r="AO205" s="33">
        <v>3</v>
      </c>
      <c r="AP205" s="33">
        <v>4</v>
      </c>
      <c r="AQ205" s="33">
        <v>4</v>
      </c>
      <c r="AR205" s="33">
        <v>4</v>
      </c>
      <c r="AS205" s="33">
        <v>3</v>
      </c>
      <c r="AT205" s="33">
        <v>3</v>
      </c>
      <c r="AU205" s="33">
        <v>3</v>
      </c>
      <c r="AV205" s="33">
        <v>4</v>
      </c>
      <c r="AW205" s="33">
        <v>4</v>
      </c>
      <c r="AX205" s="33">
        <v>3</v>
      </c>
      <c r="AY205" s="33">
        <v>3</v>
      </c>
      <c r="AZ205" s="33">
        <v>3</v>
      </c>
      <c r="BA205" s="33">
        <v>3</v>
      </c>
      <c r="BB205" s="33">
        <v>3</v>
      </c>
      <c r="BC205" s="33">
        <v>2</v>
      </c>
      <c r="BD205" s="33">
        <v>4</v>
      </c>
      <c r="BE205" s="33">
        <v>3</v>
      </c>
      <c r="BF205" s="33">
        <v>3</v>
      </c>
      <c r="BH205" s="33" t="s">
        <v>986</v>
      </c>
      <c r="BI205" s="33">
        <v>4</v>
      </c>
      <c r="BJ205" s="33">
        <v>4</v>
      </c>
      <c r="BK205" s="33">
        <v>3</v>
      </c>
      <c r="BL205" s="33">
        <v>4</v>
      </c>
      <c r="BM205" s="33">
        <v>3</v>
      </c>
      <c r="BN205" s="33">
        <v>4</v>
      </c>
      <c r="BO205" s="33">
        <v>3</v>
      </c>
      <c r="BP205" s="33">
        <v>3</v>
      </c>
      <c r="BQ205" s="33">
        <v>3</v>
      </c>
      <c r="BR205" s="33">
        <v>1</v>
      </c>
      <c r="BS205" s="33">
        <v>4</v>
      </c>
      <c r="BT205" s="33">
        <v>2</v>
      </c>
      <c r="BU205" s="33">
        <v>3</v>
      </c>
      <c r="BV205" s="33">
        <v>3</v>
      </c>
      <c r="BW205" s="33" t="s">
        <v>185</v>
      </c>
      <c r="BX205" s="33" t="s">
        <v>1446</v>
      </c>
      <c r="BY205" s="33" t="s">
        <v>705</v>
      </c>
      <c r="BZ205" s="33" t="s">
        <v>713</v>
      </c>
      <c r="CA205" s="33" t="s">
        <v>719</v>
      </c>
      <c r="CB205" s="33" t="s">
        <v>727</v>
      </c>
      <c r="CC205" s="33" t="s">
        <v>1447</v>
      </c>
      <c r="CD205" s="33" t="s">
        <v>828</v>
      </c>
      <c r="CE205" s="33" t="s">
        <v>1130</v>
      </c>
      <c r="CF205" s="33" t="s">
        <v>837</v>
      </c>
      <c r="CG205" s="33" t="s">
        <v>844</v>
      </c>
    </row>
    <row r="206" spans="1:85" ht="12.75" x14ac:dyDescent="0.2">
      <c r="A206" s="36">
        <v>43112.462437546295</v>
      </c>
      <c r="B206" s="33">
        <v>3</v>
      </c>
      <c r="C206" s="33">
        <v>5</v>
      </c>
      <c r="D206" s="33">
        <v>4</v>
      </c>
      <c r="E206" s="33">
        <v>3</v>
      </c>
      <c r="F206" s="33">
        <v>1</v>
      </c>
      <c r="G206" s="33">
        <v>5</v>
      </c>
      <c r="H206" s="33">
        <v>5</v>
      </c>
      <c r="I206" s="33">
        <v>5</v>
      </c>
      <c r="J206" s="33">
        <v>1</v>
      </c>
      <c r="K206" s="33">
        <v>3</v>
      </c>
      <c r="L206" s="33">
        <v>5</v>
      </c>
      <c r="M206" s="33">
        <v>1</v>
      </c>
      <c r="N206" s="33">
        <v>3</v>
      </c>
      <c r="O206" s="33">
        <v>2</v>
      </c>
      <c r="P206" s="33">
        <v>2</v>
      </c>
      <c r="Q206" s="33">
        <v>5</v>
      </c>
      <c r="R206" s="33">
        <v>3</v>
      </c>
      <c r="S206" s="33">
        <v>5</v>
      </c>
      <c r="T206" s="33">
        <v>2</v>
      </c>
      <c r="U206" s="33">
        <v>2</v>
      </c>
      <c r="V206" s="33">
        <v>2</v>
      </c>
      <c r="W206" s="33">
        <v>5</v>
      </c>
      <c r="X206" s="33">
        <v>3</v>
      </c>
      <c r="Y206" s="33">
        <v>1</v>
      </c>
      <c r="Z206" s="33">
        <v>2</v>
      </c>
      <c r="AA206" s="33">
        <v>1</v>
      </c>
      <c r="AB206" s="33">
        <v>2</v>
      </c>
      <c r="AC206" s="33">
        <v>1</v>
      </c>
      <c r="AD206" s="33">
        <v>3</v>
      </c>
      <c r="AE206" s="33">
        <v>1</v>
      </c>
      <c r="AF206" s="33">
        <v>2</v>
      </c>
      <c r="AG206" s="33">
        <v>3</v>
      </c>
      <c r="AH206" s="33">
        <v>3</v>
      </c>
      <c r="AI206" s="33">
        <v>5</v>
      </c>
      <c r="AJ206" s="33">
        <v>2</v>
      </c>
      <c r="AK206" s="33">
        <v>5</v>
      </c>
      <c r="AL206" s="33">
        <v>5</v>
      </c>
      <c r="AM206" s="33">
        <v>5</v>
      </c>
      <c r="AN206" s="33">
        <v>5</v>
      </c>
      <c r="AO206" s="33" t="s">
        <v>5</v>
      </c>
      <c r="AP206" s="33">
        <v>5</v>
      </c>
      <c r="AQ206" s="33">
        <v>5</v>
      </c>
      <c r="AR206" s="33">
        <v>5</v>
      </c>
      <c r="AS206" s="33">
        <v>1</v>
      </c>
      <c r="AT206" s="33">
        <v>3</v>
      </c>
      <c r="AU206" s="33">
        <v>5</v>
      </c>
      <c r="AV206" s="33">
        <v>3</v>
      </c>
      <c r="AW206" s="33" t="s">
        <v>5</v>
      </c>
      <c r="AX206" s="33">
        <v>2</v>
      </c>
      <c r="AY206" s="33">
        <v>3</v>
      </c>
      <c r="AZ206" s="33">
        <v>3</v>
      </c>
      <c r="BA206" s="33">
        <v>5</v>
      </c>
      <c r="BB206" s="33">
        <v>5</v>
      </c>
      <c r="BC206" s="33" t="s">
        <v>5</v>
      </c>
      <c r="BD206" s="33" t="s">
        <v>5</v>
      </c>
      <c r="BE206" s="33" t="s">
        <v>5</v>
      </c>
      <c r="BF206" s="33">
        <v>5</v>
      </c>
      <c r="BG206" s="33" t="s">
        <v>1448</v>
      </c>
      <c r="BH206" s="33" t="s">
        <v>157</v>
      </c>
      <c r="BJ206" s="33">
        <v>4</v>
      </c>
      <c r="BK206" s="33">
        <v>4</v>
      </c>
      <c r="BL206" s="33">
        <v>3</v>
      </c>
      <c r="BM206" s="33">
        <v>5</v>
      </c>
      <c r="BN206" s="33">
        <v>5</v>
      </c>
      <c r="BO206" s="33" t="s">
        <v>5</v>
      </c>
      <c r="BP206" s="33">
        <v>5</v>
      </c>
      <c r="BQ206" s="33" t="s">
        <v>5</v>
      </c>
      <c r="BR206" s="33" t="s">
        <v>5</v>
      </c>
      <c r="BS206" s="33">
        <v>5</v>
      </c>
      <c r="BT206" s="33" t="s">
        <v>5</v>
      </c>
      <c r="BU206" s="33" t="s">
        <v>5</v>
      </c>
      <c r="BV206" s="33">
        <v>4</v>
      </c>
      <c r="BW206" s="33" t="s">
        <v>183</v>
      </c>
      <c r="BX206" s="33" t="s">
        <v>1449</v>
      </c>
      <c r="BY206" s="33" t="s">
        <v>704</v>
      </c>
      <c r="BZ206" s="33" t="s">
        <v>714</v>
      </c>
      <c r="CA206" s="33" t="s">
        <v>719</v>
      </c>
      <c r="CB206" s="33" t="s">
        <v>728</v>
      </c>
      <c r="CC206" s="33" t="s">
        <v>738</v>
      </c>
      <c r="CD206" s="33" t="s">
        <v>741</v>
      </c>
      <c r="CE206" s="33" t="s">
        <v>944</v>
      </c>
      <c r="CF206" s="33" t="s">
        <v>837</v>
      </c>
      <c r="CG206" s="33" t="s">
        <v>844</v>
      </c>
    </row>
    <row r="207" spans="1:85" ht="12.75" x14ac:dyDescent="0.2">
      <c r="A207" s="36">
        <v>43112.468887141207</v>
      </c>
      <c r="B207" s="33">
        <v>2</v>
      </c>
      <c r="C207" s="33">
        <v>2</v>
      </c>
      <c r="D207" s="33">
        <v>1</v>
      </c>
      <c r="E207" s="33">
        <v>3</v>
      </c>
      <c r="F207" s="33">
        <v>2</v>
      </c>
      <c r="G207" s="33">
        <v>4</v>
      </c>
      <c r="H207" s="33">
        <v>1</v>
      </c>
      <c r="I207" s="33">
        <v>5</v>
      </c>
      <c r="J207" s="33">
        <v>3</v>
      </c>
      <c r="K207" s="33">
        <v>3</v>
      </c>
      <c r="L207" s="33">
        <v>5</v>
      </c>
      <c r="M207" s="33">
        <v>1</v>
      </c>
      <c r="N207" s="33">
        <v>2</v>
      </c>
      <c r="O207" s="33">
        <v>5</v>
      </c>
      <c r="P207" s="33">
        <v>3</v>
      </c>
      <c r="Q207" s="33">
        <v>5</v>
      </c>
      <c r="R207" s="33">
        <v>5</v>
      </c>
      <c r="S207" s="33">
        <v>5</v>
      </c>
      <c r="T207" s="33">
        <v>4</v>
      </c>
      <c r="U207" s="33">
        <v>1</v>
      </c>
      <c r="V207" s="33">
        <v>1</v>
      </c>
      <c r="W207" s="33">
        <v>5</v>
      </c>
      <c r="X207" s="33">
        <v>4</v>
      </c>
      <c r="Y207" s="33">
        <v>4</v>
      </c>
      <c r="Z207" s="33">
        <v>2</v>
      </c>
      <c r="AA207" s="33">
        <v>2</v>
      </c>
      <c r="AB207" s="33">
        <v>2</v>
      </c>
      <c r="AC207" s="33">
        <v>1</v>
      </c>
      <c r="AD207" s="33">
        <v>1</v>
      </c>
      <c r="AE207" s="33">
        <v>1</v>
      </c>
      <c r="AF207" s="33">
        <v>2</v>
      </c>
      <c r="AG207" s="33">
        <v>1</v>
      </c>
      <c r="AH207" s="33">
        <v>1</v>
      </c>
      <c r="AI207" s="33">
        <v>4</v>
      </c>
      <c r="AJ207" s="33">
        <v>2</v>
      </c>
      <c r="AK207" s="33" t="s">
        <v>5</v>
      </c>
      <c r="AL207" s="33">
        <v>1</v>
      </c>
      <c r="AM207" s="33">
        <v>1</v>
      </c>
      <c r="AN207" s="33">
        <v>4</v>
      </c>
      <c r="AO207" s="33" t="s">
        <v>5</v>
      </c>
      <c r="AP207" s="33">
        <v>4</v>
      </c>
      <c r="AQ207" s="33">
        <v>2</v>
      </c>
      <c r="AR207" s="33">
        <v>4</v>
      </c>
      <c r="AS207" s="33">
        <v>4</v>
      </c>
      <c r="AT207" s="33">
        <v>3</v>
      </c>
      <c r="AU207" s="33">
        <v>5</v>
      </c>
      <c r="AV207" s="33">
        <v>1</v>
      </c>
      <c r="AW207" s="33">
        <v>3</v>
      </c>
      <c r="AX207" s="33">
        <v>5</v>
      </c>
      <c r="AY207" s="33">
        <v>2</v>
      </c>
      <c r="AZ207" s="33">
        <v>5</v>
      </c>
      <c r="BA207" s="33">
        <v>4</v>
      </c>
      <c r="BB207" s="33">
        <v>5</v>
      </c>
      <c r="BC207" s="33">
        <v>4</v>
      </c>
      <c r="BD207" s="33">
        <v>1</v>
      </c>
      <c r="BE207" s="33">
        <v>1</v>
      </c>
      <c r="BF207" s="33">
        <v>5</v>
      </c>
      <c r="BH207" s="33" t="s">
        <v>928</v>
      </c>
      <c r="BI207" s="33">
        <v>2</v>
      </c>
      <c r="BJ207" s="33">
        <v>5</v>
      </c>
      <c r="BK207" s="33">
        <v>4</v>
      </c>
      <c r="BL207" s="33" t="s">
        <v>5</v>
      </c>
      <c r="BM207" s="33">
        <v>5</v>
      </c>
      <c r="BN207" s="33">
        <v>5</v>
      </c>
      <c r="BO207" s="33">
        <v>4</v>
      </c>
      <c r="BP207" s="33">
        <v>4</v>
      </c>
      <c r="BQ207" s="33">
        <v>4</v>
      </c>
      <c r="BR207" s="33" t="s">
        <v>5</v>
      </c>
      <c r="BS207" s="33">
        <v>5</v>
      </c>
      <c r="BT207" s="33">
        <v>3</v>
      </c>
      <c r="BU207" s="33">
        <v>4</v>
      </c>
      <c r="BV207" s="33" t="s">
        <v>5</v>
      </c>
      <c r="BW207" s="33" t="s">
        <v>929</v>
      </c>
      <c r="BX207" s="33" t="s">
        <v>1450</v>
      </c>
      <c r="BY207" s="33" t="s">
        <v>704</v>
      </c>
      <c r="BZ207" s="33" t="s">
        <v>712</v>
      </c>
      <c r="CA207" s="33" t="s">
        <v>724</v>
      </c>
      <c r="CB207" s="33" t="s">
        <v>727</v>
      </c>
      <c r="CC207" s="33" t="s">
        <v>1451</v>
      </c>
      <c r="CD207" s="33" t="s">
        <v>830</v>
      </c>
      <c r="CE207" s="33" t="s">
        <v>1293</v>
      </c>
      <c r="CF207" s="33" t="s">
        <v>837</v>
      </c>
      <c r="CG207" s="33" t="s">
        <v>844</v>
      </c>
    </row>
    <row r="208" spans="1:85" ht="12.75" x14ac:dyDescent="0.2">
      <c r="A208" s="36">
        <v>43112.484691990743</v>
      </c>
      <c r="B208" s="33">
        <v>3</v>
      </c>
      <c r="C208" s="33">
        <v>5</v>
      </c>
      <c r="D208" s="33">
        <v>4</v>
      </c>
      <c r="E208" s="33">
        <v>1</v>
      </c>
      <c r="F208" s="33">
        <v>1</v>
      </c>
      <c r="G208" s="33">
        <v>5</v>
      </c>
      <c r="H208" s="33">
        <v>3</v>
      </c>
      <c r="I208" s="33">
        <v>3</v>
      </c>
      <c r="J208" s="33">
        <v>1</v>
      </c>
      <c r="K208" s="33">
        <v>4</v>
      </c>
      <c r="L208" s="33">
        <v>5</v>
      </c>
      <c r="M208" s="33">
        <v>2</v>
      </c>
      <c r="N208" s="33">
        <v>1</v>
      </c>
      <c r="O208" s="33">
        <v>5</v>
      </c>
      <c r="P208" s="33">
        <v>3</v>
      </c>
      <c r="Q208" s="33">
        <v>4</v>
      </c>
      <c r="R208" s="33">
        <v>3</v>
      </c>
      <c r="S208" s="33">
        <v>1</v>
      </c>
      <c r="T208" s="33">
        <v>4</v>
      </c>
      <c r="U208" s="33">
        <v>3</v>
      </c>
      <c r="V208" s="33">
        <v>1</v>
      </c>
      <c r="W208" s="33">
        <v>5</v>
      </c>
      <c r="X208" s="33">
        <v>5</v>
      </c>
      <c r="Y208" s="33">
        <v>5</v>
      </c>
      <c r="Z208" s="33">
        <v>5</v>
      </c>
      <c r="AA208" s="33">
        <v>5</v>
      </c>
      <c r="AB208" s="33">
        <v>5</v>
      </c>
      <c r="AC208" s="33">
        <v>5</v>
      </c>
      <c r="AD208" s="33">
        <v>5</v>
      </c>
      <c r="AE208" s="33">
        <v>5</v>
      </c>
      <c r="AF208" s="33">
        <v>5</v>
      </c>
      <c r="AG208" s="33">
        <v>5</v>
      </c>
      <c r="AH208" s="33">
        <v>5</v>
      </c>
      <c r="AI208" s="33">
        <v>5</v>
      </c>
      <c r="AJ208" s="33">
        <v>5</v>
      </c>
      <c r="AK208" s="33">
        <v>4</v>
      </c>
      <c r="AL208" s="33">
        <v>5</v>
      </c>
      <c r="AM208" s="33">
        <v>4</v>
      </c>
      <c r="AN208" s="33">
        <v>2</v>
      </c>
      <c r="AO208" s="33">
        <v>1</v>
      </c>
      <c r="AP208" s="33">
        <v>5</v>
      </c>
      <c r="AQ208" s="33">
        <v>5</v>
      </c>
      <c r="AR208" s="33">
        <v>4</v>
      </c>
      <c r="AS208" s="33">
        <v>1</v>
      </c>
      <c r="AT208" s="33">
        <v>5</v>
      </c>
      <c r="AU208" s="33">
        <v>5</v>
      </c>
      <c r="AV208" s="33">
        <v>3</v>
      </c>
      <c r="AW208" s="33">
        <v>3</v>
      </c>
      <c r="AX208" s="33">
        <v>5</v>
      </c>
      <c r="AY208" s="33">
        <v>4</v>
      </c>
      <c r="AZ208" s="33">
        <v>5</v>
      </c>
      <c r="BA208" s="33">
        <v>3</v>
      </c>
      <c r="BB208" s="33">
        <v>1</v>
      </c>
      <c r="BC208" s="33">
        <v>3</v>
      </c>
      <c r="BD208" s="33">
        <v>3</v>
      </c>
      <c r="BE208" s="33">
        <v>1</v>
      </c>
      <c r="BF208" s="33">
        <v>5</v>
      </c>
      <c r="BH208" s="33" t="s">
        <v>928</v>
      </c>
      <c r="BI208" s="33">
        <v>4</v>
      </c>
      <c r="BJ208" s="33">
        <v>5</v>
      </c>
      <c r="BK208" s="33">
        <v>5</v>
      </c>
      <c r="BL208" s="33">
        <v>5</v>
      </c>
      <c r="BM208" s="33">
        <v>5</v>
      </c>
      <c r="BN208" s="33">
        <v>5</v>
      </c>
      <c r="BO208" s="33">
        <v>5</v>
      </c>
      <c r="BP208" s="33">
        <v>5</v>
      </c>
      <c r="BQ208" s="33">
        <v>4</v>
      </c>
      <c r="BR208" s="33">
        <v>1</v>
      </c>
      <c r="BS208" s="33">
        <v>4</v>
      </c>
      <c r="BT208" s="33">
        <v>3</v>
      </c>
      <c r="BU208" s="33">
        <v>4</v>
      </c>
      <c r="BV208" s="33">
        <v>4</v>
      </c>
      <c r="BW208" s="33" t="s">
        <v>181</v>
      </c>
      <c r="BY208" s="33" t="s">
        <v>705</v>
      </c>
      <c r="BZ208" s="33" t="s">
        <v>712</v>
      </c>
      <c r="CA208" s="33" t="s">
        <v>719</v>
      </c>
      <c r="CB208" s="33" t="s">
        <v>1054</v>
      </c>
      <c r="CC208" s="33" t="s">
        <v>1452</v>
      </c>
      <c r="CD208" s="33" t="s">
        <v>206</v>
      </c>
      <c r="CE208" s="33" t="s">
        <v>1453</v>
      </c>
      <c r="CF208" s="33" t="s">
        <v>837</v>
      </c>
      <c r="CG208" s="33" t="s">
        <v>844</v>
      </c>
    </row>
    <row r="209" spans="1:86" ht="12.75" x14ac:dyDescent="0.2">
      <c r="A209" s="36">
        <v>43112.493811203705</v>
      </c>
      <c r="B209" s="33">
        <v>1</v>
      </c>
      <c r="C209" s="33">
        <v>1</v>
      </c>
      <c r="D209" s="33">
        <v>1</v>
      </c>
      <c r="E209" s="33">
        <v>1</v>
      </c>
      <c r="F209" s="33">
        <v>1</v>
      </c>
      <c r="G209" s="33">
        <v>2</v>
      </c>
      <c r="H209" s="33">
        <v>5</v>
      </c>
      <c r="I209" s="33">
        <v>5</v>
      </c>
      <c r="J209" s="33">
        <v>1</v>
      </c>
      <c r="K209" s="33">
        <v>2</v>
      </c>
      <c r="L209" s="33">
        <v>5</v>
      </c>
      <c r="M209" s="33">
        <v>2</v>
      </c>
      <c r="N209" s="33">
        <v>1</v>
      </c>
      <c r="O209" s="33">
        <v>5</v>
      </c>
      <c r="P209" s="33">
        <v>4</v>
      </c>
      <c r="Q209" s="33">
        <v>4</v>
      </c>
      <c r="R209" s="33">
        <v>5</v>
      </c>
      <c r="S209" s="33">
        <v>3</v>
      </c>
      <c r="T209" s="33">
        <v>5</v>
      </c>
      <c r="U209" s="33">
        <v>1</v>
      </c>
      <c r="V209" s="33">
        <v>1</v>
      </c>
      <c r="W209" s="33">
        <v>2</v>
      </c>
      <c r="X209" s="33">
        <v>5</v>
      </c>
      <c r="Y209" s="33">
        <v>3</v>
      </c>
      <c r="Z209" s="33">
        <v>4</v>
      </c>
      <c r="AA209" s="33">
        <v>4</v>
      </c>
      <c r="AB209" s="33">
        <v>4</v>
      </c>
      <c r="AC209" s="33">
        <v>4</v>
      </c>
      <c r="AD209" s="33">
        <v>4</v>
      </c>
      <c r="AE209" s="33">
        <v>4</v>
      </c>
      <c r="AF209" s="33">
        <v>2</v>
      </c>
      <c r="AG209" s="33">
        <v>5</v>
      </c>
      <c r="AH209" s="33">
        <v>4</v>
      </c>
      <c r="AI209" s="33">
        <v>3</v>
      </c>
      <c r="AJ209" s="33">
        <v>3</v>
      </c>
      <c r="AK209" s="33">
        <v>1</v>
      </c>
      <c r="AL209" s="33">
        <v>1</v>
      </c>
      <c r="AM209" s="33">
        <v>2</v>
      </c>
      <c r="AN209" s="33">
        <v>1</v>
      </c>
      <c r="AO209" s="33">
        <v>1</v>
      </c>
      <c r="AP209" s="33">
        <v>2</v>
      </c>
      <c r="AQ209" s="33">
        <v>5</v>
      </c>
      <c r="AR209" s="33">
        <v>4</v>
      </c>
      <c r="AS209" s="33">
        <v>1</v>
      </c>
      <c r="AT209" s="33">
        <v>2</v>
      </c>
      <c r="AU209" s="33">
        <v>5</v>
      </c>
      <c r="AV209" s="33">
        <v>2</v>
      </c>
      <c r="AW209" s="33">
        <v>1</v>
      </c>
      <c r="AX209" s="33">
        <v>5</v>
      </c>
      <c r="AY209" s="33">
        <v>4</v>
      </c>
      <c r="AZ209" s="33">
        <v>4</v>
      </c>
      <c r="BA209" s="33">
        <v>5</v>
      </c>
      <c r="BB209" s="33">
        <v>4</v>
      </c>
      <c r="BC209" s="33">
        <v>4</v>
      </c>
      <c r="BD209" s="33">
        <v>1</v>
      </c>
      <c r="BE209" s="33">
        <v>1</v>
      </c>
      <c r="BF209" s="33">
        <v>1</v>
      </c>
      <c r="BG209" s="33" t="s">
        <v>1454</v>
      </c>
      <c r="BH209" s="33" t="s">
        <v>1243</v>
      </c>
      <c r="BI209" s="33">
        <v>1</v>
      </c>
      <c r="BJ209" s="33">
        <v>5</v>
      </c>
      <c r="BK209" s="33">
        <v>2</v>
      </c>
      <c r="BL209" s="33">
        <v>3</v>
      </c>
      <c r="BM209" s="33">
        <v>3</v>
      </c>
      <c r="BN209" s="33">
        <v>5</v>
      </c>
      <c r="BO209" s="33">
        <v>1</v>
      </c>
      <c r="BP209" s="33">
        <v>4</v>
      </c>
      <c r="BQ209" s="33">
        <v>3</v>
      </c>
      <c r="BR209" s="33">
        <v>2</v>
      </c>
      <c r="BS209" s="33">
        <v>3</v>
      </c>
      <c r="BT209" s="33">
        <v>1</v>
      </c>
      <c r="BU209" s="33">
        <v>5</v>
      </c>
      <c r="BV209" s="33">
        <v>4</v>
      </c>
      <c r="BW209" s="33" t="s">
        <v>929</v>
      </c>
      <c r="BX209" s="33" t="s">
        <v>1455</v>
      </c>
      <c r="BY209" s="33" t="s">
        <v>704</v>
      </c>
      <c r="BZ209" s="33" t="s">
        <v>713</v>
      </c>
      <c r="CA209" s="33" t="s">
        <v>720</v>
      </c>
      <c r="CB209" s="33" t="s">
        <v>728</v>
      </c>
      <c r="CC209" s="33" t="s">
        <v>1456</v>
      </c>
      <c r="CD209" s="33" t="s">
        <v>828</v>
      </c>
      <c r="CE209" s="33" t="s">
        <v>952</v>
      </c>
      <c r="CF209" s="33" t="s">
        <v>837</v>
      </c>
      <c r="CG209" s="33" t="s">
        <v>844</v>
      </c>
      <c r="CH209" s="33"/>
    </row>
    <row r="210" spans="1:86" ht="12.75" x14ac:dyDescent="0.2">
      <c r="A210" s="36">
        <v>43112.509911990739</v>
      </c>
      <c r="B210" s="33">
        <v>1</v>
      </c>
      <c r="C210" s="33">
        <v>5</v>
      </c>
      <c r="D210" s="33">
        <v>1</v>
      </c>
      <c r="E210" s="33">
        <v>2</v>
      </c>
      <c r="F210" s="33">
        <v>1</v>
      </c>
      <c r="G210" s="33">
        <v>5</v>
      </c>
      <c r="H210" s="33">
        <v>3</v>
      </c>
      <c r="I210" s="33">
        <v>1</v>
      </c>
      <c r="J210" s="33">
        <v>1</v>
      </c>
      <c r="K210" s="33">
        <v>1</v>
      </c>
      <c r="L210" s="33">
        <v>1</v>
      </c>
      <c r="M210" s="33">
        <v>1</v>
      </c>
      <c r="N210" s="33">
        <v>1</v>
      </c>
      <c r="O210" s="33">
        <v>2</v>
      </c>
      <c r="P210" s="33">
        <v>1</v>
      </c>
      <c r="Q210" s="33">
        <v>1</v>
      </c>
      <c r="R210" s="33">
        <v>3</v>
      </c>
      <c r="S210" s="33">
        <v>1</v>
      </c>
      <c r="T210" s="33">
        <v>2</v>
      </c>
      <c r="U210" s="33">
        <v>1</v>
      </c>
      <c r="V210" s="33">
        <v>1</v>
      </c>
      <c r="W210" s="33">
        <v>1</v>
      </c>
      <c r="X210" s="33">
        <v>5</v>
      </c>
      <c r="Y210" s="33">
        <v>4</v>
      </c>
      <c r="Z210" s="33">
        <v>5</v>
      </c>
      <c r="AA210" s="33">
        <v>5</v>
      </c>
      <c r="AB210" s="33">
        <v>5</v>
      </c>
      <c r="AC210" s="33">
        <v>5</v>
      </c>
      <c r="AD210" s="33">
        <v>5</v>
      </c>
      <c r="AE210" s="33">
        <v>5</v>
      </c>
      <c r="AF210" s="33">
        <v>5</v>
      </c>
      <c r="AG210" s="33">
        <v>5</v>
      </c>
      <c r="AH210" s="33">
        <v>5</v>
      </c>
      <c r="AI210" s="33">
        <v>5</v>
      </c>
      <c r="AJ210" s="33">
        <v>5</v>
      </c>
      <c r="AK210" s="33">
        <v>3</v>
      </c>
      <c r="AL210" s="33">
        <v>5</v>
      </c>
      <c r="AM210" s="33">
        <v>2</v>
      </c>
      <c r="AN210" s="33">
        <v>2</v>
      </c>
      <c r="AO210" s="33">
        <v>1</v>
      </c>
      <c r="AP210" s="33">
        <v>5</v>
      </c>
      <c r="AQ210" s="33">
        <v>4</v>
      </c>
      <c r="AR210" s="33">
        <v>2</v>
      </c>
      <c r="AS210" s="33">
        <v>1</v>
      </c>
      <c r="AT210" s="33">
        <v>1</v>
      </c>
      <c r="AU210" s="33">
        <v>1</v>
      </c>
      <c r="AV210" s="33">
        <v>2</v>
      </c>
      <c r="AW210" s="33">
        <v>2</v>
      </c>
      <c r="AX210" s="33">
        <v>2</v>
      </c>
      <c r="AY210" s="33">
        <v>1</v>
      </c>
      <c r="AZ210" s="33">
        <v>1</v>
      </c>
      <c r="BA210" s="33">
        <v>3</v>
      </c>
      <c r="BB210" s="33">
        <v>1</v>
      </c>
      <c r="BC210" s="33">
        <v>1</v>
      </c>
      <c r="BD210" s="33">
        <v>1</v>
      </c>
      <c r="BE210" s="33">
        <v>1</v>
      </c>
      <c r="BF210" s="33">
        <v>1</v>
      </c>
      <c r="BI210" s="33">
        <v>1</v>
      </c>
      <c r="BJ210" s="33">
        <v>1</v>
      </c>
      <c r="BK210" s="33">
        <v>1</v>
      </c>
      <c r="BL210" s="33">
        <v>1</v>
      </c>
      <c r="BM210" s="33">
        <v>1</v>
      </c>
      <c r="BN210" s="33">
        <v>1</v>
      </c>
      <c r="BO210" s="33">
        <v>1</v>
      </c>
      <c r="BP210" s="33">
        <v>1</v>
      </c>
      <c r="BQ210" s="33">
        <v>5</v>
      </c>
      <c r="BR210" s="33">
        <v>1</v>
      </c>
      <c r="BS210" s="33">
        <v>1</v>
      </c>
      <c r="BT210" s="33">
        <v>1</v>
      </c>
      <c r="BU210" s="33">
        <v>1</v>
      </c>
      <c r="BV210" s="33">
        <v>1</v>
      </c>
      <c r="BW210" s="33" t="s">
        <v>185</v>
      </c>
      <c r="BX210" s="33" t="s">
        <v>1457</v>
      </c>
      <c r="BY210" s="33" t="s">
        <v>705</v>
      </c>
      <c r="BZ210" s="33" t="s">
        <v>712</v>
      </c>
      <c r="CA210" s="33" t="s">
        <v>719</v>
      </c>
      <c r="CB210" s="33" t="s">
        <v>727</v>
      </c>
      <c r="CC210" s="33" t="s">
        <v>1458</v>
      </c>
      <c r="CD210" s="33" t="s">
        <v>829</v>
      </c>
      <c r="CE210" s="33" t="s">
        <v>236</v>
      </c>
      <c r="CF210" s="33" t="s">
        <v>837</v>
      </c>
      <c r="CG210" s="33" t="s">
        <v>844</v>
      </c>
    </row>
    <row r="211" spans="1:86" ht="12.75" x14ac:dyDescent="0.2">
      <c r="A211" s="36">
        <v>43112.544421493054</v>
      </c>
      <c r="B211" s="33">
        <v>4</v>
      </c>
      <c r="C211" s="33">
        <v>5</v>
      </c>
      <c r="D211" s="33">
        <v>2</v>
      </c>
      <c r="E211" s="33">
        <v>3</v>
      </c>
      <c r="F211" s="33">
        <v>4</v>
      </c>
      <c r="G211" s="33">
        <v>5</v>
      </c>
      <c r="H211" s="33">
        <v>5</v>
      </c>
      <c r="I211" s="33">
        <v>4</v>
      </c>
      <c r="J211" s="33">
        <v>2</v>
      </c>
      <c r="K211" s="33">
        <v>1</v>
      </c>
      <c r="L211" s="33">
        <v>3</v>
      </c>
      <c r="M211" s="33">
        <v>3</v>
      </c>
      <c r="N211" s="33">
        <v>4</v>
      </c>
      <c r="O211" s="33">
        <v>3</v>
      </c>
      <c r="P211" s="33">
        <v>4</v>
      </c>
      <c r="Q211" s="33">
        <v>5</v>
      </c>
      <c r="R211" s="33">
        <v>3</v>
      </c>
      <c r="S211" s="33">
        <v>4</v>
      </c>
      <c r="T211" s="33">
        <v>1</v>
      </c>
      <c r="U211" s="33">
        <v>3</v>
      </c>
      <c r="V211" s="33">
        <v>2</v>
      </c>
      <c r="W211" s="33">
        <v>4</v>
      </c>
      <c r="X211" s="33">
        <v>4</v>
      </c>
      <c r="Y211" s="33">
        <v>4</v>
      </c>
      <c r="Z211" s="33">
        <v>4</v>
      </c>
      <c r="AA211" s="33">
        <v>4</v>
      </c>
      <c r="AB211" s="33">
        <v>4</v>
      </c>
      <c r="AC211" s="33">
        <v>5</v>
      </c>
      <c r="AD211" s="33">
        <v>5</v>
      </c>
      <c r="AE211" s="33">
        <v>3</v>
      </c>
      <c r="AF211" s="33">
        <v>4</v>
      </c>
      <c r="AG211" s="33">
        <v>5</v>
      </c>
      <c r="AH211" s="33">
        <v>5</v>
      </c>
      <c r="AI211" s="33">
        <v>4</v>
      </c>
      <c r="AJ211" s="33">
        <v>2</v>
      </c>
      <c r="AK211" s="33">
        <v>4</v>
      </c>
      <c r="AL211" s="33">
        <v>4</v>
      </c>
      <c r="AM211" s="33">
        <v>2</v>
      </c>
      <c r="AN211" s="33">
        <v>3</v>
      </c>
      <c r="AO211" s="33">
        <v>4</v>
      </c>
      <c r="AP211" s="33">
        <v>5</v>
      </c>
      <c r="AQ211" s="33">
        <v>5</v>
      </c>
      <c r="AR211" s="33">
        <v>4</v>
      </c>
      <c r="AS211" s="33">
        <v>1</v>
      </c>
      <c r="AT211" s="33">
        <v>2</v>
      </c>
      <c r="AU211" s="33">
        <v>2</v>
      </c>
      <c r="AV211" s="33">
        <v>3</v>
      </c>
      <c r="AW211" s="33">
        <v>4</v>
      </c>
      <c r="AX211" s="33">
        <v>4</v>
      </c>
      <c r="AY211" s="33">
        <v>4</v>
      </c>
      <c r="AZ211" s="33">
        <v>4</v>
      </c>
      <c r="BA211" s="33">
        <v>2</v>
      </c>
      <c r="BB211" s="33">
        <v>3</v>
      </c>
      <c r="BC211" s="33">
        <v>1</v>
      </c>
      <c r="BD211" s="33">
        <v>4</v>
      </c>
      <c r="BE211" s="33">
        <v>3</v>
      </c>
      <c r="BF211" s="33">
        <v>4</v>
      </c>
      <c r="BH211" s="33" t="s">
        <v>1375</v>
      </c>
      <c r="BI211" s="33">
        <v>2</v>
      </c>
      <c r="BJ211" s="33">
        <v>2</v>
      </c>
      <c r="BK211" s="33">
        <v>5</v>
      </c>
      <c r="BL211" s="33">
        <v>4</v>
      </c>
      <c r="BM211" s="33">
        <v>3</v>
      </c>
      <c r="BN211" s="33">
        <v>3</v>
      </c>
      <c r="BO211" s="33">
        <v>2</v>
      </c>
      <c r="BP211" s="33">
        <v>4</v>
      </c>
      <c r="BQ211" s="33">
        <v>5</v>
      </c>
      <c r="BR211" s="33">
        <v>3</v>
      </c>
      <c r="BS211" s="33">
        <v>5</v>
      </c>
      <c r="BT211" s="33">
        <v>4</v>
      </c>
      <c r="BU211" s="33">
        <v>3</v>
      </c>
      <c r="BV211" s="33">
        <v>3</v>
      </c>
      <c r="BW211" s="33" t="s">
        <v>185</v>
      </c>
      <c r="BY211" s="33" t="s">
        <v>705</v>
      </c>
      <c r="BZ211" s="33" t="s">
        <v>713</v>
      </c>
      <c r="CA211" s="33" t="s">
        <v>719</v>
      </c>
      <c r="CB211" s="33" t="s">
        <v>727</v>
      </c>
      <c r="CD211" s="33" t="s">
        <v>830</v>
      </c>
      <c r="CE211" s="33" t="s">
        <v>829</v>
      </c>
      <c r="CF211" s="33" t="s">
        <v>837</v>
      </c>
      <c r="CG211" s="33" t="s">
        <v>844</v>
      </c>
    </row>
    <row r="212" spans="1:86" ht="12.75" x14ac:dyDescent="0.2">
      <c r="A212" s="36">
        <v>43112.566315648146</v>
      </c>
      <c r="B212" s="33">
        <v>4</v>
      </c>
      <c r="C212" s="33">
        <v>2</v>
      </c>
      <c r="D212" s="33">
        <v>1</v>
      </c>
      <c r="E212" s="33">
        <v>1</v>
      </c>
      <c r="F212" s="33">
        <v>2</v>
      </c>
      <c r="G212" s="33">
        <v>3</v>
      </c>
      <c r="H212" s="33">
        <v>1</v>
      </c>
      <c r="I212" s="33">
        <v>3</v>
      </c>
      <c r="J212" s="33">
        <v>2</v>
      </c>
      <c r="K212" s="33">
        <v>3</v>
      </c>
      <c r="L212" s="33">
        <v>2</v>
      </c>
      <c r="M212" s="33">
        <v>3</v>
      </c>
      <c r="N212" s="33">
        <v>5</v>
      </c>
      <c r="O212" s="33">
        <v>3</v>
      </c>
      <c r="P212" s="33">
        <v>4</v>
      </c>
      <c r="Q212" s="33">
        <v>5</v>
      </c>
      <c r="R212" s="33">
        <v>2</v>
      </c>
      <c r="S212" s="33">
        <v>3</v>
      </c>
      <c r="T212" s="33">
        <v>3</v>
      </c>
      <c r="U212" s="33">
        <v>4</v>
      </c>
      <c r="V212" s="33">
        <v>3</v>
      </c>
      <c r="W212" s="33">
        <v>3</v>
      </c>
      <c r="X212" s="33">
        <v>5</v>
      </c>
      <c r="Y212" s="33">
        <v>3</v>
      </c>
      <c r="Z212" s="33">
        <v>3</v>
      </c>
      <c r="AA212" s="33">
        <v>4</v>
      </c>
      <c r="AB212" s="33">
        <v>3</v>
      </c>
      <c r="AC212" s="33">
        <v>3</v>
      </c>
      <c r="AD212" s="33">
        <v>3</v>
      </c>
      <c r="AE212" s="33">
        <v>4</v>
      </c>
      <c r="AF212" s="33">
        <v>2</v>
      </c>
      <c r="AG212" s="33">
        <v>4</v>
      </c>
      <c r="AH212" s="33">
        <v>5</v>
      </c>
      <c r="AI212" s="33">
        <v>4</v>
      </c>
      <c r="AJ212" s="33">
        <v>4</v>
      </c>
      <c r="AK212" s="33">
        <v>4</v>
      </c>
      <c r="AL212" s="33">
        <v>1</v>
      </c>
      <c r="AM212" s="33">
        <v>1</v>
      </c>
      <c r="AN212" s="33">
        <v>2</v>
      </c>
      <c r="AO212" s="33">
        <v>2</v>
      </c>
      <c r="AP212" s="33">
        <v>3</v>
      </c>
      <c r="AQ212" s="33">
        <v>1</v>
      </c>
      <c r="AR212" s="33">
        <v>2</v>
      </c>
      <c r="AS212" s="33">
        <v>1</v>
      </c>
      <c r="AT212" s="33">
        <v>2</v>
      </c>
      <c r="AU212" s="33">
        <v>2</v>
      </c>
      <c r="AV212" s="33">
        <v>4</v>
      </c>
      <c r="AW212" s="33">
        <v>5</v>
      </c>
      <c r="AX212" s="33">
        <v>3</v>
      </c>
      <c r="AY212" s="33">
        <v>3</v>
      </c>
      <c r="AZ212" s="33">
        <v>5</v>
      </c>
      <c r="BA212" s="33">
        <v>2</v>
      </c>
      <c r="BB212" s="33">
        <v>3</v>
      </c>
      <c r="BC212" s="33">
        <v>1</v>
      </c>
      <c r="BD212" s="33">
        <v>4</v>
      </c>
      <c r="BE212" s="33">
        <v>4</v>
      </c>
      <c r="BF212" s="33">
        <v>3</v>
      </c>
      <c r="BG212" s="33" t="s">
        <v>1459</v>
      </c>
      <c r="BH212" s="33" t="s">
        <v>158</v>
      </c>
      <c r="BI212" s="33">
        <v>3</v>
      </c>
      <c r="BJ212" s="33">
        <v>5</v>
      </c>
      <c r="BK212" s="33">
        <v>4</v>
      </c>
      <c r="BL212" s="33">
        <v>3</v>
      </c>
      <c r="BM212" s="33">
        <v>3</v>
      </c>
      <c r="BN212" s="33">
        <v>4</v>
      </c>
      <c r="BO212" s="33">
        <v>3</v>
      </c>
      <c r="BP212" s="33">
        <v>3</v>
      </c>
      <c r="BQ212" s="33">
        <v>2</v>
      </c>
      <c r="BR212" s="33">
        <v>2</v>
      </c>
      <c r="BS212" s="33">
        <v>2</v>
      </c>
      <c r="BT212" s="33">
        <v>3</v>
      </c>
      <c r="BU212" s="33">
        <v>3</v>
      </c>
      <c r="BV212" s="33">
        <v>3</v>
      </c>
      <c r="BW212" s="33" t="s">
        <v>184</v>
      </c>
      <c r="BX212" s="33" t="s">
        <v>1460</v>
      </c>
      <c r="BY212" s="33" t="s">
        <v>705</v>
      </c>
      <c r="BZ212" s="33" t="s">
        <v>712</v>
      </c>
      <c r="CA212" s="33" t="s">
        <v>719</v>
      </c>
      <c r="CB212" s="33" t="s">
        <v>727</v>
      </c>
      <c r="CC212" s="33" t="s">
        <v>1461</v>
      </c>
      <c r="CD212" s="33" t="s">
        <v>828</v>
      </c>
      <c r="CE212" s="33" t="s">
        <v>1462</v>
      </c>
      <c r="CF212" s="33" t="s">
        <v>837</v>
      </c>
      <c r="CG212" s="33" t="s">
        <v>844</v>
      </c>
    </row>
    <row r="213" spans="1:86" ht="12.75" x14ac:dyDescent="0.2">
      <c r="A213" s="36">
        <v>43112.58080398148</v>
      </c>
      <c r="B213" s="33">
        <v>2</v>
      </c>
      <c r="C213" s="33">
        <v>1</v>
      </c>
      <c r="D213" s="33">
        <v>1</v>
      </c>
      <c r="E213" s="33">
        <v>3</v>
      </c>
      <c r="F213" s="33">
        <v>1</v>
      </c>
      <c r="G213" s="33">
        <v>4</v>
      </c>
      <c r="H213" s="33">
        <v>1</v>
      </c>
      <c r="I213" s="33">
        <v>1</v>
      </c>
      <c r="J213" s="33">
        <v>1</v>
      </c>
      <c r="K213" s="33">
        <v>3</v>
      </c>
      <c r="L213" s="33">
        <v>3</v>
      </c>
      <c r="M213" s="33">
        <v>1</v>
      </c>
      <c r="N213" s="33">
        <v>1</v>
      </c>
      <c r="O213" s="33">
        <v>3</v>
      </c>
      <c r="P213" s="33">
        <v>3</v>
      </c>
      <c r="Q213" s="33">
        <v>4</v>
      </c>
      <c r="R213" s="33">
        <v>3</v>
      </c>
      <c r="S213" s="33">
        <v>1</v>
      </c>
      <c r="T213" s="33">
        <v>5</v>
      </c>
      <c r="U213" s="33">
        <v>4</v>
      </c>
      <c r="V213" s="33">
        <v>3</v>
      </c>
      <c r="W213" s="33">
        <v>4</v>
      </c>
      <c r="X213" s="33">
        <v>4</v>
      </c>
      <c r="Y213" s="33">
        <v>5</v>
      </c>
      <c r="Z213" s="33">
        <v>5</v>
      </c>
      <c r="AA213" s="33">
        <v>5</v>
      </c>
      <c r="AB213" s="33">
        <v>4</v>
      </c>
      <c r="AC213" s="33">
        <v>3</v>
      </c>
      <c r="AD213" s="33">
        <v>5</v>
      </c>
      <c r="AE213" s="33">
        <v>3</v>
      </c>
      <c r="AF213" s="33">
        <v>2</v>
      </c>
      <c r="AG213" s="33">
        <v>3</v>
      </c>
      <c r="AH213" s="33">
        <v>5</v>
      </c>
      <c r="AI213" s="33">
        <v>4</v>
      </c>
      <c r="AJ213" s="33">
        <v>3</v>
      </c>
      <c r="AK213" s="33">
        <v>4</v>
      </c>
      <c r="AL213" s="33">
        <v>1</v>
      </c>
      <c r="AM213" s="33">
        <v>1</v>
      </c>
      <c r="AN213" s="33">
        <v>3</v>
      </c>
      <c r="AO213" s="33">
        <v>1</v>
      </c>
      <c r="AP213" s="33">
        <v>3</v>
      </c>
      <c r="AQ213" s="33">
        <v>1</v>
      </c>
      <c r="AR213" s="33">
        <v>4</v>
      </c>
      <c r="AS213" s="33">
        <v>1</v>
      </c>
      <c r="AT213" s="33">
        <v>1</v>
      </c>
      <c r="AU213" s="33">
        <v>2</v>
      </c>
      <c r="AV213" s="33">
        <v>4</v>
      </c>
      <c r="AW213" s="33">
        <v>1</v>
      </c>
      <c r="AX213" s="33">
        <v>5</v>
      </c>
      <c r="AY213" s="33">
        <v>4</v>
      </c>
      <c r="AZ213" s="33">
        <v>4</v>
      </c>
      <c r="BA213" s="33">
        <v>3</v>
      </c>
      <c r="BB213" s="33">
        <v>1</v>
      </c>
      <c r="BC213" s="33">
        <v>5</v>
      </c>
      <c r="BD213" s="33">
        <v>4</v>
      </c>
      <c r="BE213" s="33">
        <v>5</v>
      </c>
      <c r="BF213" s="33">
        <v>5</v>
      </c>
      <c r="BG213" s="33" t="s">
        <v>1463</v>
      </c>
      <c r="BH213" s="33" t="s">
        <v>1290</v>
      </c>
      <c r="BI213" s="33">
        <v>2</v>
      </c>
      <c r="BJ213" s="33">
        <v>2</v>
      </c>
      <c r="BK213" s="33">
        <v>4</v>
      </c>
      <c r="BL213" s="33">
        <v>4</v>
      </c>
      <c r="BM213" s="33">
        <v>4</v>
      </c>
      <c r="BN213" s="33">
        <v>4</v>
      </c>
      <c r="BO213" s="33">
        <v>4</v>
      </c>
      <c r="BP213" s="33">
        <v>3</v>
      </c>
      <c r="BQ213" s="33">
        <v>3</v>
      </c>
      <c r="BR213" s="33">
        <v>1</v>
      </c>
      <c r="BS213" s="33">
        <v>1</v>
      </c>
      <c r="BT213" s="33">
        <v>3</v>
      </c>
      <c r="BU213" s="33">
        <v>3</v>
      </c>
      <c r="BV213" s="33">
        <v>4</v>
      </c>
      <c r="BW213" s="33" t="s">
        <v>183</v>
      </c>
      <c r="BX213" s="33" t="s">
        <v>1464</v>
      </c>
      <c r="BY213" s="33" t="s">
        <v>704</v>
      </c>
      <c r="BZ213" s="33" t="s">
        <v>714</v>
      </c>
      <c r="CA213" s="33" t="s">
        <v>719</v>
      </c>
      <c r="CB213" s="33" t="s">
        <v>727</v>
      </c>
      <c r="CC213" s="33" t="s">
        <v>1465</v>
      </c>
      <c r="CD213" s="33" t="s">
        <v>236</v>
      </c>
      <c r="CE213" s="33" t="s">
        <v>952</v>
      </c>
      <c r="CF213" s="33" t="s">
        <v>1466</v>
      </c>
      <c r="CH213" s="33"/>
    </row>
    <row r="214" spans="1:86" ht="12.75" x14ac:dyDescent="0.2">
      <c r="A214" s="36">
        <v>43112.581867800924</v>
      </c>
      <c r="B214" s="33">
        <v>3</v>
      </c>
      <c r="C214" s="33">
        <v>4</v>
      </c>
      <c r="D214" s="33">
        <v>3</v>
      </c>
      <c r="E214" s="33">
        <v>4</v>
      </c>
      <c r="F214" s="33">
        <v>2</v>
      </c>
      <c r="G214" s="33">
        <v>5</v>
      </c>
      <c r="H214" s="33">
        <v>3</v>
      </c>
      <c r="I214" s="33">
        <v>3</v>
      </c>
      <c r="J214" s="33">
        <v>4</v>
      </c>
      <c r="K214" s="33">
        <v>5</v>
      </c>
      <c r="L214" s="33">
        <v>3</v>
      </c>
      <c r="M214" s="33">
        <v>4</v>
      </c>
      <c r="N214" s="33">
        <v>2</v>
      </c>
      <c r="O214" s="33">
        <v>4</v>
      </c>
      <c r="P214" s="33">
        <v>4</v>
      </c>
      <c r="Q214" s="33">
        <v>5</v>
      </c>
      <c r="R214" s="33">
        <v>4</v>
      </c>
      <c r="S214" s="33">
        <v>3</v>
      </c>
      <c r="T214" s="33">
        <v>3</v>
      </c>
      <c r="U214" s="33">
        <v>4</v>
      </c>
      <c r="V214" s="33">
        <v>4</v>
      </c>
      <c r="W214" s="33">
        <v>4</v>
      </c>
      <c r="X214" s="33">
        <v>5</v>
      </c>
      <c r="Y214" s="33">
        <v>5</v>
      </c>
      <c r="Z214" s="33">
        <v>4</v>
      </c>
      <c r="AA214" s="33">
        <v>3</v>
      </c>
      <c r="AB214" s="33">
        <v>5</v>
      </c>
      <c r="AC214" s="33">
        <v>4</v>
      </c>
      <c r="AD214" s="33">
        <v>4</v>
      </c>
      <c r="AE214" s="33">
        <v>4</v>
      </c>
      <c r="AF214" s="33">
        <v>4</v>
      </c>
      <c r="AG214" s="33">
        <v>5</v>
      </c>
      <c r="AH214" s="33">
        <v>5</v>
      </c>
      <c r="AI214" s="33">
        <v>5</v>
      </c>
      <c r="AJ214" s="33">
        <v>4</v>
      </c>
      <c r="AK214" s="33">
        <v>3</v>
      </c>
      <c r="AL214" s="33">
        <v>4</v>
      </c>
      <c r="AM214" s="33">
        <v>3</v>
      </c>
      <c r="AN214" s="33">
        <v>5</v>
      </c>
      <c r="AO214" s="33">
        <v>4</v>
      </c>
      <c r="AP214" s="33">
        <v>4</v>
      </c>
      <c r="AQ214" s="33">
        <v>3</v>
      </c>
      <c r="AR214" s="33">
        <v>4</v>
      </c>
      <c r="AS214" s="33">
        <v>4</v>
      </c>
      <c r="AT214" s="33">
        <v>5</v>
      </c>
      <c r="AU214" s="33">
        <v>4</v>
      </c>
      <c r="AV214" s="33">
        <v>4</v>
      </c>
      <c r="AW214" s="33">
        <v>3</v>
      </c>
      <c r="AX214" s="33">
        <v>3</v>
      </c>
      <c r="AY214" s="33">
        <v>4</v>
      </c>
      <c r="AZ214" s="33">
        <v>4</v>
      </c>
      <c r="BA214" s="33">
        <v>4</v>
      </c>
      <c r="BB214" s="33">
        <v>3</v>
      </c>
      <c r="BC214" s="33">
        <v>3</v>
      </c>
      <c r="BD214" s="33">
        <v>4</v>
      </c>
      <c r="BE214" s="33">
        <v>4</v>
      </c>
      <c r="BF214" s="33">
        <v>4</v>
      </c>
      <c r="BH214" s="33" t="s">
        <v>1224</v>
      </c>
      <c r="BI214" s="33">
        <v>4</v>
      </c>
      <c r="BJ214" s="33">
        <v>5</v>
      </c>
      <c r="BK214" s="33">
        <v>4</v>
      </c>
      <c r="BL214" s="33">
        <v>4</v>
      </c>
      <c r="BM214" s="33">
        <v>4</v>
      </c>
      <c r="BN214" s="33">
        <v>5</v>
      </c>
      <c r="BO214" s="33">
        <v>5</v>
      </c>
      <c r="BP214" s="33">
        <v>5</v>
      </c>
      <c r="BQ214" s="33">
        <v>5</v>
      </c>
      <c r="BR214" s="33">
        <v>4</v>
      </c>
      <c r="BS214" s="33">
        <v>4</v>
      </c>
      <c r="BT214" s="33">
        <v>4</v>
      </c>
      <c r="BU214" s="33">
        <v>4</v>
      </c>
      <c r="BV214" s="33">
        <v>4</v>
      </c>
      <c r="BW214" s="33" t="s">
        <v>1208</v>
      </c>
      <c r="BX214" s="33" t="s">
        <v>1467</v>
      </c>
      <c r="BY214" s="33" t="s">
        <v>705</v>
      </c>
      <c r="BZ214" s="33" t="s">
        <v>713</v>
      </c>
      <c r="CA214" s="33" t="s">
        <v>720</v>
      </c>
      <c r="CB214" s="33" t="s">
        <v>1468</v>
      </c>
      <c r="CC214" s="33" t="s">
        <v>1469</v>
      </c>
      <c r="CD214" s="33" t="s">
        <v>1470</v>
      </c>
      <c r="CE214" s="33" t="s">
        <v>1471</v>
      </c>
      <c r="CF214" s="33" t="s">
        <v>1472</v>
      </c>
      <c r="CG214" s="33" t="s">
        <v>1314</v>
      </c>
      <c r="CH214" s="33"/>
    </row>
    <row r="215" spans="1:86" ht="12.75" x14ac:dyDescent="0.2">
      <c r="A215" s="36">
        <v>43112.582250277774</v>
      </c>
      <c r="B215" s="33">
        <v>3</v>
      </c>
      <c r="C215" s="33">
        <v>5</v>
      </c>
      <c r="D215" s="33">
        <v>5</v>
      </c>
      <c r="E215" s="33">
        <v>3</v>
      </c>
      <c r="F215" s="33">
        <v>2</v>
      </c>
      <c r="G215" s="33">
        <v>3</v>
      </c>
      <c r="H215" s="33">
        <v>5</v>
      </c>
      <c r="I215" s="33">
        <v>5</v>
      </c>
      <c r="J215" s="33">
        <v>5</v>
      </c>
      <c r="K215" s="33">
        <v>4</v>
      </c>
      <c r="L215" s="33">
        <v>4</v>
      </c>
      <c r="M215" s="33">
        <v>5</v>
      </c>
      <c r="N215" s="33">
        <v>5</v>
      </c>
      <c r="O215" s="33">
        <v>2</v>
      </c>
      <c r="P215" s="33">
        <v>5</v>
      </c>
      <c r="Q215" s="33">
        <v>5</v>
      </c>
      <c r="R215" s="33">
        <v>3</v>
      </c>
      <c r="S215" s="33">
        <v>2</v>
      </c>
      <c r="T215" s="33">
        <v>2</v>
      </c>
      <c r="U215" s="33">
        <v>4</v>
      </c>
      <c r="V215" s="33">
        <v>3</v>
      </c>
      <c r="W215" s="33">
        <v>5</v>
      </c>
      <c r="X215" s="33">
        <v>5</v>
      </c>
      <c r="Y215" s="33">
        <v>3</v>
      </c>
      <c r="Z215" s="33">
        <v>4</v>
      </c>
      <c r="AA215" s="33">
        <v>3</v>
      </c>
      <c r="AB215" s="33">
        <v>5</v>
      </c>
      <c r="AC215" s="33">
        <v>5</v>
      </c>
      <c r="AD215" s="33">
        <v>4</v>
      </c>
      <c r="AE215" s="33">
        <v>5</v>
      </c>
      <c r="AF215" s="33">
        <v>3</v>
      </c>
      <c r="AG215" s="33">
        <v>5</v>
      </c>
      <c r="AH215" s="33">
        <v>5</v>
      </c>
      <c r="AI215" s="33">
        <v>5</v>
      </c>
      <c r="AJ215" s="33">
        <v>5</v>
      </c>
      <c r="AK215" s="33">
        <v>3</v>
      </c>
      <c r="AL215" s="33">
        <v>5</v>
      </c>
      <c r="AM215" s="33">
        <v>5</v>
      </c>
      <c r="AN215" s="33">
        <v>3</v>
      </c>
      <c r="AO215" s="33">
        <v>3</v>
      </c>
      <c r="AP215" s="33">
        <v>4</v>
      </c>
      <c r="AQ215" s="33">
        <v>5</v>
      </c>
      <c r="AR215" s="33">
        <v>5</v>
      </c>
      <c r="AS215" s="33">
        <v>5</v>
      </c>
      <c r="AT215" s="33">
        <v>5</v>
      </c>
      <c r="AU215" s="33">
        <v>3</v>
      </c>
      <c r="AV215" s="33">
        <v>5</v>
      </c>
      <c r="AW215" s="33">
        <v>5</v>
      </c>
      <c r="AX215" s="33">
        <v>3</v>
      </c>
      <c r="AY215" s="33">
        <v>5</v>
      </c>
      <c r="AZ215" s="33">
        <v>5</v>
      </c>
      <c r="BA215" s="33">
        <v>1</v>
      </c>
      <c r="BB215" s="33">
        <v>2</v>
      </c>
      <c r="BC215" s="33">
        <v>3</v>
      </c>
      <c r="BD215" s="33">
        <v>5</v>
      </c>
      <c r="BE215" s="33">
        <v>3</v>
      </c>
      <c r="BF215" s="33">
        <v>5</v>
      </c>
      <c r="BG215" s="33" t="s">
        <v>1473</v>
      </c>
      <c r="BH215" s="33" t="s">
        <v>1375</v>
      </c>
      <c r="BJ215" s="33">
        <v>5</v>
      </c>
      <c r="BK215" s="33">
        <v>5</v>
      </c>
      <c r="BL215" s="33">
        <v>5</v>
      </c>
      <c r="BM215" s="33">
        <v>5</v>
      </c>
      <c r="BN215" s="33">
        <v>5</v>
      </c>
      <c r="BO215" s="33">
        <v>4</v>
      </c>
      <c r="BP215" s="33">
        <v>4</v>
      </c>
      <c r="BQ215" s="33">
        <v>5</v>
      </c>
      <c r="BR215" s="33">
        <v>4</v>
      </c>
      <c r="BS215" s="33">
        <v>5</v>
      </c>
      <c r="BT215" s="33">
        <v>4</v>
      </c>
      <c r="BU215" s="33">
        <v>4</v>
      </c>
      <c r="BV215" s="33">
        <v>4</v>
      </c>
      <c r="BW215" s="33" t="s">
        <v>185</v>
      </c>
      <c r="BX215" s="33" t="s">
        <v>1474</v>
      </c>
      <c r="BY215" s="33" t="s">
        <v>704</v>
      </c>
      <c r="BZ215" s="33" t="s">
        <v>712</v>
      </c>
      <c r="CA215" s="33" t="s">
        <v>719</v>
      </c>
      <c r="CB215" s="33" t="s">
        <v>727</v>
      </c>
      <c r="CC215" s="33" t="s">
        <v>1475</v>
      </c>
      <c r="CD215" s="33" t="s">
        <v>830</v>
      </c>
      <c r="CE215" s="33" t="s">
        <v>999</v>
      </c>
      <c r="CF215" s="33" t="s">
        <v>837</v>
      </c>
      <c r="CG215" s="33" t="s">
        <v>844</v>
      </c>
    </row>
    <row r="216" spans="1:86" ht="12.75" x14ac:dyDescent="0.2">
      <c r="A216" s="36">
        <v>43112.600545740745</v>
      </c>
      <c r="B216" s="33">
        <v>5</v>
      </c>
      <c r="C216" s="33">
        <v>5</v>
      </c>
      <c r="D216" s="33">
        <v>5</v>
      </c>
      <c r="E216" s="33">
        <v>1</v>
      </c>
      <c r="F216" s="33">
        <v>1</v>
      </c>
      <c r="G216" s="33">
        <v>5</v>
      </c>
      <c r="H216" s="33">
        <v>5</v>
      </c>
      <c r="I216" s="33">
        <v>1</v>
      </c>
      <c r="J216" s="33">
        <v>1</v>
      </c>
      <c r="K216" s="33">
        <v>3</v>
      </c>
      <c r="L216" s="33">
        <v>2</v>
      </c>
      <c r="M216" s="33">
        <v>1</v>
      </c>
      <c r="N216" s="33">
        <v>5</v>
      </c>
      <c r="O216" s="33">
        <v>2</v>
      </c>
      <c r="P216" s="33">
        <v>2</v>
      </c>
      <c r="Q216" s="33">
        <v>5</v>
      </c>
      <c r="R216" s="33">
        <v>2</v>
      </c>
      <c r="S216" s="33">
        <v>3</v>
      </c>
      <c r="T216" s="33">
        <v>1</v>
      </c>
      <c r="U216" s="33">
        <v>1</v>
      </c>
      <c r="V216" s="33">
        <v>1</v>
      </c>
      <c r="W216" s="33">
        <v>5</v>
      </c>
      <c r="X216" s="33">
        <v>5</v>
      </c>
      <c r="Y216" s="33" t="s">
        <v>5</v>
      </c>
      <c r="Z216" s="33">
        <v>4</v>
      </c>
      <c r="AA216" s="33">
        <v>5</v>
      </c>
      <c r="AB216" s="33">
        <v>5</v>
      </c>
      <c r="AC216" s="33">
        <v>5</v>
      </c>
      <c r="AD216" s="33">
        <v>3</v>
      </c>
      <c r="AE216" s="33" t="s">
        <v>5</v>
      </c>
      <c r="AF216" s="33" t="s">
        <v>5</v>
      </c>
      <c r="AG216" s="33">
        <v>5</v>
      </c>
      <c r="AH216" s="33">
        <v>5</v>
      </c>
      <c r="AI216" s="33">
        <v>5</v>
      </c>
      <c r="AJ216" s="33">
        <v>4</v>
      </c>
      <c r="AK216" s="33" t="s">
        <v>5</v>
      </c>
      <c r="AL216" s="33" t="s">
        <v>5</v>
      </c>
      <c r="AM216" s="33" t="s">
        <v>5</v>
      </c>
      <c r="AN216" s="33">
        <v>2</v>
      </c>
      <c r="AO216" s="33">
        <v>1</v>
      </c>
      <c r="AP216" s="33">
        <v>5</v>
      </c>
      <c r="AQ216" s="33" t="s">
        <v>5</v>
      </c>
      <c r="AR216" s="33">
        <v>2</v>
      </c>
      <c r="AS216" s="33">
        <v>1</v>
      </c>
      <c r="AT216" s="33">
        <v>3</v>
      </c>
      <c r="AU216" s="33">
        <v>4</v>
      </c>
      <c r="AV216" s="33">
        <v>1</v>
      </c>
      <c r="AW216" s="33" t="s">
        <v>5</v>
      </c>
      <c r="AX216" s="33">
        <v>2</v>
      </c>
      <c r="AY216" s="33">
        <v>2</v>
      </c>
      <c r="AZ216" s="33" t="s">
        <v>5</v>
      </c>
      <c r="BA216" s="33">
        <v>2</v>
      </c>
      <c r="BB216" s="33">
        <v>4</v>
      </c>
      <c r="BC216" s="33">
        <v>1</v>
      </c>
      <c r="BD216" s="33">
        <v>1</v>
      </c>
      <c r="BE216" s="33">
        <v>1</v>
      </c>
      <c r="BF216" s="33" t="s">
        <v>5</v>
      </c>
      <c r="BG216" s="33" t="s">
        <v>1476</v>
      </c>
      <c r="BH216" s="33" t="s">
        <v>968</v>
      </c>
      <c r="BI216" s="33">
        <v>5</v>
      </c>
      <c r="BJ216" s="33">
        <v>4</v>
      </c>
      <c r="BK216" s="33">
        <v>5</v>
      </c>
      <c r="BL216" s="33">
        <v>5</v>
      </c>
      <c r="BM216" s="33">
        <v>4</v>
      </c>
      <c r="BN216" s="33">
        <v>5</v>
      </c>
      <c r="BO216" s="33">
        <v>5</v>
      </c>
      <c r="BP216" s="33">
        <v>4</v>
      </c>
      <c r="BQ216" s="33">
        <v>3</v>
      </c>
      <c r="BR216" s="33">
        <v>1</v>
      </c>
      <c r="BS216" s="33">
        <v>3</v>
      </c>
      <c r="BT216" s="33" t="s">
        <v>5</v>
      </c>
      <c r="BU216" s="33">
        <v>5</v>
      </c>
      <c r="BV216" s="33">
        <v>5</v>
      </c>
      <c r="BW216" s="33" t="s">
        <v>185</v>
      </c>
      <c r="BX216" s="33" t="s">
        <v>1477</v>
      </c>
      <c r="BY216" s="33" t="s">
        <v>704</v>
      </c>
      <c r="BZ216" s="33" t="s">
        <v>711</v>
      </c>
      <c r="CA216" s="33" t="s">
        <v>719</v>
      </c>
      <c r="CB216" s="33" t="s">
        <v>727</v>
      </c>
      <c r="CC216" s="33" t="s">
        <v>1478</v>
      </c>
      <c r="CD216" s="33" t="s">
        <v>741</v>
      </c>
      <c r="CE216" s="33" t="s">
        <v>206</v>
      </c>
      <c r="CF216" s="33" t="s">
        <v>837</v>
      </c>
      <c r="CG216" s="33" t="s">
        <v>844</v>
      </c>
      <c r="CH216" s="33"/>
    </row>
    <row r="217" spans="1:86" ht="12.75" x14ac:dyDescent="0.2">
      <c r="A217" s="36">
        <v>43112.674116365743</v>
      </c>
      <c r="B217" s="33">
        <v>4</v>
      </c>
      <c r="C217" s="33">
        <v>4</v>
      </c>
      <c r="D217" s="33">
        <v>1</v>
      </c>
      <c r="E217" s="33">
        <v>3</v>
      </c>
      <c r="F217" s="33">
        <v>4</v>
      </c>
      <c r="G217" s="33">
        <v>2</v>
      </c>
      <c r="H217" s="33">
        <v>1</v>
      </c>
      <c r="I217" s="33">
        <v>5</v>
      </c>
      <c r="J217" s="33">
        <v>2</v>
      </c>
      <c r="K217" s="33">
        <v>2</v>
      </c>
      <c r="L217" s="33">
        <v>5</v>
      </c>
      <c r="M217" s="33">
        <v>5</v>
      </c>
      <c r="N217" s="33">
        <v>3</v>
      </c>
      <c r="O217" s="33">
        <v>2</v>
      </c>
      <c r="P217" s="33">
        <v>2</v>
      </c>
      <c r="Q217" s="33">
        <v>4</v>
      </c>
      <c r="R217" s="33">
        <v>1</v>
      </c>
      <c r="S217" s="33">
        <v>5</v>
      </c>
      <c r="T217" s="33">
        <v>4</v>
      </c>
      <c r="U217" s="33">
        <v>2</v>
      </c>
      <c r="V217" s="33">
        <v>2</v>
      </c>
      <c r="W217" s="33">
        <v>5</v>
      </c>
      <c r="X217" s="33">
        <v>5</v>
      </c>
      <c r="Y217" s="33">
        <v>3</v>
      </c>
      <c r="Z217" s="33">
        <v>4</v>
      </c>
      <c r="AA217" s="33">
        <v>4</v>
      </c>
      <c r="AB217" s="33">
        <v>4</v>
      </c>
      <c r="AC217" s="33">
        <v>4</v>
      </c>
      <c r="AD217" s="33">
        <v>4</v>
      </c>
      <c r="AE217" s="33">
        <v>5</v>
      </c>
      <c r="AF217" s="33">
        <v>4</v>
      </c>
      <c r="AG217" s="33">
        <v>3</v>
      </c>
      <c r="AH217" s="33">
        <v>5</v>
      </c>
      <c r="AI217" s="33">
        <v>4</v>
      </c>
      <c r="AJ217" s="33">
        <v>5</v>
      </c>
      <c r="AK217" s="33">
        <v>4</v>
      </c>
      <c r="AL217" s="33">
        <v>4</v>
      </c>
      <c r="AM217" s="33">
        <v>3</v>
      </c>
      <c r="AN217" s="33">
        <v>2</v>
      </c>
      <c r="AO217" s="33">
        <v>3</v>
      </c>
      <c r="AP217" s="33">
        <v>3</v>
      </c>
      <c r="AQ217" s="33">
        <v>2</v>
      </c>
      <c r="AR217" s="33">
        <v>5</v>
      </c>
      <c r="AS217" s="33">
        <v>4</v>
      </c>
      <c r="AT217" s="33">
        <v>4</v>
      </c>
      <c r="AU217" s="33">
        <v>5</v>
      </c>
      <c r="AV217" s="33">
        <v>5</v>
      </c>
      <c r="AW217" s="33">
        <v>4</v>
      </c>
      <c r="AX217" s="33">
        <v>4</v>
      </c>
      <c r="AY217" s="33">
        <v>4</v>
      </c>
      <c r="AZ217" s="33">
        <v>3</v>
      </c>
      <c r="BA217" s="33">
        <v>4</v>
      </c>
      <c r="BB217" s="33">
        <v>4</v>
      </c>
      <c r="BC217" s="33">
        <v>4</v>
      </c>
      <c r="BD217" s="33">
        <v>3</v>
      </c>
      <c r="BE217" s="33">
        <v>3</v>
      </c>
      <c r="BF217" s="33">
        <v>4</v>
      </c>
      <c r="BI217" s="33">
        <v>2</v>
      </c>
      <c r="BJ217" s="33">
        <v>2</v>
      </c>
      <c r="BK217" s="33">
        <v>4</v>
      </c>
      <c r="BL217" s="33">
        <v>4</v>
      </c>
      <c r="BM217" s="33">
        <v>3</v>
      </c>
      <c r="BN217" s="33">
        <v>4</v>
      </c>
      <c r="BO217" s="33">
        <v>3</v>
      </c>
      <c r="BP217" s="33">
        <v>4</v>
      </c>
      <c r="BQ217" s="33">
        <v>5</v>
      </c>
      <c r="BR217" s="33">
        <v>4</v>
      </c>
      <c r="BS217" s="33">
        <v>5</v>
      </c>
      <c r="BT217" s="33">
        <v>4</v>
      </c>
      <c r="BU217" s="33">
        <v>3</v>
      </c>
      <c r="BV217" s="33" t="s">
        <v>5</v>
      </c>
      <c r="BW217" s="33" t="s">
        <v>184</v>
      </c>
      <c r="BX217" s="33" t="s">
        <v>1479</v>
      </c>
      <c r="BY217" s="33" t="s">
        <v>705</v>
      </c>
      <c r="BZ217" s="33" t="s">
        <v>713</v>
      </c>
      <c r="CA217" s="33" t="s">
        <v>719</v>
      </c>
      <c r="CB217" s="33" t="s">
        <v>727</v>
      </c>
      <c r="CC217" s="33" t="s">
        <v>977</v>
      </c>
      <c r="CD217" s="33" t="s">
        <v>830</v>
      </c>
      <c r="CE217" s="33" t="s">
        <v>1201</v>
      </c>
      <c r="CF217" s="33" t="s">
        <v>837</v>
      </c>
      <c r="CG217" s="33" t="s">
        <v>844</v>
      </c>
    </row>
    <row r="218" spans="1:86" ht="12.75" x14ac:dyDescent="0.2">
      <c r="A218" s="36">
        <v>43112.710151643521</v>
      </c>
      <c r="B218" s="33">
        <v>3</v>
      </c>
      <c r="C218" s="33">
        <v>5</v>
      </c>
      <c r="D218" s="33">
        <v>4</v>
      </c>
      <c r="E218" s="33">
        <v>4</v>
      </c>
      <c r="F218" s="33">
        <v>2</v>
      </c>
      <c r="G218" s="33">
        <v>5</v>
      </c>
      <c r="H218" s="33">
        <v>4</v>
      </c>
      <c r="I218" s="33">
        <v>4</v>
      </c>
      <c r="J218" s="33">
        <v>1</v>
      </c>
      <c r="K218" s="33">
        <v>2</v>
      </c>
      <c r="L218" s="33">
        <v>3</v>
      </c>
      <c r="M218" s="33">
        <v>3</v>
      </c>
      <c r="N218" s="33">
        <v>1</v>
      </c>
      <c r="O218" s="33">
        <v>4</v>
      </c>
      <c r="P218" s="33">
        <v>4</v>
      </c>
      <c r="Q218" s="33">
        <v>4</v>
      </c>
      <c r="R218" s="33">
        <v>3</v>
      </c>
      <c r="S218" s="33">
        <v>2</v>
      </c>
      <c r="T218" s="33">
        <v>4</v>
      </c>
      <c r="U218" s="33">
        <v>2</v>
      </c>
      <c r="V218" s="33">
        <v>2</v>
      </c>
      <c r="W218" s="33">
        <v>5</v>
      </c>
      <c r="X218" s="33">
        <v>5</v>
      </c>
      <c r="Y218" s="33">
        <v>3</v>
      </c>
      <c r="Z218" s="33">
        <v>4</v>
      </c>
      <c r="AA218" s="33">
        <v>3</v>
      </c>
      <c r="AB218" s="33">
        <v>5</v>
      </c>
      <c r="AC218" s="33">
        <v>4</v>
      </c>
      <c r="AD218" s="33">
        <v>5</v>
      </c>
      <c r="AE218" s="33">
        <v>4</v>
      </c>
      <c r="AF218" s="33">
        <v>4</v>
      </c>
      <c r="AG218" s="33">
        <v>3</v>
      </c>
      <c r="AH218" s="33">
        <v>4</v>
      </c>
      <c r="AI218" s="33">
        <v>4</v>
      </c>
      <c r="AJ218" s="33">
        <v>4</v>
      </c>
      <c r="AK218" s="33">
        <v>3</v>
      </c>
      <c r="AL218" s="33">
        <v>5</v>
      </c>
      <c r="AM218" s="33">
        <v>5</v>
      </c>
      <c r="AN218" s="33">
        <v>5</v>
      </c>
      <c r="AO218" s="33">
        <v>2</v>
      </c>
      <c r="AP218" s="33">
        <v>5</v>
      </c>
      <c r="AQ218" s="33">
        <v>5</v>
      </c>
      <c r="AR218" s="33">
        <v>3</v>
      </c>
      <c r="AS218" s="33">
        <v>1</v>
      </c>
      <c r="AT218" s="33">
        <v>2</v>
      </c>
      <c r="AU218" s="33">
        <v>4</v>
      </c>
      <c r="AV218" s="33">
        <v>4</v>
      </c>
      <c r="AW218" s="33">
        <v>1</v>
      </c>
      <c r="AX218" s="33">
        <v>4</v>
      </c>
      <c r="AY218" s="33">
        <v>4</v>
      </c>
      <c r="AZ218" s="33">
        <v>4</v>
      </c>
      <c r="BA218" s="33">
        <v>3</v>
      </c>
      <c r="BB218" s="33">
        <v>2</v>
      </c>
      <c r="BC218" s="33">
        <v>5</v>
      </c>
      <c r="BD218" s="33">
        <v>2</v>
      </c>
      <c r="BE218" s="33">
        <v>2</v>
      </c>
      <c r="BF218" s="33">
        <v>5</v>
      </c>
      <c r="BG218" s="33" t="s">
        <v>1480</v>
      </c>
      <c r="BH218" s="33" t="s">
        <v>1481</v>
      </c>
      <c r="BI218" s="33" t="s">
        <v>5</v>
      </c>
      <c r="BJ218" s="33" t="s">
        <v>5</v>
      </c>
      <c r="BK218" s="33">
        <v>3</v>
      </c>
      <c r="BL218" s="33">
        <v>4</v>
      </c>
      <c r="BM218" s="33">
        <v>4</v>
      </c>
      <c r="BN218" s="33">
        <v>5</v>
      </c>
      <c r="BO218" s="33">
        <v>3</v>
      </c>
      <c r="BP218" s="33">
        <v>3</v>
      </c>
      <c r="BQ218" s="33">
        <v>3</v>
      </c>
      <c r="BR218" s="33">
        <v>1</v>
      </c>
      <c r="BS218" s="33" t="s">
        <v>5</v>
      </c>
      <c r="BT218" s="33">
        <v>3</v>
      </c>
      <c r="BU218" s="33">
        <v>3</v>
      </c>
      <c r="BV218" s="33">
        <v>4</v>
      </c>
      <c r="BW218" s="33" t="s">
        <v>185</v>
      </c>
      <c r="BX218" s="33" t="s">
        <v>1482</v>
      </c>
      <c r="BY218" s="33" t="s">
        <v>704</v>
      </c>
      <c r="BZ218" s="33" t="s">
        <v>714</v>
      </c>
      <c r="CA218" s="33" t="s">
        <v>719</v>
      </c>
      <c r="CB218" s="33" t="s">
        <v>728</v>
      </c>
      <c r="CC218" s="33" t="s">
        <v>1011</v>
      </c>
      <c r="CD218" s="33" t="s">
        <v>206</v>
      </c>
      <c r="CE218" s="33" t="s">
        <v>1166</v>
      </c>
      <c r="CF218" s="33" t="s">
        <v>837</v>
      </c>
      <c r="CG218" s="33" t="s">
        <v>844</v>
      </c>
    </row>
    <row r="219" spans="1:86" ht="12.75" x14ac:dyDescent="0.2">
      <c r="A219" s="36">
        <v>43112.725871087961</v>
      </c>
      <c r="B219" s="33">
        <v>1</v>
      </c>
      <c r="C219" s="33">
        <v>5</v>
      </c>
      <c r="D219" s="33">
        <v>4</v>
      </c>
      <c r="E219" s="33">
        <v>1</v>
      </c>
      <c r="F219" s="33">
        <v>1</v>
      </c>
      <c r="G219" s="33">
        <v>5</v>
      </c>
      <c r="H219" s="33">
        <v>4</v>
      </c>
      <c r="I219" s="33">
        <v>3</v>
      </c>
      <c r="J219" s="33">
        <v>3</v>
      </c>
      <c r="K219" s="33">
        <v>1</v>
      </c>
      <c r="L219" s="33">
        <v>1</v>
      </c>
      <c r="M219" s="33">
        <v>3</v>
      </c>
      <c r="N219" s="33">
        <v>1</v>
      </c>
      <c r="O219" s="33">
        <v>3</v>
      </c>
      <c r="P219" s="33">
        <v>3</v>
      </c>
      <c r="Q219" s="33">
        <v>5</v>
      </c>
      <c r="R219" s="33">
        <v>1</v>
      </c>
      <c r="S219" s="33">
        <v>1</v>
      </c>
      <c r="T219" s="33">
        <v>1</v>
      </c>
      <c r="U219" s="33">
        <v>3</v>
      </c>
      <c r="V219" s="33" t="s">
        <v>5</v>
      </c>
      <c r="W219" s="33">
        <v>5</v>
      </c>
      <c r="X219" s="33">
        <v>5</v>
      </c>
      <c r="Y219" s="33">
        <v>5</v>
      </c>
      <c r="Z219" s="33">
        <v>4</v>
      </c>
      <c r="AA219" s="33">
        <v>5</v>
      </c>
      <c r="AB219" s="33">
        <v>4</v>
      </c>
      <c r="AC219" s="33">
        <v>5</v>
      </c>
      <c r="AD219" s="33">
        <v>5</v>
      </c>
      <c r="AE219" s="33" t="s">
        <v>5</v>
      </c>
      <c r="AF219" s="33" t="s">
        <v>5</v>
      </c>
      <c r="AG219" s="33">
        <v>3</v>
      </c>
      <c r="AH219" s="33">
        <v>3</v>
      </c>
      <c r="AI219" s="33">
        <v>2</v>
      </c>
      <c r="AJ219" s="33">
        <v>3</v>
      </c>
      <c r="AK219" s="33">
        <v>1</v>
      </c>
      <c r="AL219" s="33">
        <v>5</v>
      </c>
      <c r="AM219" s="33">
        <v>4</v>
      </c>
      <c r="AN219" s="33">
        <v>1</v>
      </c>
      <c r="AO219" s="33">
        <v>1</v>
      </c>
      <c r="AP219" s="33">
        <v>5</v>
      </c>
      <c r="AQ219" s="33">
        <v>3</v>
      </c>
      <c r="AR219" s="33">
        <v>4</v>
      </c>
      <c r="AS219" s="33">
        <v>5</v>
      </c>
      <c r="AT219" s="33">
        <v>1</v>
      </c>
      <c r="AU219" s="33">
        <v>1</v>
      </c>
      <c r="AV219" s="33">
        <v>3</v>
      </c>
      <c r="AW219" s="33" t="s">
        <v>5</v>
      </c>
      <c r="AX219" s="33">
        <v>3</v>
      </c>
      <c r="AY219" s="33">
        <v>4</v>
      </c>
      <c r="AZ219" s="33">
        <v>5</v>
      </c>
      <c r="BA219" s="33">
        <v>1</v>
      </c>
      <c r="BB219" s="33">
        <v>2</v>
      </c>
      <c r="BC219" s="33">
        <v>1</v>
      </c>
      <c r="BD219" s="33">
        <v>3</v>
      </c>
      <c r="BE219" s="33" t="s">
        <v>5</v>
      </c>
      <c r="BF219" s="33">
        <v>5</v>
      </c>
      <c r="BH219" s="33" t="s">
        <v>160</v>
      </c>
      <c r="BI219" s="33" t="s">
        <v>5</v>
      </c>
      <c r="BJ219" s="33" t="s">
        <v>5</v>
      </c>
      <c r="BK219" s="33" t="s">
        <v>5</v>
      </c>
      <c r="BL219" s="33" t="s">
        <v>5</v>
      </c>
      <c r="BM219" s="33" t="s">
        <v>5</v>
      </c>
      <c r="BN219" s="33" t="s">
        <v>5</v>
      </c>
      <c r="BO219" s="33" t="s">
        <v>5</v>
      </c>
      <c r="BP219" s="33" t="s">
        <v>5</v>
      </c>
      <c r="BQ219" s="33">
        <v>4</v>
      </c>
      <c r="BR219" s="33">
        <v>1</v>
      </c>
      <c r="BS219" s="33" t="s">
        <v>5</v>
      </c>
      <c r="BT219" s="33">
        <v>3</v>
      </c>
      <c r="BU219" s="33">
        <v>3</v>
      </c>
      <c r="BV219" s="33">
        <v>3</v>
      </c>
      <c r="BW219" s="33" t="s">
        <v>184</v>
      </c>
      <c r="BY219" s="33" t="s">
        <v>704</v>
      </c>
      <c r="BZ219" s="33" t="s">
        <v>713</v>
      </c>
      <c r="CA219" s="33" t="s">
        <v>719</v>
      </c>
      <c r="CB219" s="33" t="s">
        <v>727</v>
      </c>
      <c r="CC219" s="33" t="s">
        <v>1483</v>
      </c>
      <c r="CD219" s="33" t="s">
        <v>830</v>
      </c>
      <c r="CE219" s="33" t="s">
        <v>1026</v>
      </c>
      <c r="CF219" s="33" t="s">
        <v>837</v>
      </c>
      <c r="CG219" s="33" t="s">
        <v>844</v>
      </c>
    </row>
    <row r="220" spans="1:86" ht="12.75" x14ac:dyDescent="0.2">
      <c r="A220" s="36">
        <v>43112.733656458338</v>
      </c>
      <c r="B220" s="33">
        <v>4</v>
      </c>
      <c r="C220" s="33">
        <v>5</v>
      </c>
      <c r="D220" s="33">
        <v>5</v>
      </c>
      <c r="E220" s="33">
        <v>3</v>
      </c>
      <c r="F220" s="33">
        <v>1</v>
      </c>
      <c r="G220" s="33">
        <v>5</v>
      </c>
      <c r="H220" s="33">
        <v>4</v>
      </c>
      <c r="I220" s="33">
        <v>4</v>
      </c>
      <c r="J220" s="33">
        <v>1</v>
      </c>
      <c r="K220" s="33">
        <v>3</v>
      </c>
      <c r="L220" s="33">
        <v>2</v>
      </c>
      <c r="M220" s="33">
        <v>3</v>
      </c>
      <c r="N220" s="33">
        <v>5</v>
      </c>
      <c r="O220" s="33">
        <v>1</v>
      </c>
      <c r="P220" s="33">
        <v>5</v>
      </c>
      <c r="Q220" s="33">
        <v>4</v>
      </c>
      <c r="R220" s="33">
        <v>1</v>
      </c>
      <c r="S220" s="33">
        <v>1</v>
      </c>
      <c r="T220" s="33">
        <v>5</v>
      </c>
      <c r="U220" s="33">
        <v>2</v>
      </c>
      <c r="V220" s="33">
        <v>3</v>
      </c>
      <c r="W220" s="33">
        <v>5</v>
      </c>
      <c r="X220" s="33">
        <v>3</v>
      </c>
      <c r="Y220" s="33">
        <v>4</v>
      </c>
      <c r="Z220" s="33">
        <v>5</v>
      </c>
      <c r="AA220" s="33">
        <v>4</v>
      </c>
      <c r="AB220" s="33">
        <v>5</v>
      </c>
      <c r="AC220" s="33">
        <v>3</v>
      </c>
      <c r="AD220" s="33">
        <v>5</v>
      </c>
      <c r="AE220" s="33">
        <v>4</v>
      </c>
      <c r="AF220" s="33">
        <v>5</v>
      </c>
      <c r="AG220" s="33">
        <v>4</v>
      </c>
      <c r="AH220" s="33">
        <v>4</v>
      </c>
      <c r="AI220" s="33">
        <v>5</v>
      </c>
      <c r="AJ220" s="33">
        <v>4</v>
      </c>
      <c r="AK220" s="33">
        <v>5</v>
      </c>
      <c r="AL220" s="33">
        <v>5</v>
      </c>
      <c r="AM220" s="33">
        <v>5</v>
      </c>
      <c r="AN220" s="33">
        <v>3</v>
      </c>
      <c r="AO220" s="33">
        <v>2</v>
      </c>
      <c r="AP220" s="33">
        <v>5</v>
      </c>
      <c r="AQ220" s="33">
        <v>5</v>
      </c>
      <c r="AR220" s="33">
        <v>5</v>
      </c>
      <c r="AS220" s="33">
        <v>2</v>
      </c>
      <c r="AT220" s="33">
        <v>3</v>
      </c>
      <c r="AU220" s="33">
        <v>3</v>
      </c>
      <c r="AV220" s="33">
        <v>4</v>
      </c>
      <c r="AW220" s="33">
        <v>5</v>
      </c>
      <c r="AX220" s="33">
        <v>1</v>
      </c>
      <c r="AY220" s="33">
        <v>5</v>
      </c>
      <c r="AZ220" s="33">
        <v>5</v>
      </c>
      <c r="BA220" s="33">
        <v>1</v>
      </c>
      <c r="BB220" s="33">
        <v>1</v>
      </c>
      <c r="BC220" s="33">
        <v>4</v>
      </c>
      <c r="BD220" s="33">
        <v>3</v>
      </c>
      <c r="BE220" s="33">
        <v>3</v>
      </c>
      <c r="BF220" s="33">
        <v>5</v>
      </c>
      <c r="BH220" s="33" t="s">
        <v>1484</v>
      </c>
      <c r="BI220" s="33" t="s">
        <v>5</v>
      </c>
      <c r="BJ220" s="33">
        <v>4</v>
      </c>
      <c r="BK220" s="33">
        <v>5</v>
      </c>
      <c r="BL220" s="33">
        <v>3</v>
      </c>
      <c r="BM220" s="33">
        <v>4</v>
      </c>
      <c r="BN220" s="33">
        <v>4</v>
      </c>
      <c r="BO220" s="33">
        <v>4</v>
      </c>
      <c r="BP220" s="33">
        <v>4</v>
      </c>
      <c r="BQ220" s="33">
        <v>4</v>
      </c>
      <c r="BR220" s="33" t="s">
        <v>5</v>
      </c>
      <c r="BS220" s="33">
        <v>4</v>
      </c>
      <c r="BT220" s="33">
        <v>3</v>
      </c>
      <c r="BU220" s="33">
        <v>3</v>
      </c>
      <c r="BV220" s="33">
        <v>4</v>
      </c>
      <c r="BW220" s="33" t="s">
        <v>184</v>
      </c>
      <c r="BX220" s="33" t="s">
        <v>1485</v>
      </c>
      <c r="BY220" s="33" t="s">
        <v>705</v>
      </c>
      <c r="BZ220" s="33" t="s">
        <v>712</v>
      </c>
      <c r="CA220" s="33" t="s">
        <v>719</v>
      </c>
      <c r="CB220" s="33" t="s">
        <v>727</v>
      </c>
      <c r="CC220" s="33" t="s">
        <v>738</v>
      </c>
      <c r="CD220" s="33" t="s">
        <v>828</v>
      </c>
      <c r="CE220" s="33" t="s">
        <v>1486</v>
      </c>
      <c r="CF220" s="33" t="s">
        <v>837</v>
      </c>
      <c r="CG220" s="33" t="s">
        <v>844</v>
      </c>
    </row>
    <row r="221" spans="1:86" ht="12.75" x14ac:dyDescent="0.2">
      <c r="A221" s="36">
        <v>43112.740460972222</v>
      </c>
      <c r="B221" s="33">
        <v>1</v>
      </c>
      <c r="C221" s="33">
        <v>5</v>
      </c>
      <c r="D221" s="33">
        <v>5</v>
      </c>
      <c r="E221" s="33">
        <v>2</v>
      </c>
      <c r="F221" s="33">
        <v>3</v>
      </c>
      <c r="G221" s="33">
        <v>2</v>
      </c>
      <c r="H221" s="33">
        <v>5</v>
      </c>
      <c r="I221" s="33">
        <v>5</v>
      </c>
      <c r="J221" s="33">
        <v>4</v>
      </c>
      <c r="K221" s="33">
        <v>1</v>
      </c>
      <c r="L221" s="33">
        <v>2</v>
      </c>
      <c r="M221" s="33">
        <v>4</v>
      </c>
      <c r="N221" s="33">
        <v>3</v>
      </c>
      <c r="O221" s="33">
        <v>4</v>
      </c>
      <c r="P221" s="33">
        <v>4</v>
      </c>
      <c r="Q221" s="33">
        <v>5</v>
      </c>
      <c r="R221" s="33">
        <v>3</v>
      </c>
      <c r="S221" s="33">
        <v>4</v>
      </c>
      <c r="T221" s="33">
        <v>2</v>
      </c>
      <c r="U221" s="33">
        <v>3</v>
      </c>
      <c r="V221" s="33">
        <v>3</v>
      </c>
      <c r="W221" s="33">
        <v>4</v>
      </c>
      <c r="X221" s="33">
        <v>5</v>
      </c>
      <c r="Y221" s="33">
        <v>5</v>
      </c>
      <c r="Z221" s="33">
        <v>4</v>
      </c>
      <c r="AA221" s="33">
        <v>5</v>
      </c>
      <c r="AB221" s="33">
        <v>4</v>
      </c>
      <c r="AC221" s="33">
        <v>5</v>
      </c>
      <c r="AD221" s="33">
        <v>3</v>
      </c>
      <c r="AE221" s="33">
        <v>4</v>
      </c>
      <c r="AF221" s="33">
        <v>3</v>
      </c>
      <c r="AG221" s="33">
        <v>4</v>
      </c>
      <c r="AH221" s="33">
        <v>3</v>
      </c>
      <c r="AI221" s="33">
        <v>4</v>
      </c>
      <c r="AJ221" s="33">
        <v>4</v>
      </c>
      <c r="AK221" s="33">
        <v>1</v>
      </c>
      <c r="AL221" s="33">
        <v>5</v>
      </c>
      <c r="AM221" s="33">
        <v>4</v>
      </c>
      <c r="AN221" s="33">
        <v>1</v>
      </c>
      <c r="AO221" s="33">
        <v>3</v>
      </c>
      <c r="AP221" s="33">
        <v>4</v>
      </c>
      <c r="AQ221" s="33">
        <v>5</v>
      </c>
      <c r="AR221" s="33">
        <v>4</v>
      </c>
      <c r="AS221" s="33">
        <v>3</v>
      </c>
      <c r="AT221" s="33">
        <v>1</v>
      </c>
      <c r="AU221" s="33">
        <v>3</v>
      </c>
      <c r="AV221" s="33">
        <v>4</v>
      </c>
      <c r="AW221" s="33">
        <v>3</v>
      </c>
      <c r="AX221" s="33">
        <v>5</v>
      </c>
      <c r="AY221" s="33">
        <v>2</v>
      </c>
      <c r="AZ221" s="33">
        <v>4</v>
      </c>
      <c r="BA221" s="33">
        <v>4</v>
      </c>
      <c r="BB221" s="33">
        <v>2</v>
      </c>
      <c r="BC221" s="33">
        <v>1</v>
      </c>
      <c r="BD221" s="33">
        <v>3</v>
      </c>
      <c r="BE221" s="33">
        <v>2</v>
      </c>
      <c r="BF221" s="33">
        <v>3</v>
      </c>
      <c r="BH221" s="33" t="s">
        <v>1487</v>
      </c>
      <c r="BI221" s="33" t="s">
        <v>5</v>
      </c>
      <c r="BJ221" s="33" t="s">
        <v>5</v>
      </c>
      <c r="BK221" s="33">
        <v>4</v>
      </c>
      <c r="BL221" s="33">
        <v>5</v>
      </c>
      <c r="BM221" s="33">
        <v>4</v>
      </c>
      <c r="BN221" s="33">
        <v>5</v>
      </c>
      <c r="BO221" s="33">
        <v>3</v>
      </c>
      <c r="BP221" s="33">
        <v>4</v>
      </c>
      <c r="BQ221" s="33">
        <v>4</v>
      </c>
      <c r="BR221" s="33">
        <v>1</v>
      </c>
      <c r="BS221" s="33">
        <v>2</v>
      </c>
      <c r="BT221" s="33">
        <v>4</v>
      </c>
      <c r="BU221" s="33">
        <v>3</v>
      </c>
      <c r="BV221" s="33">
        <v>3</v>
      </c>
      <c r="BW221" s="33" t="s">
        <v>1029</v>
      </c>
      <c r="BX221" s="33" t="s">
        <v>1488</v>
      </c>
      <c r="BY221" s="33" t="s">
        <v>705</v>
      </c>
      <c r="BZ221" s="33" t="s">
        <v>712</v>
      </c>
      <c r="CA221" s="33" t="s">
        <v>721</v>
      </c>
      <c r="CB221" s="33" t="s">
        <v>727</v>
      </c>
      <c r="CC221" s="33" t="s">
        <v>1489</v>
      </c>
      <c r="CD221" s="33" t="s">
        <v>741</v>
      </c>
      <c r="CE221" s="33" t="s">
        <v>1490</v>
      </c>
      <c r="CF221" s="33" t="s">
        <v>837</v>
      </c>
      <c r="CG221" s="33" t="s">
        <v>844</v>
      </c>
    </row>
    <row r="222" spans="1:86" ht="12.75" x14ac:dyDescent="0.2">
      <c r="A222" s="36">
        <v>43113.527018078705</v>
      </c>
      <c r="B222" s="33">
        <v>3</v>
      </c>
      <c r="C222" s="33">
        <v>3</v>
      </c>
      <c r="D222" s="33">
        <v>3</v>
      </c>
      <c r="E222" s="33">
        <v>3</v>
      </c>
      <c r="F222" s="33">
        <v>1</v>
      </c>
      <c r="G222" s="33">
        <v>4</v>
      </c>
      <c r="H222" s="33">
        <v>4</v>
      </c>
      <c r="I222" s="33">
        <v>4</v>
      </c>
      <c r="J222" s="33">
        <v>3</v>
      </c>
      <c r="K222" s="33">
        <v>3</v>
      </c>
      <c r="L222" s="33">
        <v>4</v>
      </c>
      <c r="M222" s="33">
        <v>1</v>
      </c>
      <c r="N222" s="33">
        <v>2</v>
      </c>
      <c r="O222" s="33">
        <v>2</v>
      </c>
      <c r="P222" s="33">
        <v>3</v>
      </c>
      <c r="Q222" s="33">
        <v>4</v>
      </c>
      <c r="R222" s="33">
        <v>2</v>
      </c>
      <c r="S222" s="33">
        <v>3</v>
      </c>
      <c r="T222" s="33">
        <v>4</v>
      </c>
      <c r="U222" s="33">
        <v>2</v>
      </c>
      <c r="V222" s="33">
        <v>4</v>
      </c>
      <c r="W222" s="33">
        <v>5</v>
      </c>
      <c r="X222" s="33">
        <v>5</v>
      </c>
      <c r="Y222" s="33">
        <v>4</v>
      </c>
      <c r="Z222" s="33">
        <v>4</v>
      </c>
      <c r="AA222" s="33">
        <v>5</v>
      </c>
      <c r="AB222" s="33">
        <v>4</v>
      </c>
      <c r="AC222" s="33">
        <v>5</v>
      </c>
      <c r="AD222" s="33">
        <v>4</v>
      </c>
      <c r="AE222" s="33">
        <v>4</v>
      </c>
      <c r="AF222" s="33">
        <v>3</v>
      </c>
      <c r="AG222" s="33">
        <v>3</v>
      </c>
      <c r="AH222" s="33">
        <v>2</v>
      </c>
      <c r="AI222" s="33">
        <v>5</v>
      </c>
      <c r="AJ222" s="33">
        <v>3</v>
      </c>
      <c r="AK222" s="33">
        <v>3</v>
      </c>
      <c r="AL222" s="33">
        <v>4</v>
      </c>
      <c r="AM222" s="33">
        <v>2</v>
      </c>
      <c r="AN222" s="33">
        <v>3</v>
      </c>
      <c r="AO222" s="33">
        <v>2</v>
      </c>
      <c r="AP222" s="33">
        <v>3</v>
      </c>
      <c r="AQ222" s="33">
        <v>4</v>
      </c>
      <c r="AR222" s="33">
        <v>3</v>
      </c>
      <c r="AS222" s="33">
        <v>4</v>
      </c>
      <c r="AT222" s="33">
        <v>4</v>
      </c>
      <c r="AU222" s="33">
        <v>5</v>
      </c>
      <c r="AV222" s="33">
        <v>2</v>
      </c>
      <c r="AW222" s="33">
        <v>2</v>
      </c>
      <c r="AX222" s="33">
        <v>2</v>
      </c>
      <c r="AY222" s="33">
        <v>3</v>
      </c>
      <c r="AZ222" s="33">
        <v>5</v>
      </c>
      <c r="BA222" s="33">
        <v>2</v>
      </c>
      <c r="BB222" s="33">
        <v>3</v>
      </c>
      <c r="BC222" s="33">
        <v>4</v>
      </c>
      <c r="BD222" s="33">
        <v>3</v>
      </c>
      <c r="BE222" s="33">
        <v>2</v>
      </c>
      <c r="BF222" s="33">
        <v>4</v>
      </c>
      <c r="BH222" s="33" t="s">
        <v>1491</v>
      </c>
      <c r="BI222" s="33">
        <v>1</v>
      </c>
      <c r="BJ222" s="33">
        <v>5</v>
      </c>
      <c r="BK222" s="33">
        <v>5</v>
      </c>
      <c r="BL222" s="33">
        <v>4</v>
      </c>
      <c r="BM222" s="33">
        <v>3</v>
      </c>
      <c r="BN222" s="33">
        <v>4</v>
      </c>
      <c r="BO222" s="33">
        <v>3</v>
      </c>
      <c r="BP222" s="33">
        <v>4</v>
      </c>
      <c r="BQ222" s="33">
        <v>4</v>
      </c>
      <c r="BR222" s="33" t="s">
        <v>5</v>
      </c>
      <c r="BS222" s="33">
        <v>4</v>
      </c>
      <c r="BT222" s="33">
        <v>2</v>
      </c>
      <c r="BU222" s="33">
        <v>3</v>
      </c>
      <c r="BV222" s="33">
        <v>3</v>
      </c>
      <c r="BW222" s="33" t="s">
        <v>185</v>
      </c>
      <c r="BX222" s="33" t="s">
        <v>1492</v>
      </c>
      <c r="BY222" s="33" t="s">
        <v>704</v>
      </c>
      <c r="BZ222" s="33" t="s">
        <v>714</v>
      </c>
      <c r="CA222" s="33" t="s">
        <v>723</v>
      </c>
      <c r="CB222" s="33" t="s">
        <v>1493</v>
      </c>
      <c r="CC222" s="33" t="s">
        <v>1494</v>
      </c>
      <c r="CD222" s="33" t="s">
        <v>1495</v>
      </c>
      <c r="CE222" s="33" t="s">
        <v>1242</v>
      </c>
      <c r="CF222" s="33" t="s">
        <v>837</v>
      </c>
      <c r="CG222" s="33" t="s">
        <v>844</v>
      </c>
    </row>
    <row r="223" spans="1:86" ht="12.75" x14ac:dyDescent="0.2">
      <c r="A223" s="36">
        <v>43114.696303784724</v>
      </c>
      <c r="B223" s="33">
        <v>4</v>
      </c>
      <c r="C223" s="33">
        <v>2</v>
      </c>
      <c r="D223" s="33">
        <v>1</v>
      </c>
      <c r="E223" s="33">
        <v>1</v>
      </c>
      <c r="F223" s="33">
        <v>1</v>
      </c>
      <c r="G223" s="33">
        <v>4</v>
      </c>
      <c r="H223" s="33">
        <v>1</v>
      </c>
      <c r="I223" s="33">
        <v>1</v>
      </c>
      <c r="J223" s="33">
        <v>1</v>
      </c>
      <c r="K223" s="33">
        <v>1</v>
      </c>
      <c r="L223" s="33">
        <v>1</v>
      </c>
      <c r="M223" s="33">
        <v>1</v>
      </c>
      <c r="N223" s="33">
        <v>1</v>
      </c>
      <c r="O223" s="33">
        <v>4</v>
      </c>
      <c r="P223" s="33">
        <v>4</v>
      </c>
      <c r="Q223" s="33">
        <v>1</v>
      </c>
      <c r="R223" s="33">
        <v>4</v>
      </c>
      <c r="S223" s="33">
        <v>1</v>
      </c>
      <c r="T223" s="33">
        <v>1</v>
      </c>
      <c r="U223" s="33">
        <v>1</v>
      </c>
      <c r="V223" s="33">
        <v>1</v>
      </c>
      <c r="W223" s="33">
        <v>4</v>
      </c>
      <c r="X223" s="33">
        <v>2</v>
      </c>
      <c r="Y223" s="33">
        <v>2</v>
      </c>
      <c r="Z223" s="33">
        <v>1</v>
      </c>
      <c r="AA223" s="33">
        <v>2</v>
      </c>
      <c r="AB223" s="33">
        <v>1</v>
      </c>
      <c r="AC223" s="33">
        <v>1</v>
      </c>
      <c r="AD223" s="33">
        <v>2</v>
      </c>
      <c r="AE223" s="33">
        <v>1</v>
      </c>
      <c r="AF223" s="33">
        <v>1</v>
      </c>
      <c r="AG223" s="33">
        <v>1</v>
      </c>
      <c r="AH223" s="33">
        <v>1</v>
      </c>
      <c r="AI223" s="33">
        <v>2</v>
      </c>
      <c r="AJ223" s="33">
        <v>2</v>
      </c>
      <c r="AK223" s="33">
        <v>2</v>
      </c>
      <c r="AL223" s="33">
        <v>1</v>
      </c>
      <c r="AM223" s="33">
        <v>1</v>
      </c>
      <c r="AN223" s="33">
        <v>1</v>
      </c>
      <c r="AO223" s="33">
        <v>2</v>
      </c>
      <c r="AP223" s="33">
        <v>4</v>
      </c>
      <c r="AQ223" s="33">
        <v>1</v>
      </c>
      <c r="AR223" s="33">
        <v>1</v>
      </c>
      <c r="AS223" s="33">
        <v>1</v>
      </c>
      <c r="AT223" s="33">
        <v>1</v>
      </c>
      <c r="AU223" s="33">
        <v>1</v>
      </c>
      <c r="AV223" s="33">
        <v>1</v>
      </c>
      <c r="AW223" s="33">
        <v>1</v>
      </c>
      <c r="AX223" s="33">
        <v>4</v>
      </c>
      <c r="AY223" s="33">
        <v>3</v>
      </c>
      <c r="AZ223" s="33">
        <v>1</v>
      </c>
      <c r="BA223" s="33">
        <v>1</v>
      </c>
      <c r="BB223" s="33">
        <v>3</v>
      </c>
      <c r="BC223" s="33">
        <v>1</v>
      </c>
      <c r="BD223" s="33">
        <v>3</v>
      </c>
      <c r="BE223" s="33">
        <v>1</v>
      </c>
      <c r="BF223" s="33">
        <v>4</v>
      </c>
      <c r="BH223" s="33" t="s">
        <v>1224</v>
      </c>
      <c r="BI223" s="33">
        <v>1</v>
      </c>
      <c r="BJ223" s="33">
        <v>3</v>
      </c>
      <c r="BK223" s="33">
        <v>3</v>
      </c>
      <c r="BL223" s="33">
        <v>3</v>
      </c>
      <c r="BM223" s="33">
        <v>3</v>
      </c>
      <c r="BN223" s="33">
        <v>3</v>
      </c>
      <c r="BO223" s="33">
        <v>3</v>
      </c>
      <c r="BP223" s="33">
        <v>3</v>
      </c>
      <c r="BQ223" s="33">
        <v>1</v>
      </c>
      <c r="BR223" s="33">
        <v>1</v>
      </c>
      <c r="BS223" s="33">
        <v>3</v>
      </c>
      <c r="BT223" s="33">
        <v>3</v>
      </c>
      <c r="BU223" s="33">
        <v>3</v>
      </c>
      <c r="BV223" s="33">
        <v>1</v>
      </c>
      <c r="BW223" s="33" t="s">
        <v>183</v>
      </c>
      <c r="BX223" s="33" t="s">
        <v>1496</v>
      </c>
      <c r="BY223" s="33" t="s">
        <v>704</v>
      </c>
      <c r="BZ223" s="33" t="s">
        <v>713</v>
      </c>
      <c r="CA223" s="33" t="s">
        <v>719</v>
      </c>
      <c r="CB223" s="33" t="s">
        <v>728</v>
      </c>
      <c r="CC223" s="33" t="s">
        <v>1497</v>
      </c>
      <c r="CD223" s="33" t="s">
        <v>741</v>
      </c>
      <c r="CE223" s="33" t="s">
        <v>1032</v>
      </c>
      <c r="CF223" s="33" t="s">
        <v>838</v>
      </c>
      <c r="CG223" s="33" t="s">
        <v>845</v>
      </c>
    </row>
    <row r="224" spans="1:86" ht="12.75" x14ac:dyDescent="0.2">
      <c r="A224" s="36">
        <v>43114.860892685188</v>
      </c>
      <c r="B224" s="33">
        <v>3</v>
      </c>
      <c r="C224" s="33">
        <v>5</v>
      </c>
      <c r="D224" s="33">
        <v>5</v>
      </c>
      <c r="E224" s="33">
        <v>5</v>
      </c>
      <c r="F224" s="33">
        <v>1</v>
      </c>
      <c r="G224" s="33">
        <v>5</v>
      </c>
      <c r="H224" s="33">
        <v>5</v>
      </c>
      <c r="I224" s="33">
        <v>5</v>
      </c>
      <c r="J224" s="33">
        <v>3</v>
      </c>
      <c r="K224" s="33">
        <v>3</v>
      </c>
      <c r="L224" s="33">
        <v>2</v>
      </c>
      <c r="M224" s="33">
        <v>3</v>
      </c>
      <c r="N224" s="33">
        <v>2</v>
      </c>
      <c r="O224" s="33">
        <v>3</v>
      </c>
      <c r="P224" s="33">
        <v>5</v>
      </c>
      <c r="Q224" s="33">
        <v>4</v>
      </c>
      <c r="R224" s="33">
        <v>3</v>
      </c>
      <c r="S224" s="33">
        <v>4</v>
      </c>
      <c r="T224" s="33">
        <v>5</v>
      </c>
      <c r="U224" s="33">
        <v>5</v>
      </c>
      <c r="V224" s="33">
        <v>1</v>
      </c>
      <c r="W224" s="33">
        <v>5</v>
      </c>
      <c r="X224" s="33">
        <v>1</v>
      </c>
      <c r="Y224" s="33">
        <v>1</v>
      </c>
      <c r="Z224" s="33">
        <v>1</v>
      </c>
      <c r="AA224" s="33">
        <v>3</v>
      </c>
      <c r="AB224" s="33">
        <v>1</v>
      </c>
      <c r="AC224" s="33">
        <v>3</v>
      </c>
      <c r="AD224" s="33">
        <v>1</v>
      </c>
      <c r="AE224" s="33">
        <v>1</v>
      </c>
      <c r="AF224" s="33">
        <v>4</v>
      </c>
      <c r="AG224" s="33">
        <v>1</v>
      </c>
      <c r="AH224" s="33">
        <v>1</v>
      </c>
      <c r="AI224" s="33">
        <v>5</v>
      </c>
      <c r="AJ224" s="33">
        <v>1</v>
      </c>
      <c r="AK224" s="33">
        <v>3</v>
      </c>
      <c r="AL224" s="33">
        <v>5</v>
      </c>
      <c r="AM224" s="33">
        <v>4</v>
      </c>
      <c r="AN224" s="33">
        <v>5</v>
      </c>
      <c r="AO224" s="33">
        <v>2</v>
      </c>
      <c r="AP224" s="33">
        <v>5</v>
      </c>
      <c r="AQ224" s="33">
        <v>5</v>
      </c>
      <c r="AR224" s="33">
        <v>5</v>
      </c>
      <c r="AS224" s="33">
        <v>3</v>
      </c>
      <c r="AT224" s="33">
        <v>5</v>
      </c>
      <c r="AU224" s="33">
        <v>3</v>
      </c>
      <c r="AV224" s="33">
        <v>4</v>
      </c>
      <c r="AW224" s="33">
        <v>2</v>
      </c>
      <c r="AX224" s="33">
        <v>4</v>
      </c>
      <c r="AY224" s="33">
        <v>5</v>
      </c>
      <c r="AZ224" s="33">
        <v>2</v>
      </c>
      <c r="BA224" s="33">
        <v>4</v>
      </c>
      <c r="BB224" s="33">
        <v>4</v>
      </c>
      <c r="BC224" s="33">
        <v>5</v>
      </c>
      <c r="BD224" s="33">
        <v>5</v>
      </c>
      <c r="BE224" s="33">
        <v>3</v>
      </c>
      <c r="BF224" s="33">
        <v>5</v>
      </c>
      <c r="BG224" s="33" t="s">
        <v>1498</v>
      </c>
      <c r="BH224" s="33" t="s">
        <v>1499</v>
      </c>
      <c r="BI224" s="33" t="s">
        <v>5</v>
      </c>
      <c r="BJ224" s="33">
        <v>5</v>
      </c>
      <c r="BK224" s="33">
        <v>5</v>
      </c>
      <c r="BL224" s="33">
        <v>5</v>
      </c>
      <c r="BM224" s="33">
        <v>5</v>
      </c>
      <c r="BN224" s="33">
        <v>5</v>
      </c>
      <c r="BO224" s="33">
        <v>5</v>
      </c>
      <c r="BP224" s="33">
        <v>5</v>
      </c>
      <c r="BQ224" s="33">
        <v>5</v>
      </c>
      <c r="BR224" s="33">
        <v>4</v>
      </c>
      <c r="BS224" s="33">
        <v>5</v>
      </c>
      <c r="BT224" s="33">
        <v>4</v>
      </c>
      <c r="BU224" s="33">
        <v>3</v>
      </c>
      <c r="BV224" s="33">
        <v>5</v>
      </c>
      <c r="BW224" s="33" t="s">
        <v>181</v>
      </c>
      <c r="BX224" s="33" t="s">
        <v>1500</v>
      </c>
      <c r="BY224" s="33" t="s">
        <v>705</v>
      </c>
      <c r="BZ224" s="33" t="s">
        <v>714</v>
      </c>
      <c r="CA224" s="33" t="s">
        <v>719</v>
      </c>
      <c r="CB224" s="33" t="s">
        <v>727</v>
      </c>
      <c r="CC224" s="33" t="s">
        <v>738</v>
      </c>
      <c r="CD224" s="33" t="s">
        <v>1501</v>
      </c>
      <c r="CE224" s="33" t="s">
        <v>1196</v>
      </c>
      <c r="CF224" s="33" t="s">
        <v>1502</v>
      </c>
      <c r="CG224" s="33" t="s">
        <v>844</v>
      </c>
      <c r="CH224" s="33"/>
    </row>
    <row r="225" spans="1:86" ht="12.75" x14ac:dyDescent="0.2">
      <c r="A225" s="36">
        <v>43115.3977771875</v>
      </c>
      <c r="B225" s="33">
        <v>5</v>
      </c>
      <c r="C225" s="33">
        <v>5</v>
      </c>
      <c r="D225" s="33">
        <v>5</v>
      </c>
      <c r="E225" s="33">
        <v>1</v>
      </c>
      <c r="F225" s="33">
        <v>1</v>
      </c>
      <c r="G225" s="33">
        <v>5</v>
      </c>
      <c r="H225" s="33">
        <v>5</v>
      </c>
      <c r="I225" s="33">
        <v>5</v>
      </c>
      <c r="J225" s="33">
        <v>1</v>
      </c>
      <c r="K225" s="33">
        <v>4</v>
      </c>
      <c r="L225" s="33">
        <v>5</v>
      </c>
      <c r="M225" s="33">
        <v>3</v>
      </c>
      <c r="N225" s="33">
        <v>4</v>
      </c>
      <c r="O225" s="33">
        <v>5</v>
      </c>
      <c r="P225" s="33">
        <v>4</v>
      </c>
      <c r="Q225" s="33">
        <v>5</v>
      </c>
      <c r="R225" s="33">
        <v>4</v>
      </c>
      <c r="S225" s="33">
        <v>1</v>
      </c>
      <c r="T225" s="33">
        <v>2</v>
      </c>
      <c r="U225" s="33">
        <v>5</v>
      </c>
      <c r="V225" s="33">
        <v>5</v>
      </c>
      <c r="W225" s="33">
        <v>3</v>
      </c>
      <c r="X225" s="33">
        <v>5</v>
      </c>
      <c r="Y225" s="33">
        <v>5</v>
      </c>
      <c r="Z225" s="33">
        <v>4</v>
      </c>
      <c r="AA225" s="33">
        <v>5</v>
      </c>
      <c r="AB225" s="33">
        <v>5</v>
      </c>
      <c r="AC225" s="33">
        <v>5</v>
      </c>
      <c r="AD225" s="33">
        <v>5</v>
      </c>
      <c r="AE225" s="33">
        <v>5</v>
      </c>
      <c r="AF225" s="33">
        <v>5</v>
      </c>
      <c r="AG225" s="33">
        <v>5</v>
      </c>
      <c r="AH225" s="33">
        <v>5</v>
      </c>
      <c r="AI225" s="33">
        <v>3</v>
      </c>
      <c r="AJ225" s="33">
        <v>5</v>
      </c>
      <c r="AK225" s="33">
        <v>5</v>
      </c>
      <c r="AL225" s="33">
        <v>5</v>
      </c>
      <c r="AM225" s="33">
        <v>5</v>
      </c>
      <c r="AN225" s="33">
        <v>2</v>
      </c>
      <c r="AO225" s="33">
        <v>4</v>
      </c>
      <c r="AP225" s="33">
        <v>5</v>
      </c>
      <c r="AQ225" s="33">
        <v>3</v>
      </c>
      <c r="AR225" s="33">
        <v>5</v>
      </c>
      <c r="AS225" s="33">
        <v>4</v>
      </c>
      <c r="AT225" s="33">
        <v>2</v>
      </c>
      <c r="AU225" s="33">
        <v>3</v>
      </c>
      <c r="AV225" s="33">
        <v>3</v>
      </c>
      <c r="AW225" s="33">
        <v>2</v>
      </c>
      <c r="AX225" s="33">
        <v>5</v>
      </c>
      <c r="AY225" s="33">
        <v>4</v>
      </c>
      <c r="AZ225" s="33">
        <v>5</v>
      </c>
      <c r="BA225" s="33">
        <v>5</v>
      </c>
      <c r="BB225" s="33">
        <v>1</v>
      </c>
      <c r="BC225" s="33">
        <v>1</v>
      </c>
      <c r="BD225" s="33">
        <v>3</v>
      </c>
      <c r="BE225" s="33">
        <v>2</v>
      </c>
      <c r="BF225" s="33">
        <v>4</v>
      </c>
      <c r="BH225" s="33" t="s">
        <v>1359</v>
      </c>
      <c r="BI225" s="33">
        <v>5</v>
      </c>
      <c r="BJ225" s="33">
        <v>5</v>
      </c>
      <c r="BK225" s="33">
        <v>5</v>
      </c>
      <c r="BL225" s="33">
        <v>4</v>
      </c>
      <c r="BM225" s="33">
        <v>4</v>
      </c>
      <c r="BN225" s="33">
        <v>4</v>
      </c>
      <c r="BO225" s="33">
        <v>5</v>
      </c>
      <c r="BP225" s="33">
        <v>5</v>
      </c>
      <c r="BQ225" s="33">
        <v>2</v>
      </c>
      <c r="BR225" s="33">
        <v>2</v>
      </c>
      <c r="BS225" s="33">
        <v>5</v>
      </c>
      <c r="BT225" s="33">
        <v>4</v>
      </c>
      <c r="BU225" s="33">
        <v>5</v>
      </c>
      <c r="BV225" s="33">
        <v>3</v>
      </c>
      <c r="BW225" s="33" t="s">
        <v>185</v>
      </c>
      <c r="BX225" s="33" t="s">
        <v>1503</v>
      </c>
      <c r="BY225" s="33" t="s">
        <v>704</v>
      </c>
      <c r="BZ225" s="33" t="s">
        <v>712</v>
      </c>
      <c r="CA225" s="33" t="s">
        <v>719</v>
      </c>
      <c r="CB225" s="33" t="s">
        <v>727</v>
      </c>
      <c r="CC225" s="33" t="s">
        <v>1504</v>
      </c>
      <c r="CD225" s="33" t="s">
        <v>830</v>
      </c>
      <c r="CE225" s="33" t="s">
        <v>829</v>
      </c>
      <c r="CF225" s="33" t="s">
        <v>837</v>
      </c>
      <c r="CG225" s="33" t="s">
        <v>844</v>
      </c>
    </row>
    <row r="226" spans="1:86" ht="12.75" x14ac:dyDescent="0.2">
      <c r="A226" s="36">
        <v>43116.416712650462</v>
      </c>
      <c r="B226" s="33">
        <v>1</v>
      </c>
      <c r="C226" s="33">
        <v>3</v>
      </c>
      <c r="D226" s="33">
        <v>1</v>
      </c>
      <c r="E226" s="33">
        <v>3</v>
      </c>
      <c r="F226" s="33">
        <v>3</v>
      </c>
      <c r="G226" s="33">
        <v>4</v>
      </c>
      <c r="H226" s="33">
        <v>2</v>
      </c>
      <c r="I226" s="33">
        <v>3</v>
      </c>
      <c r="J226" s="33">
        <v>1</v>
      </c>
      <c r="K226" s="33">
        <v>2</v>
      </c>
      <c r="L226" s="33">
        <v>3</v>
      </c>
      <c r="M226" s="33">
        <v>1</v>
      </c>
      <c r="N226" s="33">
        <v>2</v>
      </c>
      <c r="O226" s="33">
        <v>3</v>
      </c>
      <c r="P226" s="33">
        <v>2</v>
      </c>
      <c r="Q226" s="33">
        <v>1</v>
      </c>
      <c r="R226" s="33">
        <v>3</v>
      </c>
      <c r="S226" s="33">
        <v>2</v>
      </c>
      <c r="T226" s="33">
        <v>2</v>
      </c>
      <c r="U226" s="33">
        <v>2</v>
      </c>
      <c r="V226" s="33">
        <v>2</v>
      </c>
      <c r="W226" s="33">
        <v>5</v>
      </c>
      <c r="X226" s="33">
        <v>4</v>
      </c>
      <c r="Y226" s="33">
        <v>3</v>
      </c>
      <c r="Z226" s="33">
        <v>4</v>
      </c>
      <c r="AA226" s="33">
        <v>4</v>
      </c>
      <c r="AB226" s="33">
        <v>4</v>
      </c>
      <c r="AC226" s="33">
        <v>3</v>
      </c>
      <c r="AD226" s="33">
        <v>4</v>
      </c>
      <c r="AE226" s="33">
        <v>3</v>
      </c>
      <c r="AF226" s="33">
        <v>3</v>
      </c>
      <c r="AG226" s="33">
        <v>4</v>
      </c>
      <c r="AH226" s="33">
        <v>4</v>
      </c>
      <c r="AI226" s="33">
        <v>4</v>
      </c>
      <c r="AJ226" s="33">
        <v>3</v>
      </c>
      <c r="AK226" s="33" t="s">
        <v>5</v>
      </c>
      <c r="AL226" s="33" t="s">
        <v>5</v>
      </c>
      <c r="AM226" s="33" t="s">
        <v>5</v>
      </c>
      <c r="AN226" s="33">
        <v>4</v>
      </c>
      <c r="AO226" s="33">
        <v>4</v>
      </c>
      <c r="AP226" s="33">
        <v>4</v>
      </c>
      <c r="AQ226" s="33" t="s">
        <v>5</v>
      </c>
      <c r="AR226" s="33" t="s">
        <v>5</v>
      </c>
      <c r="AS226" s="33" t="s">
        <v>5</v>
      </c>
      <c r="AT226" s="33" t="s">
        <v>5</v>
      </c>
      <c r="AU226" s="33">
        <v>4</v>
      </c>
      <c r="AV226" s="33" t="s">
        <v>5</v>
      </c>
      <c r="AW226" s="33" t="s">
        <v>5</v>
      </c>
      <c r="AX226" s="33" t="s">
        <v>5</v>
      </c>
      <c r="AY226" s="33" t="s">
        <v>5</v>
      </c>
      <c r="AZ226" s="33" t="s">
        <v>5</v>
      </c>
      <c r="BA226" s="33" t="s">
        <v>5</v>
      </c>
      <c r="BB226" s="33" t="s">
        <v>5</v>
      </c>
      <c r="BC226" s="33" t="s">
        <v>5</v>
      </c>
      <c r="BD226" s="33" t="s">
        <v>5</v>
      </c>
      <c r="BE226" s="33" t="s">
        <v>5</v>
      </c>
      <c r="BF226" s="33">
        <v>4</v>
      </c>
      <c r="BH226" s="33" t="s">
        <v>945</v>
      </c>
      <c r="BI226" s="33">
        <v>3</v>
      </c>
      <c r="BJ226" s="33">
        <v>3</v>
      </c>
      <c r="BK226" s="33">
        <v>1</v>
      </c>
      <c r="BL226" s="33">
        <v>3</v>
      </c>
      <c r="BM226" s="33">
        <v>3</v>
      </c>
      <c r="BN226" s="33">
        <v>4</v>
      </c>
      <c r="BO226" s="33">
        <v>2</v>
      </c>
      <c r="BP226" s="33">
        <v>2</v>
      </c>
      <c r="BQ226" s="33" t="s">
        <v>5</v>
      </c>
      <c r="BR226" s="33" t="s">
        <v>5</v>
      </c>
      <c r="BS226" s="33">
        <v>4</v>
      </c>
      <c r="BT226" s="33">
        <v>5</v>
      </c>
      <c r="BU226" s="33">
        <v>4</v>
      </c>
      <c r="BV226" s="33">
        <v>4</v>
      </c>
      <c r="BW226" s="33" t="s">
        <v>185</v>
      </c>
      <c r="BY226" s="33" t="s">
        <v>705</v>
      </c>
      <c r="BZ226" s="33" t="s">
        <v>713</v>
      </c>
      <c r="CA226" s="33" t="s">
        <v>721</v>
      </c>
      <c r="CB226" s="33" t="s">
        <v>729</v>
      </c>
      <c r="CC226" s="33" t="s">
        <v>752</v>
      </c>
      <c r="CD226" s="33" t="s">
        <v>829</v>
      </c>
      <c r="CE226" s="33" t="s">
        <v>985</v>
      </c>
      <c r="CF226" s="33" t="s">
        <v>1167</v>
      </c>
      <c r="CG226" s="33" t="s">
        <v>1505</v>
      </c>
      <c r="CH226" s="33"/>
    </row>
    <row r="227" spans="1:86" ht="12.75" x14ac:dyDescent="0.2">
      <c r="A227" s="36">
        <v>43117.738017268523</v>
      </c>
      <c r="B227" s="33">
        <v>5</v>
      </c>
      <c r="C227" s="33">
        <v>3</v>
      </c>
      <c r="D227" s="33">
        <v>1</v>
      </c>
      <c r="E227" s="33">
        <v>5</v>
      </c>
      <c r="F227" s="33">
        <v>4</v>
      </c>
      <c r="G227" s="33" t="s">
        <v>5</v>
      </c>
      <c r="H227" s="33">
        <v>1</v>
      </c>
      <c r="I227" s="33">
        <v>5</v>
      </c>
      <c r="J227" s="33">
        <v>4</v>
      </c>
      <c r="K227" s="33" t="s">
        <v>5</v>
      </c>
      <c r="L227" s="33">
        <v>2</v>
      </c>
      <c r="M227" s="33" t="s">
        <v>5</v>
      </c>
      <c r="N227" s="33" t="s">
        <v>5</v>
      </c>
      <c r="O227" s="33">
        <v>5</v>
      </c>
      <c r="P227" s="33">
        <v>5</v>
      </c>
      <c r="Q227" s="33" t="s">
        <v>5</v>
      </c>
      <c r="R227" s="33">
        <v>4</v>
      </c>
      <c r="S227" s="33">
        <v>2</v>
      </c>
      <c r="T227" s="33">
        <v>3</v>
      </c>
      <c r="U227" s="33">
        <v>5</v>
      </c>
      <c r="V227" s="33">
        <v>3</v>
      </c>
      <c r="W227" s="33" t="s">
        <v>5</v>
      </c>
      <c r="X227" s="33">
        <v>5</v>
      </c>
      <c r="Y227" s="33">
        <v>5</v>
      </c>
      <c r="Z227" s="33">
        <v>5</v>
      </c>
      <c r="AA227" s="33">
        <v>5</v>
      </c>
      <c r="AB227" s="33">
        <v>5</v>
      </c>
      <c r="AC227" s="33">
        <v>5</v>
      </c>
      <c r="AD227" s="33">
        <v>5</v>
      </c>
      <c r="AE227" s="33">
        <v>5</v>
      </c>
      <c r="AF227" s="33">
        <v>5</v>
      </c>
      <c r="AG227" s="33">
        <v>5</v>
      </c>
      <c r="AH227" s="33">
        <v>5</v>
      </c>
      <c r="AI227" s="33">
        <v>5</v>
      </c>
      <c r="AJ227" s="33">
        <v>5</v>
      </c>
      <c r="AK227" s="33">
        <v>4</v>
      </c>
      <c r="AL227" s="33">
        <v>4</v>
      </c>
      <c r="AM227" s="33">
        <v>1</v>
      </c>
      <c r="AN227" s="33">
        <v>4</v>
      </c>
      <c r="AO227" s="33">
        <v>3</v>
      </c>
      <c r="AP227" s="33">
        <v>5</v>
      </c>
      <c r="AQ227" s="33">
        <v>5</v>
      </c>
      <c r="AR227" s="33">
        <v>5</v>
      </c>
      <c r="AS227" s="33">
        <v>4</v>
      </c>
      <c r="AT227" s="33">
        <v>5</v>
      </c>
      <c r="AU227" s="33">
        <v>1</v>
      </c>
      <c r="AV227" s="33">
        <v>5</v>
      </c>
      <c r="AW227" s="33">
        <v>5</v>
      </c>
      <c r="AX227" s="33">
        <v>5</v>
      </c>
      <c r="AY227" s="33">
        <v>5</v>
      </c>
      <c r="AZ227" s="33">
        <v>5</v>
      </c>
      <c r="BA227" s="33">
        <v>4</v>
      </c>
      <c r="BB227" s="33">
        <v>4</v>
      </c>
      <c r="BC227" s="33">
        <v>4</v>
      </c>
      <c r="BD227" s="33">
        <v>5</v>
      </c>
      <c r="BE227" s="33">
        <v>4</v>
      </c>
      <c r="BF227" s="33">
        <v>5</v>
      </c>
      <c r="BH227" s="33" t="s">
        <v>928</v>
      </c>
      <c r="BI227" s="33" t="s">
        <v>5</v>
      </c>
      <c r="BJ227" s="33">
        <v>5</v>
      </c>
      <c r="BK227" s="33">
        <v>5</v>
      </c>
      <c r="BL227" s="33">
        <v>4</v>
      </c>
      <c r="BM227" s="33">
        <v>5</v>
      </c>
      <c r="BN227" s="33">
        <v>4</v>
      </c>
      <c r="BO227" s="33">
        <v>4</v>
      </c>
      <c r="BP227" s="33">
        <v>4</v>
      </c>
      <c r="BQ227" s="33">
        <v>4</v>
      </c>
      <c r="BR227" s="33">
        <v>5</v>
      </c>
      <c r="BS227" s="33">
        <v>5</v>
      </c>
      <c r="BT227" s="33">
        <v>4</v>
      </c>
      <c r="BU227" s="33">
        <v>5</v>
      </c>
      <c r="BV227" s="33">
        <v>5</v>
      </c>
      <c r="BW227" s="33" t="s">
        <v>183</v>
      </c>
      <c r="BX227" s="33" t="s">
        <v>1506</v>
      </c>
      <c r="BY227" s="33" t="s">
        <v>704</v>
      </c>
      <c r="BZ227" s="33" t="s">
        <v>712</v>
      </c>
      <c r="CA227" s="33" t="s">
        <v>719</v>
      </c>
      <c r="CB227" s="33" t="s">
        <v>728</v>
      </c>
      <c r="CC227" s="33" t="s">
        <v>1507</v>
      </c>
      <c r="CD227" s="33" t="s">
        <v>828</v>
      </c>
      <c r="CE227" s="33" t="s">
        <v>1015</v>
      </c>
      <c r="CF227" s="33" t="s">
        <v>404</v>
      </c>
      <c r="CG227" s="33" t="s">
        <v>846</v>
      </c>
    </row>
  </sheetData>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46"/>
  <sheetViews>
    <sheetView workbookViewId="0">
      <pane ySplit="1" topLeftCell="A2" activePane="bottomLeft" state="frozen"/>
      <selection pane="bottomLeft" activeCell="D1" sqref="D1"/>
    </sheetView>
  </sheetViews>
  <sheetFormatPr defaultColWidth="14.42578125" defaultRowHeight="15.75" customHeight="1" x14ac:dyDescent="0.2"/>
  <cols>
    <col min="1" max="1" width="17.7109375" style="35" customWidth="1"/>
    <col min="2" max="88" width="15.5703125" style="32" customWidth="1"/>
    <col min="89" max="16384" width="14.42578125" style="32"/>
  </cols>
  <sheetData>
    <row r="1" spans="1:88" ht="15.75" customHeight="1" x14ac:dyDescent="0.2">
      <c r="A1" s="35" t="s">
        <v>850</v>
      </c>
      <c r="B1" s="32" t="s">
        <v>851</v>
      </c>
      <c r="C1" s="32" t="s">
        <v>852</v>
      </c>
      <c r="D1" s="32" t="s">
        <v>853</v>
      </c>
      <c r="E1" s="32" t="s">
        <v>854</v>
      </c>
      <c r="F1" s="32" t="s">
        <v>855</v>
      </c>
      <c r="G1" s="32" t="s">
        <v>856</v>
      </c>
      <c r="H1" s="32" t="s">
        <v>857</v>
      </c>
      <c r="I1" s="32" t="s">
        <v>858</v>
      </c>
      <c r="J1" s="32" t="s">
        <v>1508</v>
      </c>
      <c r="K1" s="32" t="s">
        <v>860</v>
      </c>
      <c r="L1" s="32" t="s">
        <v>861</v>
      </c>
      <c r="M1" s="33" t="s">
        <v>1509</v>
      </c>
      <c r="N1" s="32" t="s">
        <v>1510</v>
      </c>
      <c r="O1" s="33" t="s">
        <v>864</v>
      </c>
      <c r="P1" s="32" t="s">
        <v>865</v>
      </c>
      <c r="Q1" s="52" t="s">
        <v>866</v>
      </c>
      <c r="R1" s="32" t="s">
        <v>867</v>
      </c>
      <c r="S1" s="52" t="s">
        <v>868</v>
      </c>
      <c r="T1" s="33" t="s">
        <v>869</v>
      </c>
      <c r="U1" s="32" t="s">
        <v>1511</v>
      </c>
      <c r="V1" s="32" t="s">
        <v>871</v>
      </c>
      <c r="W1" s="32" t="s">
        <v>873</v>
      </c>
      <c r="X1" s="32" t="s">
        <v>874</v>
      </c>
      <c r="Y1" s="32" t="s">
        <v>875</v>
      </c>
      <c r="Z1" s="32" t="s">
        <v>876</v>
      </c>
      <c r="AA1" s="32" t="s">
        <v>877</v>
      </c>
      <c r="AB1" s="32" t="s">
        <v>878</v>
      </c>
      <c r="AC1" s="32" t="s">
        <v>879</v>
      </c>
      <c r="AD1" s="32" t="s">
        <v>880</v>
      </c>
      <c r="AE1" s="32" t="s">
        <v>881</v>
      </c>
      <c r="AF1" s="32" t="s">
        <v>882</v>
      </c>
      <c r="AG1" s="32" t="s">
        <v>883</v>
      </c>
      <c r="AH1" s="32" t="s">
        <v>884</v>
      </c>
      <c r="AI1" s="32" t="s">
        <v>885</v>
      </c>
      <c r="AJ1" s="32" t="s">
        <v>886</v>
      </c>
      <c r="AK1" s="32" t="s">
        <v>887</v>
      </c>
      <c r="AL1" s="32" t="s">
        <v>888</v>
      </c>
      <c r="AM1" s="32" t="s">
        <v>889</v>
      </c>
      <c r="AN1" s="32" t="s">
        <v>890</v>
      </c>
      <c r="AO1" s="32" t="s">
        <v>891</v>
      </c>
      <c r="AP1" s="32" t="s">
        <v>892</v>
      </c>
      <c r="AQ1" s="32" t="s">
        <v>893</v>
      </c>
      <c r="AR1" s="32" t="s">
        <v>1512</v>
      </c>
      <c r="AS1" s="32" t="s">
        <v>895</v>
      </c>
      <c r="AT1" s="32" t="s">
        <v>896</v>
      </c>
      <c r="AU1" s="33" t="s">
        <v>1513</v>
      </c>
      <c r="AV1" s="32" t="s">
        <v>1514</v>
      </c>
      <c r="AW1" s="33" t="s">
        <v>899</v>
      </c>
      <c r="AX1" s="32" t="s">
        <v>900</v>
      </c>
      <c r="AY1" s="52" t="s">
        <v>901</v>
      </c>
      <c r="AZ1" s="32" t="s">
        <v>902</v>
      </c>
      <c r="BA1" s="32" t="s">
        <v>903</v>
      </c>
      <c r="BB1" s="33" t="s">
        <v>904</v>
      </c>
      <c r="BC1" s="32" t="s">
        <v>905</v>
      </c>
      <c r="BD1" s="32" t="s">
        <v>906</v>
      </c>
      <c r="BE1" s="32" t="s">
        <v>908</v>
      </c>
      <c r="BF1" s="33" t="s">
        <v>1515</v>
      </c>
      <c r="BG1" s="33" t="s">
        <v>1516</v>
      </c>
      <c r="BH1" s="33" t="s">
        <v>1517</v>
      </c>
      <c r="BI1" s="33" t="s">
        <v>1518</v>
      </c>
      <c r="BJ1" s="33" t="s">
        <v>1519</v>
      </c>
      <c r="BK1" s="33" t="s">
        <v>1520</v>
      </c>
      <c r="BL1" s="33" t="s">
        <v>1521</v>
      </c>
      <c r="BM1" s="33" t="s">
        <v>1522</v>
      </c>
      <c r="BN1" s="33" t="s">
        <v>1523</v>
      </c>
      <c r="BO1" s="33" t="s">
        <v>1524</v>
      </c>
      <c r="BP1" s="33" t="s">
        <v>1525</v>
      </c>
      <c r="BQ1" s="33" t="s">
        <v>1526</v>
      </c>
      <c r="BR1" s="33" t="s">
        <v>1527</v>
      </c>
      <c r="BS1" s="33" t="s">
        <v>1528</v>
      </c>
      <c r="BT1" s="33" t="s">
        <v>1529</v>
      </c>
      <c r="BU1" s="33" t="s">
        <v>1530</v>
      </c>
      <c r="BV1" s="32" t="s">
        <v>1531</v>
      </c>
      <c r="BW1" s="32" t="s">
        <v>178</v>
      </c>
      <c r="BX1" s="32" t="s">
        <v>1532</v>
      </c>
      <c r="BY1" s="32" t="s">
        <v>1533</v>
      </c>
      <c r="BZ1" s="32" t="s">
        <v>1534</v>
      </c>
      <c r="CA1" s="33" t="s">
        <v>1535</v>
      </c>
      <c r="CB1" s="32" t="s">
        <v>702</v>
      </c>
      <c r="CC1" s="32" t="s">
        <v>708</v>
      </c>
      <c r="CD1" s="32" t="s">
        <v>717</v>
      </c>
      <c r="CE1" s="32" t="s">
        <v>726</v>
      </c>
      <c r="CF1" s="32" t="s">
        <v>925</v>
      </c>
      <c r="CG1" s="32" t="s">
        <v>827</v>
      </c>
      <c r="CH1" s="32" t="s">
        <v>833</v>
      </c>
      <c r="CI1" s="32" t="s">
        <v>835</v>
      </c>
      <c r="CJ1" s="32" t="s">
        <v>843</v>
      </c>
    </row>
    <row r="2" spans="1:88" ht="15.75" customHeight="1" x14ac:dyDescent="0.2">
      <c r="A2" s="36">
        <v>42709.303755578701</v>
      </c>
      <c r="B2" s="33">
        <v>1</v>
      </c>
      <c r="C2" s="33">
        <v>4</v>
      </c>
      <c r="D2" s="33">
        <v>5</v>
      </c>
      <c r="E2" s="33">
        <v>2</v>
      </c>
      <c r="F2" s="33">
        <v>1</v>
      </c>
      <c r="G2" s="33">
        <v>4</v>
      </c>
      <c r="H2" s="33">
        <v>1</v>
      </c>
      <c r="I2" s="33">
        <v>2</v>
      </c>
      <c r="J2" s="33">
        <v>3</v>
      </c>
      <c r="K2" s="33">
        <v>5</v>
      </c>
      <c r="L2" s="33">
        <v>2</v>
      </c>
      <c r="M2" s="33">
        <v>3</v>
      </c>
      <c r="N2" s="33">
        <v>4</v>
      </c>
      <c r="O2" s="33">
        <v>5</v>
      </c>
      <c r="P2" s="33" t="s">
        <v>5</v>
      </c>
      <c r="Q2" s="33">
        <v>4</v>
      </c>
      <c r="R2" s="33">
        <v>3</v>
      </c>
      <c r="S2" s="33">
        <v>5</v>
      </c>
      <c r="T2" s="33">
        <v>2</v>
      </c>
      <c r="U2" s="33">
        <v>3</v>
      </c>
      <c r="V2" s="33">
        <v>4</v>
      </c>
      <c r="W2" s="33">
        <v>3</v>
      </c>
      <c r="X2" s="33">
        <v>2</v>
      </c>
      <c r="Y2" s="33">
        <v>1</v>
      </c>
      <c r="Z2" s="33">
        <v>5</v>
      </c>
      <c r="AA2" s="33">
        <v>3</v>
      </c>
      <c r="AB2" s="33">
        <v>2</v>
      </c>
      <c r="AC2" s="33">
        <v>2</v>
      </c>
      <c r="AD2" s="33">
        <v>3</v>
      </c>
      <c r="AE2" s="33">
        <v>3</v>
      </c>
      <c r="AF2" s="33">
        <v>2</v>
      </c>
      <c r="AG2" s="33">
        <v>3</v>
      </c>
      <c r="AH2" s="33">
        <v>5</v>
      </c>
      <c r="AI2" s="33">
        <v>3</v>
      </c>
      <c r="AJ2" s="33">
        <v>3</v>
      </c>
      <c r="AK2" s="33">
        <v>5</v>
      </c>
      <c r="AL2" s="33">
        <v>4</v>
      </c>
      <c r="AM2" s="33">
        <v>2</v>
      </c>
      <c r="AN2" s="33">
        <v>3</v>
      </c>
      <c r="AO2" s="33">
        <v>4</v>
      </c>
      <c r="AP2" s="33">
        <v>3</v>
      </c>
      <c r="AQ2" s="33">
        <v>3</v>
      </c>
      <c r="AR2" s="33">
        <v>2</v>
      </c>
      <c r="AS2" s="33">
        <v>2</v>
      </c>
      <c r="AT2" s="33">
        <v>3</v>
      </c>
      <c r="AU2" s="33" t="s">
        <v>5</v>
      </c>
      <c r="AV2" s="33">
        <v>3</v>
      </c>
      <c r="AW2" s="33" t="s">
        <v>5</v>
      </c>
      <c r="AX2" s="33" t="s">
        <v>5</v>
      </c>
      <c r="AY2" s="33">
        <v>5</v>
      </c>
      <c r="AZ2" s="33">
        <v>2</v>
      </c>
      <c r="BA2" s="33">
        <v>4</v>
      </c>
      <c r="BB2" s="33">
        <v>2</v>
      </c>
      <c r="BC2" s="33">
        <v>3</v>
      </c>
      <c r="BD2" s="33">
        <v>3</v>
      </c>
      <c r="BE2" s="33" t="s">
        <v>5</v>
      </c>
      <c r="BF2" s="33">
        <v>4</v>
      </c>
      <c r="BG2" s="33">
        <v>5</v>
      </c>
      <c r="BH2" s="33">
        <v>5</v>
      </c>
      <c r="BI2" s="33">
        <v>3</v>
      </c>
      <c r="BJ2" s="33">
        <v>5</v>
      </c>
      <c r="BK2" s="33">
        <v>5</v>
      </c>
      <c r="BL2" s="33">
        <v>2</v>
      </c>
      <c r="BM2" s="33">
        <v>3</v>
      </c>
      <c r="BN2" s="33">
        <v>5</v>
      </c>
      <c r="BO2" s="33">
        <v>2</v>
      </c>
      <c r="BP2" s="33">
        <v>4</v>
      </c>
      <c r="BQ2" s="33">
        <v>4</v>
      </c>
      <c r="BR2" s="33">
        <v>4</v>
      </c>
      <c r="BS2" s="33">
        <v>3</v>
      </c>
      <c r="BT2" s="33">
        <v>4</v>
      </c>
      <c r="BU2" s="33" t="s">
        <v>1536</v>
      </c>
      <c r="BV2" s="33" t="s">
        <v>198</v>
      </c>
      <c r="BW2" s="33" t="s">
        <v>183</v>
      </c>
      <c r="BX2" s="33" t="s">
        <v>1537</v>
      </c>
      <c r="BY2" s="33" t="s">
        <v>1538</v>
      </c>
      <c r="BZ2" s="33" t="s">
        <v>1539</v>
      </c>
      <c r="CB2" s="33" t="s">
        <v>704</v>
      </c>
      <c r="CC2" s="33" t="s">
        <v>714</v>
      </c>
      <c r="CD2" s="33" t="s">
        <v>719</v>
      </c>
      <c r="CE2" s="33" t="s">
        <v>727</v>
      </c>
      <c r="CF2" s="33" t="s">
        <v>1540</v>
      </c>
      <c r="CG2" s="33" t="s">
        <v>236</v>
      </c>
      <c r="CH2" s="33" t="s">
        <v>741</v>
      </c>
      <c r="CI2" s="33" t="s">
        <v>837</v>
      </c>
      <c r="CJ2" s="33" t="s">
        <v>844</v>
      </c>
    </row>
    <row r="3" spans="1:88" ht="15.75" customHeight="1" x14ac:dyDescent="0.2">
      <c r="A3" s="36">
        <v>42709.439459375004</v>
      </c>
      <c r="B3" s="33">
        <v>2</v>
      </c>
      <c r="C3" s="33">
        <v>3</v>
      </c>
      <c r="D3" s="33">
        <v>2</v>
      </c>
      <c r="E3" s="33" t="s">
        <v>5</v>
      </c>
      <c r="F3" s="33" t="s">
        <v>5</v>
      </c>
      <c r="G3" s="33">
        <v>5</v>
      </c>
      <c r="H3" s="33">
        <v>2</v>
      </c>
      <c r="I3" s="33">
        <v>4</v>
      </c>
      <c r="J3" s="33">
        <v>3</v>
      </c>
      <c r="K3" s="33">
        <v>1</v>
      </c>
      <c r="L3" s="33">
        <v>3</v>
      </c>
      <c r="M3" s="33">
        <v>4</v>
      </c>
      <c r="N3" s="33">
        <v>1</v>
      </c>
      <c r="O3" s="33" t="s">
        <v>5</v>
      </c>
      <c r="P3" s="33">
        <v>2</v>
      </c>
      <c r="Q3" s="33">
        <v>4</v>
      </c>
      <c r="R3" s="33">
        <v>5</v>
      </c>
      <c r="S3" s="33">
        <v>2</v>
      </c>
      <c r="T3" s="33">
        <v>1</v>
      </c>
      <c r="U3" s="33">
        <v>3</v>
      </c>
      <c r="V3" s="33">
        <v>1</v>
      </c>
      <c r="W3" s="33">
        <v>4</v>
      </c>
      <c r="X3" s="33">
        <v>2</v>
      </c>
      <c r="Y3" s="33">
        <v>5</v>
      </c>
      <c r="Z3" s="33">
        <v>3</v>
      </c>
      <c r="AA3" s="33">
        <v>5</v>
      </c>
      <c r="AB3" s="33">
        <v>4</v>
      </c>
      <c r="AC3" s="33">
        <v>5</v>
      </c>
      <c r="AD3" s="33">
        <v>1</v>
      </c>
      <c r="AE3" s="33">
        <v>2</v>
      </c>
      <c r="AF3" s="33">
        <v>2</v>
      </c>
      <c r="AG3" s="33">
        <v>1</v>
      </c>
      <c r="AH3" s="33">
        <v>5</v>
      </c>
      <c r="AI3" s="33">
        <v>1</v>
      </c>
      <c r="AJ3" s="33">
        <v>2</v>
      </c>
      <c r="AK3" s="33">
        <v>5</v>
      </c>
      <c r="AL3" s="33">
        <v>2</v>
      </c>
      <c r="AM3" s="33">
        <v>5</v>
      </c>
      <c r="AN3" s="33" t="s">
        <v>5</v>
      </c>
      <c r="AO3" s="33">
        <v>5</v>
      </c>
      <c r="AP3" s="33">
        <v>1</v>
      </c>
      <c r="AQ3" s="33">
        <v>4</v>
      </c>
      <c r="AR3" s="33">
        <v>4</v>
      </c>
      <c r="AS3" s="33">
        <v>1</v>
      </c>
      <c r="AT3" s="33">
        <v>4</v>
      </c>
      <c r="AU3" s="33">
        <v>5</v>
      </c>
      <c r="AV3" s="33">
        <v>1</v>
      </c>
      <c r="AW3" s="33" t="s">
        <v>5</v>
      </c>
      <c r="AX3" s="33">
        <v>4</v>
      </c>
      <c r="AY3" s="33">
        <v>5</v>
      </c>
      <c r="AZ3" s="33">
        <v>4</v>
      </c>
      <c r="BA3" s="33">
        <v>2</v>
      </c>
      <c r="BB3" s="33">
        <v>1</v>
      </c>
      <c r="BC3" s="33">
        <v>3</v>
      </c>
      <c r="BD3" s="33">
        <v>1</v>
      </c>
      <c r="BE3" s="33" t="s">
        <v>1541</v>
      </c>
      <c r="BF3" s="33">
        <v>4</v>
      </c>
      <c r="BG3" s="33">
        <v>5</v>
      </c>
      <c r="BH3" s="33">
        <v>5</v>
      </c>
      <c r="BI3" s="33">
        <v>5</v>
      </c>
      <c r="BJ3" s="33">
        <v>5</v>
      </c>
      <c r="BK3" s="33">
        <v>5</v>
      </c>
      <c r="BL3" s="33">
        <v>5</v>
      </c>
      <c r="BM3" s="33">
        <v>5</v>
      </c>
      <c r="BN3" s="33">
        <v>2</v>
      </c>
      <c r="BO3" s="33">
        <v>5</v>
      </c>
      <c r="BP3" s="33">
        <v>5</v>
      </c>
      <c r="BQ3" s="33">
        <v>5</v>
      </c>
      <c r="BR3" s="33">
        <v>5</v>
      </c>
      <c r="BS3" s="33">
        <v>5</v>
      </c>
      <c r="BT3" s="33">
        <v>5</v>
      </c>
      <c r="BU3" s="33" t="s">
        <v>1542</v>
      </c>
      <c r="BV3" s="33" t="s">
        <v>198</v>
      </c>
      <c r="BW3" s="33" t="s">
        <v>186</v>
      </c>
      <c r="CB3" s="33" t="s">
        <v>704</v>
      </c>
      <c r="CC3" s="33" t="s">
        <v>713</v>
      </c>
      <c r="CD3" s="33" t="s">
        <v>719</v>
      </c>
      <c r="CE3" s="33" t="s">
        <v>727</v>
      </c>
      <c r="CF3" s="33" t="s">
        <v>1543</v>
      </c>
      <c r="CG3" s="33" t="s">
        <v>206</v>
      </c>
      <c r="CH3" s="33" t="s">
        <v>1045</v>
      </c>
      <c r="CI3" s="33" t="s">
        <v>837</v>
      </c>
      <c r="CJ3" s="33" t="s">
        <v>844</v>
      </c>
    </row>
    <row r="4" spans="1:88" ht="15.75" customHeight="1" x14ac:dyDescent="0.2">
      <c r="A4" s="36">
        <v>42710.415796817135</v>
      </c>
      <c r="B4" s="33">
        <v>4</v>
      </c>
      <c r="C4" s="33">
        <v>4</v>
      </c>
      <c r="D4" s="33">
        <v>2</v>
      </c>
      <c r="E4" s="33">
        <v>3</v>
      </c>
      <c r="F4" s="33">
        <v>3</v>
      </c>
      <c r="G4" s="33">
        <v>4</v>
      </c>
      <c r="H4" s="33">
        <v>1</v>
      </c>
      <c r="I4" s="33">
        <v>4</v>
      </c>
      <c r="J4" s="33">
        <v>4</v>
      </c>
      <c r="K4" s="33">
        <v>3</v>
      </c>
      <c r="L4" s="33">
        <v>3</v>
      </c>
      <c r="M4" s="33">
        <v>4</v>
      </c>
      <c r="N4" s="33">
        <v>2</v>
      </c>
      <c r="O4" s="33">
        <v>5</v>
      </c>
      <c r="P4" s="33">
        <v>5</v>
      </c>
      <c r="Q4" s="33">
        <v>4</v>
      </c>
      <c r="R4" s="33">
        <v>2</v>
      </c>
      <c r="S4" s="33">
        <v>2</v>
      </c>
      <c r="T4" s="33">
        <v>2</v>
      </c>
      <c r="U4" s="33">
        <v>5</v>
      </c>
      <c r="V4" s="33">
        <v>3</v>
      </c>
      <c r="W4" s="33">
        <v>4</v>
      </c>
      <c r="X4" s="33">
        <v>4</v>
      </c>
      <c r="Y4" s="33">
        <v>4</v>
      </c>
      <c r="Z4" s="33">
        <v>4</v>
      </c>
      <c r="AA4" s="33">
        <v>4</v>
      </c>
      <c r="AB4" s="33">
        <v>4</v>
      </c>
      <c r="AC4" s="33">
        <v>3</v>
      </c>
      <c r="AD4" s="33">
        <v>4</v>
      </c>
      <c r="AE4" s="33">
        <v>4</v>
      </c>
      <c r="AF4" s="33">
        <v>4</v>
      </c>
      <c r="AG4" s="33">
        <v>5</v>
      </c>
      <c r="AH4" s="33">
        <v>4</v>
      </c>
      <c r="AI4" s="33">
        <v>4</v>
      </c>
      <c r="AJ4" s="33">
        <v>5</v>
      </c>
      <c r="AK4" s="33">
        <v>4</v>
      </c>
      <c r="AL4" s="33">
        <v>3</v>
      </c>
      <c r="AM4" s="33">
        <v>4</v>
      </c>
      <c r="AN4" s="33">
        <v>3</v>
      </c>
      <c r="AO4" s="33">
        <v>4</v>
      </c>
      <c r="AP4" s="33">
        <v>4</v>
      </c>
      <c r="AQ4" s="33">
        <v>5</v>
      </c>
      <c r="AR4" s="33">
        <v>4</v>
      </c>
      <c r="AS4" s="33">
        <v>4</v>
      </c>
      <c r="AT4" s="33">
        <v>3</v>
      </c>
      <c r="AU4" s="33">
        <v>5</v>
      </c>
      <c r="AV4" s="33">
        <v>2</v>
      </c>
      <c r="AW4" s="33">
        <v>5</v>
      </c>
      <c r="AX4" s="33">
        <v>4</v>
      </c>
      <c r="AY4" s="33">
        <v>4</v>
      </c>
      <c r="AZ4" s="33">
        <v>4</v>
      </c>
      <c r="BA4" s="33">
        <v>5</v>
      </c>
      <c r="BB4" s="33">
        <v>4</v>
      </c>
      <c r="BC4" s="33">
        <v>5</v>
      </c>
      <c r="BD4" s="33">
        <v>5</v>
      </c>
      <c r="BF4" s="33">
        <v>5</v>
      </c>
      <c r="BG4" s="33">
        <v>5</v>
      </c>
      <c r="BH4" s="33">
        <v>5</v>
      </c>
      <c r="BI4" s="33">
        <v>4</v>
      </c>
      <c r="BJ4" s="33">
        <v>4</v>
      </c>
      <c r="BK4" s="33">
        <v>4</v>
      </c>
      <c r="BL4" s="33">
        <v>4</v>
      </c>
      <c r="BM4" s="33">
        <v>4</v>
      </c>
      <c r="BN4" s="33">
        <v>4</v>
      </c>
      <c r="BO4" s="33">
        <v>3</v>
      </c>
      <c r="BP4" s="33">
        <v>4</v>
      </c>
      <c r="BQ4" s="33">
        <v>4</v>
      </c>
      <c r="BR4" s="33">
        <v>4</v>
      </c>
      <c r="BS4" s="33">
        <v>4</v>
      </c>
      <c r="BT4" s="33">
        <v>4</v>
      </c>
      <c r="BU4" s="33" t="s">
        <v>1544</v>
      </c>
      <c r="BV4" s="33" t="s">
        <v>198</v>
      </c>
      <c r="BW4" s="33" t="s">
        <v>186</v>
      </c>
      <c r="CB4" s="33" t="s">
        <v>705</v>
      </c>
      <c r="CC4" s="33" t="s">
        <v>713</v>
      </c>
      <c r="CD4" s="33" t="s">
        <v>719</v>
      </c>
      <c r="CE4" s="33" t="s">
        <v>727</v>
      </c>
      <c r="CF4" s="33" t="s">
        <v>1545</v>
      </c>
      <c r="CG4" s="33" t="s">
        <v>741</v>
      </c>
      <c r="CH4" s="33" t="s">
        <v>828</v>
      </c>
      <c r="CI4" s="33" t="s">
        <v>837</v>
      </c>
      <c r="CJ4" s="33" t="s">
        <v>844</v>
      </c>
    </row>
    <row r="5" spans="1:88" ht="15.75" customHeight="1" x14ac:dyDescent="0.2">
      <c r="A5" s="36">
        <v>42710.424943668986</v>
      </c>
      <c r="B5" s="33">
        <v>4</v>
      </c>
      <c r="C5" s="33">
        <v>4</v>
      </c>
      <c r="D5" s="33">
        <v>4</v>
      </c>
      <c r="E5" s="33">
        <v>3</v>
      </c>
      <c r="F5" s="33">
        <v>3</v>
      </c>
      <c r="G5" s="33">
        <v>4</v>
      </c>
      <c r="H5" s="33">
        <v>5</v>
      </c>
      <c r="I5" s="33">
        <v>5</v>
      </c>
      <c r="J5" s="33">
        <v>5</v>
      </c>
      <c r="K5" s="33">
        <v>5</v>
      </c>
      <c r="L5" s="33">
        <v>5</v>
      </c>
      <c r="M5" s="33">
        <v>4</v>
      </c>
      <c r="N5" s="33">
        <v>3</v>
      </c>
      <c r="O5" s="33">
        <v>3</v>
      </c>
      <c r="P5" s="33">
        <v>5</v>
      </c>
      <c r="Q5" s="33">
        <v>5</v>
      </c>
      <c r="R5" s="33">
        <v>4</v>
      </c>
      <c r="S5" s="33">
        <v>2</v>
      </c>
      <c r="T5" s="33">
        <v>3</v>
      </c>
      <c r="U5" s="33">
        <v>4</v>
      </c>
      <c r="V5" s="33">
        <v>3</v>
      </c>
      <c r="W5" s="33">
        <v>4</v>
      </c>
      <c r="X5" s="33">
        <v>3</v>
      </c>
      <c r="Y5" s="33">
        <v>5</v>
      </c>
      <c r="Z5" s="33">
        <v>3</v>
      </c>
      <c r="AA5" s="33">
        <v>3</v>
      </c>
      <c r="AB5" s="33">
        <v>3</v>
      </c>
      <c r="AC5" s="33">
        <v>3</v>
      </c>
      <c r="AD5" s="33">
        <v>4</v>
      </c>
      <c r="AE5" s="33">
        <v>5</v>
      </c>
      <c r="AF5" s="33">
        <v>4</v>
      </c>
      <c r="AG5" s="33">
        <v>5</v>
      </c>
      <c r="AH5" s="33">
        <v>5</v>
      </c>
      <c r="AI5" s="33">
        <v>4</v>
      </c>
      <c r="AJ5" s="33">
        <v>4</v>
      </c>
      <c r="AK5" s="33">
        <v>5</v>
      </c>
      <c r="AL5" s="33">
        <v>4</v>
      </c>
      <c r="AM5" s="33">
        <v>4</v>
      </c>
      <c r="AN5" s="33">
        <v>4</v>
      </c>
      <c r="AO5" s="33">
        <v>4</v>
      </c>
      <c r="AP5" s="33">
        <v>5</v>
      </c>
      <c r="AQ5" s="33">
        <v>4</v>
      </c>
      <c r="AR5" s="33">
        <v>5</v>
      </c>
      <c r="AS5" s="33">
        <v>5</v>
      </c>
      <c r="AT5" s="33">
        <v>4</v>
      </c>
      <c r="AU5" s="33">
        <v>4</v>
      </c>
      <c r="AV5" s="33">
        <v>3</v>
      </c>
      <c r="AW5" s="33">
        <v>3</v>
      </c>
      <c r="AX5" s="33">
        <v>5</v>
      </c>
      <c r="AY5" s="33">
        <v>5</v>
      </c>
      <c r="AZ5" s="33">
        <v>3</v>
      </c>
      <c r="BA5" s="33">
        <v>3</v>
      </c>
      <c r="BB5" s="33">
        <v>3</v>
      </c>
      <c r="BC5" s="33">
        <v>3</v>
      </c>
      <c r="BD5" s="33">
        <v>3</v>
      </c>
      <c r="BF5" s="33">
        <v>5</v>
      </c>
      <c r="BG5" s="33">
        <v>4</v>
      </c>
      <c r="BH5" s="33">
        <v>4</v>
      </c>
      <c r="BI5" s="33">
        <v>3</v>
      </c>
      <c r="BJ5" s="33">
        <v>5</v>
      </c>
      <c r="BK5" s="33">
        <v>4</v>
      </c>
      <c r="BL5" s="33">
        <v>4</v>
      </c>
      <c r="BM5" s="33">
        <v>5</v>
      </c>
      <c r="BN5" s="33">
        <v>4</v>
      </c>
      <c r="BO5" s="33">
        <v>3</v>
      </c>
      <c r="BP5" s="33">
        <v>4</v>
      </c>
      <c r="BQ5" s="33">
        <v>5</v>
      </c>
      <c r="BR5" s="33">
        <v>5</v>
      </c>
      <c r="BS5" s="33">
        <v>4</v>
      </c>
      <c r="BT5" s="33">
        <v>5</v>
      </c>
      <c r="BU5" s="33" t="s">
        <v>1546</v>
      </c>
      <c r="BV5" s="33" t="s">
        <v>198</v>
      </c>
      <c r="BW5" s="33" t="s">
        <v>184</v>
      </c>
      <c r="CB5" s="33" t="s">
        <v>704</v>
      </c>
      <c r="CC5" s="33" t="s">
        <v>712</v>
      </c>
      <c r="CD5" s="33" t="s">
        <v>722</v>
      </c>
      <c r="CE5" s="33" t="s">
        <v>727</v>
      </c>
      <c r="CF5" s="33" t="s">
        <v>1547</v>
      </c>
      <c r="CG5" s="33" t="s">
        <v>206</v>
      </c>
      <c r="CH5" s="33" t="s">
        <v>1548</v>
      </c>
      <c r="CI5" s="33" t="s">
        <v>837</v>
      </c>
      <c r="CJ5" s="33" t="s">
        <v>844</v>
      </c>
    </row>
    <row r="6" spans="1:88" ht="15.75" customHeight="1" x14ac:dyDescent="0.2">
      <c r="A6" s="36">
        <v>42710.54273306713</v>
      </c>
      <c r="B6" s="33">
        <v>2</v>
      </c>
      <c r="C6" s="33">
        <v>5</v>
      </c>
      <c r="D6" s="33">
        <v>2</v>
      </c>
      <c r="E6" s="33">
        <v>5</v>
      </c>
      <c r="F6" s="33">
        <v>2</v>
      </c>
      <c r="G6" s="33">
        <v>4</v>
      </c>
      <c r="H6" s="33">
        <v>2</v>
      </c>
      <c r="I6" s="33">
        <v>4</v>
      </c>
      <c r="J6" s="33">
        <v>4</v>
      </c>
      <c r="K6" s="33">
        <v>3</v>
      </c>
      <c r="L6" s="33">
        <v>2</v>
      </c>
      <c r="M6" s="33">
        <v>2</v>
      </c>
      <c r="N6" s="33">
        <v>2</v>
      </c>
      <c r="O6" s="33">
        <v>4</v>
      </c>
      <c r="P6" s="33">
        <v>4</v>
      </c>
      <c r="Q6" s="33">
        <v>4</v>
      </c>
      <c r="R6" s="33">
        <v>5</v>
      </c>
      <c r="S6" s="33">
        <v>5</v>
      </c>
      <c r="T6" s="33">
        <v>3</v>
      </c>
      <c r="U6" s="33">
        <v>2</v>
      </c>
      <c r="V6" s="33">
        <v>2</v>
      </c>
      <c r="W6" s="33">
        <v>5</v>
      </c>
      <c r="X6" s="33">
        <v>5</v>
      </c>
      <c r="Y6" s="33">
        <v>5</v>
      </c>
      <c r="Z6" s="33">
        <v>5</v>
      </c>
      <c r="AA6" s="33">
        <v>5</v>
      </c>
      <c r="AB6" s="33">
        <v>5</v>
      </c>
      <c r="AC6" s="33">
        <v>5</v>
      </c>
      <c r="AD6" s="33">
        <v>5</v>
      </c>
      <c r="AE6" s="33">
        <v>5</v>
      </c>
      <c r="AF6" s="33">
        <v>5</v>
      </c>
      <c r="AG6" s="33">
        <v>5</v>
      </c>
      <c r="AH6" s="33">
        <v>5</v>
      </c>
      <c r="AI6" s="33">
        <v>5</v>
      </c>
      <c r="AJ6" s="33">
        <v>3</v>
      </c>
      <c r="AK6" s="33">
        <v>5</v>
      </c>
      <c r="AL6" s="33">
        <v>2</v>
      </c>
      <c r="AM6" s="33">
        <v>5</v>
      </c>
      <c r="AN6" s="33">
        <v>3</v>
      </c>
      <c r="AO6" s="33">
        <v>3</v>
      </c>
      <c r="AP6" s="33">
        <v>2</v>
      </c>
      <c r="AQ6" s="33">
        <v>5</v>
      </c>
      <c r="AR6" s="33">
        <v>5</v>
      </c>
      <c r="AS6" s="33">
        <v>3</v>
      </c>
      <c r="AT6" s="33">
        <v>2</v>
      </c>
      <c r="AU6" s="33">
        <v>3</v>
      </c>
      <c r="AV6" s="33">
        <v>3</v>
      </c>
      <c r="AW6" s="33">
        <v>5</v>
      </c>
      <c r="AX6" s="33">
        <v>5</v>
      </c>
      <c r="AY6" s="33">
        <v>5</v>
      </c>
      <c r="AZ6" s="33">
        <v>5</v>
      </c>
      <c r="BA6" s="33">
        <v>5</v>
      </c>
      <c r="BB6" s="33">
        <v>3</v>
      </c>
      <c r="BC6" s="33">
        <v>3</v>
      </c>
      <c r="BD6" s="33">
        <v>3</v>
      </c>
      <c r="BE6" s="33" t="s">
        <v>1549</v>
      </c>
      <c r="BF6" s="33">
        <v>4</v>
      </c>
      <c r="BG6" s="33">
        <v>5</v>
      </c>
      <c r="BH6" s="33">
        <v>5</v>
      </c>
      <c r="BI6" s="33">
        <v>4</v>
      </c>
      <c r="BJ6" s="33">
        <v>4</v>
      </c>
      <c r="BK6" s="33">
        <v>5</v>
      </c>
      <c r="BL6" s="33">
        <v>5</v>
      </c>
      <c r="BM6" s="33">
        <v>5</v>
      </c>
      <c r="BN6" s="33">
        <v>5</v>
      </c>
      <c r="BO6" s="33">
        <v>4</v>
      </c>
      <c r="BP6" s="33">
        <v>5</v>
      </c>
      <c r="BQ6" s="33">
        <v>5</v>
      </c>
      <c r="BR6" s="33">
        <v>5</v>
      </c>
      <c r="BS6" s="33">
        <v>5</v>
      </c>
      <c r="BT6" s="33">
        <v>5</v>
      </c>
      <c r="BU6" s="33" t="s">
        <v>1550</v>
      </c>
      <c r="BV6" s="33" t="s">
        <v>198</v>
      </c>
      <c r="BW6" s="33" t="s">
        <v>183</v>
      </c>
      <c r="BX6" s="33" t="s">
        <v>1551</v>
      </c>
      <c r="BY6" s="33" t="s">
        <v>1552</v>
      </c>
      <c r="BZ6" s="33" t="s">
        <v>1553</v>
      </c>
      <c r="CB6" s="33" t="s">
        <v>705</v>
      </c>
      <c r="CC6" s="33" t="s">
        <v>711</v>
      </c>
      <c r="CD6" s="33" t="s">
        <v>719</v>
      </c>
      <c r="CE6" s="33" t="s">
        <v>727</v>
      </c>
      <c r="CF6" s="33" t="s">
        <v>1554</v>
      </c>
      <c r="CG6" s="33" t="s">
        <v>829</v>
      </c>
      <c r="CH6" s="33" t="s">
        <v>949</v>
      </c>
      <c r="CI6" s="33" t="s">
        <v>995</v>
      </c>
      <c r="CJ6" s="33" t="s">
        <v>845</v>
      </c>
    </row>
    <row r="7" spans="1:88" ht="15.75" customHeight="1" x14ac:dyDescent="0.2">
      <c r="A7" s="36">
        <v>42710.614736921299</v>
      </c>
      <c r="B7" s="33">
        <v>4</v>
      </c>
      <c r="C7" s="33">
        <v>5</v>
      </c>
      <c r="D7" s="33">
        <v>5</v>
      </c>
      <c r="E7" s="33">
        <v>3</v>
      </c>
      <c r="F7" s="33">
        <v>3</v>
      </c>
      <c r="G7" s="33">
        <v>5</v>
      </c>
      <c r="H7" s="33">
        <v>3</v>
      </c>
      <c r="I7" s="33">
        <v>4</v>
      </c>
      <c r="J7" s="33">
        <v>4</v>
      </c>
      <c r="K7" s="33">
        <v>4</v>
      </c>
      <c r="L7" s="33">
        <v>5</v>
      </c>
      <c r="M7" s="33" t="s">
        <v>5</v>
      </c>
      <c r="N7" s="33">
        <v>4</v>
      </c>
      <c r="O7" s="33" t="s">
        <v>5</v>
      </c>
      <c r="P7" s="33">
        <v>5</v>
      </c>
      <c r="Q7" s="33">
        <v>5</v>
      </c>
      <c r="R7" s="33" t="s">
        <v>5</v>
      </c>
      <c r="S7" s="33">
        <v>2</v>
      </c>
      <c r="T7" s="33">
        <v>3</v>
      </c>
      <c r="U7" s="33">
        <v>5</v>
      </c>
      <c r="V7" s="33">
        <v>2</v>
      </c>
      <c r="W7" s="33">
        <v>5</v>
      </c>
      <c r="X7" s="33">
        <v>3</v>
      </c>
      <c r="Y7" s="33">
        <v>5</v>
      </c>
      <c r="Z7" s="33">
        <v>5</v>
      </c>
      <c r="AA7" s="33">
        <v>5</v>
      </c>
      <c r="AB7" s="33">
        <v>5</v>
      </c>
      <c r="AC7" s="33">
        <v>5</v>
      </c>
      <c r="AD7" s="33">
        <v>5</v>
      </c>
      <c r="AE7" s="33">
        <v>5</v>
      </c>
      <c r="AF7" s="33">
        <v>5</v>
      </c>
      <c r="AG7" s="33">
        <v>5</v>
      </c>
      <c r="AH7" s="33">
        <v>5</v>
      </c>
      <c r="AI7" s="33">
        <v>5</v>
      </c>
      <c r="AJ7" s="33">
        <v>4</v>
      </c>
      <c r="AK7" s="33" t="s">
        <v>5</v>
      </c>
      <c r="AL7" s="33">
        <v>4</v>
      </c>
      <c r="AM7" s="33">
        <v>4</v>
      </c>
      <c r="AN7" s="33">
        <v>3</v>
      </c>
      <c r="AO7" s="33" t="s">
        <v>5</v>
      </c>
      <c r="AP7" s="33">
        <v>3</v>
      </c>
      <c r="AQ7" s="33">
        <v>4</v>
      </c>
      <c r="AR7" s="33">
        <v>4</v>
      </c>
      <c r="AS7" s="33">
        <v>4</v>
      </c>
      <c r="AT7" s="33">
        <v>4</v>
      </c>
      <c r="AU7" s="33" t="s">
        <v>5</v>
      </c>
      <c r="AV7" s="33">
        <v>4</v>
      </c>
      <c r="AW7" s="33">
        <v>4</v>
      </c>
      <c r="AX7" s="33">
        <v>3</v>
      </c>
      <c r="AY7" s="33">
        <v>5</v>
      </c>
      <c r="AZ7" s="33">
        <v>5</v>
      </c>
      <c r="BA7" s="33">
        <v>3</v>
      </c>
      <c r="BB7" s="33">
        <v>3</v>
      </c>
      <c r="BC7" s="33">
        <v>4</v>
      </c>
      <c r="BD7" s="33">
        <v>3</v>
      </c>
      <c r="BF7" s="33">
        <v>3</v>
      </c>
      <c r="BG7" s="33">
        <v>4</v>
      </c>
      <c r="BH7" s="33">
        <v>4</v>
      </c>
      <c r="BI7" s="33">
        <v>4</v>
      </c>
      <c r="BJ7" s="33">
        <v>4</v>
      </c>
      <c r="BK7" s="33">
        <v>4</v>
      </c>
      <c r="BL7" s="33">
        <v>5</v>
      </c>
      <c r="BM7" s="33">
        <v>4</v>
      </c>
      <c r="BN7" s="33">
        <v>4</v>
      </c>
      <c r="BO7" s="33">
        <v>4</v>
      </c>
      <c r="BP7" s="33">
        <v>5</v>
      </c>
      <c r="BQ7" s="33">
        <v>5</v>
      </c>
      <c r="BR7" s="33">
        <v>5</v>
      </c>
      <c r="BS7" s="33">
        <v>5</v>
      </c>
      <c r="BT7" s="33">
        <v>5</v>
      </c>
      <c r="BV7" s="33" t="s">
        <v>198</v>
      </c>
      <c r="BW7" s="33" t="s">
        <v>1555</v>
      </c>
      <c r="BX7" s="33" t="s">
        <v>1556</v>
      </c>
      <c r="BZ7" s="33" t="s">
        <v>1539</v>
      </c>
      <c r="CB7" s="33" t="s">
        <v>704</v>
      </c>
      <c r="CC7" s="33" t="s">
        <v>713</v>
      </c>
      <c r="CD7" s="33" t="s">
        <v>720</v>
      </c>
      <c r="CE7" s="33" t="s">
        <v>727</v>
      </c>
      <c r="CF7" s="33" t="s">
        <v>933</v>
      </c>
      <c r="CG7" s="33" t="s">
        <v>829</v>
      </c>
      <c r="CH7" s="33" t="s">
        <v>1326</v>
      </c>
      <c r="CI7" s="33" t="s">
        <v>837</v>
      </c>
      <c r="CJ7" s="33" t="s">
        <v>844</v>
      </c>
    </row>
    <row r="8" spans="1:88" ht="15.75" customHeight="1" x14ac:dyDescent="0.2">
      <c r="A8" s="36">
        <v>42711.379460879631</v>
      </c>
      <c r="B8" s="33">
        <v>2</v>
      </c>
      <c r="C8" s="33">
        <v>4</v>
      </c>
      <c r="D8" s="33">
        <v>4</v>
      </c>
      <c r="E8" s="33">
        <v>3</v>
      </c>
      <c r="F8" s="33">
        <v>1</v>
      </c>
      <c r="G8" s="33">
        <v>5</v>
      </c>
      <c r="H8" s="33">
        <v>4</v>
      </c>
      <c r="I8" s="33">
        <v>4</v>
      </c>
      <c r="J8" s="33">
        <v>3</v>
      </c>
      <c r="K8" s="33">
        <v>1</v>
      </c>
      <c r="L8" s="33">
        <v>3</v>
      </c>
      <c r="M8" s="33">
        <v>3</v>
      </c>
      <c r="N8" s="33">
        <v>2</v>
      </c>
      <c r="O8" s="33">
        <v>1</v>
      </c>
      <c r="P8" s="33">
        <v>5</v>
      </c>
      <c r="Q8" s="33">
        <v>5</v>
      </c>
      <c r="R8" s="33">
        <v>1</v>
      </c>
      <c r="S8" s="33">
        <v>1</v>
      </c>
      <c r="T8" s="33">
        <v>2</v>
      </c>
      <c r="U8" s="33">
        <v>3</v>
      </c>
      <c r="V8" s="33">
        <v>1</v>
      </c>
      <c r="W8" s="33">
        <v>2</v>
      </c>
      <c r="X8" s="33">
        <v>2</v>
      </c>
      <c r="Y8" s="33">
        <v>2</v>
      </c>
      <c r="Z8" s="33">
        <v>4</v>
      </c>
      <c r="AA8" s="33">
        <v>5</v>
      </c>
      <c r="AB8" s="33">
        <v>4</v>
      </c>
      <c r="AC8" s="33">
        <v>5</v>
      </c>
      <c r="AD8" s="33">
        <v>5</v>
      </c>
      <c r="AE8" s="33">
        <v>2</v>
      </c>
      <c r="AF8" s="33">
        <v>4</v>
      </c>
      <c r="AG8" s="33">
        <v>2</v>
      </c>
      <c r="AH8" s="33">
        <v>3</v>
      </c>
      <c r="AI8" s="33">
        <v>5</v>
      </c>
      <c r="AJ8" s="33">
        <v>3</v>
      </c>
      <c r="AK8" s="33">
        <v>5</v>
      </c>
      <c r="AL8" s="33">
        <v>3</v>
      </c>
      <c r="AM8" s="33">
        <v>3</v>
      </c>
      <c r="AN8" s="33">
        <v>1</v>
      </c>
      <c r="AO8" s="33">
        <v>5</v>
      </c>
      <c r="AP8" s="33">
        <v>5</v>
      </c>
      <c r="AQ8" s="33">
        <v>4</v>
      </c>
      <c r="AR8" s="33">
        <v>5</v>
      </c>
      <c r="AS8" s="33">
        <v>1</v>
      </c>
      <c r="AT8" s="33">
        <v>4</v>
      </c>
      <c r="AU8" s="33">
        <v>4</v>
      </c>
      <c r="AV8" s="33">
        <v>3</v>
      </c>
      <c r="AW8" s="33">
        <v>2</v>
      </c>
      <c r="AX8" s="33">
        <v>5</v>
      </c>
      <c r="AY8" s="33">
        <v>5</v>
      </c>
      <c r="AZ8" s="33">
        <v>2</v>
      </c>
      <c r="BA8" s="33">
        <v>1</v>
      </c>
      <c r="BB8" s="33">
        <v>3</v>
      </c>
      <c r="BC8" s="33">
        <v>4</v>
      </c>
      <c r="BD8" s="33">
        <v>2</v>
      </c>
      <c r="BF8" s="33">
        <v>4</v>
      </c>
      <c r="BG8" s="33">
        <v>5</v>
      </c>
      <c r="BH8" s="33">
        <v>5</v>
      </c>
      <c r="BI8" s="33">
        <v>2</v>
      </c>
      <c r="BJ8" s="33">
        <v>5</v>
      </c>
      <c r="BK8" s="33">
        <v>2</v>
      </c>
      <c r="BL8" s="33">
        <v>5</v>
      </c>
      <c r="BM8" s="33">
        <v>5</v>
      </c>
      <c r="BN8" s="33">
        <v>2</v>
      </c>
      <c r="BO8" s="33">
        <v>4</v>
      </c>
      <c r="BP8" s="33">
        <v>5</v>
      </c>
      <c r="BQ8" s="33">
        <v>3</v>
      </c>
      <c r="BR8" s="33">
        <v>2</v>
      </c>
      <c r="BS8" s="33">
        <v>2</v>
      </c>
      <c r="BT8" s="33">
        <v>1</v>
      </c>
      <c r="BV8" s="33" t="s">
        <v>198</v>
      </c>
      <c r="BW8" s="33" t="s">
        <v>1139</v>
      </c>
      <c r="BX8" s="33" t="s">
        <v>1556</v>
      </c>
      <c r="CB8" s="33" t="s">
        <v>705</v>
      </c>
      <c r="CC8" s="33" t="s">
        <v>711</v>
      </c>
      <c r="CD8" s="33" t="s">
        <v>720</v>
      </c>
      <c r="CE8" s="33" t="s">
        <v>727</v>
      </c>
      <c r="CF8" s="33" t="s">
        <v>1180</v>
      </c>
      <c r="CG8" s="33" t="s">
        <v>206</v>
      </c>
      <c r="CH8" s="33" t="s">
        <v>1032</v>
      </c>
      <c r="CI8" s="33" t="s">
        <v>837</v>
      </c>
      <c r="CJ8" s="33" t="s">
        <v>844</v>
      </c>
    </row>
    <row r="9" spans="1:88" ht="15.75" customHeight="1" x14ac:dyDescent="0.2">
      <c r="A9" s="36">
        <v>42711.398013761573</v>
      </c>
      <c r="B9" s="33">
        <v>2</v>
      </c>
      <c r="C9" s="33">
        <v>4</v>
      </c>
      <c r="D9" s="33">
        <v>5</v>
      </c>
      <c r="E9" s="33">
        <v>5</v>
      </c>
      <c r="F9" s="33">
        <v>3</v>
      </c>
      <c r="G9" s="33">
        <v>1</v>
      </c>
      <c r="H9" s="33">
        <v>3</v>
      </c>
      <c r="I9" s="33">
        <v>2</v>
      </c>
      <c r="J9" s="33">
        <v>2</v>
      </c>
      <c r="K9" s="33">
        <v>4</v>
      </c>
      <c r="L9" s="33">
        <v>3</v>
      </c>
      <c r="M9" s="33">
        <v>3</v>
      </c>
      <c r="N9" s="33">
        <v>1</v>
      </c>
      <c r="O9" s="33">
        <v>4</v>
      </c>
      <c r="P9" s="33">
        <v>5</v>
      </c>
      <c r="Q9" s="33">
        <v>4</v>
      </c>
      <c r="R9" s="33">
        <v>3</v>
      </c>
      <c r="S9" s="33">
        <v>2</v>
      </c>
      <c r="T9" s="33">
        <v>1</v>
      </c>
      <c r="U9" s="33">
        <v>3</v>
      </c>
      <c r="V9" s="33">
        <v>2</v>
      </c>
      <c r="W9" s="33">
        <v>4</v>
      </c>
      <c r="X9" s="33">
        <v>2</v>
      </c>
      <c r="Y9" s="33">
        <v>4</v>
      </c>
      <c r="Z9" s="33">
        <v>4</v>
      </c>
      <c r="AA9" s="33">
        <v>4</v>
      </c>
      <c r="AB9" s="33">
        <v>3</v>
      </c>
      <c r="AC9" s="33">
        <v>5</v>
      </c>
      <c r="AD9" s="33">
        <v>4</v>
      </c>
      <c r="AE9" s="33">
        <v>3</v>
      </c>
      <c r="AF9" s="33">
        <v>4</v>
      </c>
      <c r="AG9" s="33">
        <v>5</v>
      </c>
      <c r="AH9" s="33">
        <v>4</v>
      </c>
      <c r="AI9" s="33">
        <v>4</v>
      </c>
      <c r="AJ9" s="33">
        <v>2</v>
      </c>
      <c r="AK9" s="33">
        <v>5</v>
      </c>
      <c r="AL9" s="33">
        <v>5</v>
      </c>
      <c r="AM9" s="33">
        <v>5</v>
      </c>
      <c r="AN9" s="33">
        <v>3</v>
      </c>
      <c r="AO9" s="33">
        <v>5</v>
      </c>
      <c r="AP9" s="33">
        <v>3</v>
      </c>
      <c r="AQ9" s="33">
        <v>3</v>
      </c>
      <c r="AR9" s="33">
        <v>2</v>
      </c>
      <c r="AS9" s="33">
        <v>4</v>
      </c>
      <c r="AT9" s="33">
        <v>5</v>
      </c>
      <c r="AU9" s="33">
        <v>4</v>
      </c>
      <c r="AV9" s="33">
        <v>2</v>
      </c>
      <c r="AW9" s="33">
        <v>4</v>
      </c>
      <c r="AX9" s="33">
        <v>4</v>
      </c>
      <c r="AY9" s="33">
        <v>4</v>
      </c>
      <c r="AZ9" s="33">
        <v>2</v>
      </c>
      <c r="BA9" s="33">
        <v>3</v>
      </c>
      <c r="BB9" s="33">
        <v>1</v>
      </c>
      <c r="BC9" s="33">
        <v>4</v>
      </c>
      <c r="BD9" s="33">
        <v>2</v>
      </c>
      <c r="BE9" s="33" t="s">
        <v>1557</v>
      </c>
      <c r="BF9" s="33">
        <v>3</v>
      </c>
      <c r="BG9" s="33">
        <v>3</v>
      </c>
      <c r="BH9" s="33">
        <v>3</v>
      </c>
      <c r="BI9" s="33">
        <v>3</v>
      </c>
      <c r="BJ9" s="33">
        <v>3</v>
      </c>
      <c r="BK9" s="33">
        <v>3</v>
      </c>
      <c r="BL9" s="33">
        <v>3</v>
      </c>
      <c r="BM9" s="33">
        <v>3</v>
      </c>
      <c r="BN9" s="33">
        <v>3</v>
      </c>
      <c r="BO9" s="33">
        <v>3</v>
      </c>
      <c r="BP9" s="33">
        <v>4</v>
      </c>
      <c r="BQ9" s="33">
        <v>4</v>
      </c>
      <c r="BR9" s="33">
        <v>5</v>
      </c>
      <c r="BS9" s="33">
        <v>4</v>
      </c>
      <c r="BT9" s="33">
        <v>4</v>
      </c>
      <c r="BU9" s="33" t="s">
        <v>1558</v>
      </c>
      <c r="BV9" s="33" t="s">
        <v>198</v>
      </c>
      <c r="BW9" s="33" t="s">
        <v>183</v>
      </c>
      <c r="BX9" s="33" t="s">
        <v>1556</v>
      </c>
      <c r="BZ9" s="33" t="s">
        <v>1559</v>
      </c>
      <c r="CB9" s="33" t="s">
        <v>704</v>
      </c>
      <c r="CC9" s="33" t="s">
        <v>714</v>
      </c>
      <c r="CD9" s="33" t="s">
        <v>720</v>
      </c>
      <c r="CE9" s="33" t="s">
        <v>727</v>
      </c>
      <c r="CF9" s="33" t="s">
        <v>751</v>
      </c>
      <c r="CG9" s="33" t="s">
        <v>236</v>
      </c>
      <c r="CH9" s="33" t="s">
        <v>1404</v>
      </c>
      <c r="CI9" s="33" t="s">
        <v>837</v>
      </c>
      <c r="CJ9" s="33" t="s">
        <v>844</v>
      </c>
    </row>
    <row r="10" spans="1:88" ht="15.75" customHeight="1" x14ac:dyDescent="0.2">
      <c r="A10" s="36">
        <v>42711.399953194443</v>
      </c>
      <c r="B10" s="33">
        <v>3</v>
      </c>
      <c r="C10" s="33">
        <v>5</v>
      </c>
      <c r="D10" s="33">
        <v>5</v>
      </c>
      <c r="E10" s="33">
        <v>4</v>
      </c>
      <c r="F10" s="33">
        <v>1</v>
      </c>
      <c r="G10" s="33">
        <v>5</v>
      </c>
      <c r="H10" s="33">
        <v>3</v>
      </c>
      <c r="I10" s="33">
        <v>4</v>
      </c>
      <c r="J10" s="33">
        <v>1</v>
      </c>
      <c r="K10" s="33">
        <v>4</v>
      </c>
      <c r="L10" s="33">
        <v>4</v>
      </c>
      <c r="M10" s="33">
        <v>1</v>
      </c>
      <c r="N10" s="33">
        <v>1</v>
      </c>
      <c r="O10" s="33">
        <v>1</v>
      </c>
      <c r="P10" s="33">
        <v>3</v>
      </c>
      <c r="Q10" s="33">
        <v>4</v>
      </c>
      <c r="R10" s="33">
        <v>2</v>
      </c>
      <c r="S10" s="33">
        <v>5</v>
      </c>
      <c r="T10" s="33">
        <v>2</v>
      </c>
      <c r="U10" s="33">
        <v>3</v>
      </c>
      <c r="V10" s="33">
        <v>2</v>
      </c>
      <c r="W10" s="33">
        <v>5</v>
      </c>
      <c r="X10" s="33">
        <v>5</v>
      </c>
      <c r="Y10" s="33">
        <v>4</v>
      </c>
      <c r="Z10" s="33">
        <v>4</v>
      </c>
      <c r="AA10" s="33">
        <v>4</v>
      </c>
      <c r="AB10" s="33">
        <v>4</v>
      </c>
      <c r="AC10" s="33">
        <v>2</v>
      </c>
      <c r="AD10" s="33">
        <v>5</v>
      </c>
      <c r="AE10" s="33">
        <v>5</v>
      </c>
      <c r="AF10" s="33">
        <v>2</v>
      </c>
      <c r="AG10" s="33">
        <v>5</v>
      </c>
      <c r="AH10" s="33">
        <v>3</v>
      </c>
      <c r="AI10" s="33">
        <v>2</v>
      </c>
      <c r="AJ10" s="33">
        <v>2</v>
      </c>
      <c r="AK10" s="33">
        <v>5</v>
      </c>
      <c r="AL10" s="33">
        <v>5</v>
      </c>
      <c r="AM10" s="33">
        <v>5</v>
      </c>
      <c r="AN10" s="33">
        <v>1</v>
      </c>
      <c r="AO10" s="33">
        <v>5</v>
      </c>
      <c r="AP10" s="33">
        <v>3</v>
      </c>
      <c r="AQ10" s="33">
        <v>4</v>
      </c>
      <c r="AR10" s="33">
        <v>1</v>
      </c>
      <c r="AS10" s="33">
        <v>3</v>
      </c>
      <c r="AT10" s="33">
        <v>3</v>
      </c>
      <c r="AU10" s="33">
        <v>1</v>
      </c>
      <c r="AV10" s="33">
        <v>1</v>
      </c>
      <c r="AW10" s="33">
        <v>1</v>
      </c>
      <c r="AX10" s="33">
        <v>5</v>
      </c>
      <c r="AY10" s="33">
        <v>5</v>
      </c>
      <c r="AZ10" s="33">
        <v>1</v>
      </c>
      <c r="BA10" s="33">
        <v>5</v>
      </c>
      <c r="BB10" s="33">
        <v>4</v>
      </c>
      <c r="BC10" s="33">
        <v>2</v>
      </c>
      <c r="BD10" s="33">
        <v>2</v>
      </c>
      <c r="BF10" s="33">
        <v>3</v>
      </c>
      <c r="BG10" s="33">
        <v>3</v>
      </c>
      <c r="BH10" s="33">
        <v>5</v>
      </c>
      <c r="BI10" s="33">
        <v>5</v>
      </c>
      <c r="BJ10" s="33">
        <v>5</v>
      </c>
      <c r="BK10" s="33">
        <v>3</v>
      </c>
      <c r="BL10" s="33">
        <v>3</v>
      </c>
      <c r="BM10" s="33">
        <v>3</v>
      </c>
      <c r="BN10" s="33">
        <v>1</v>
      </c>
      <c r="BO10" s="33">
        <v>1</v>
      </c>
      <c r="BP10" s="33">
        <v>5</v>
      </c>
      <c r="BQ10" s="33">
        <v>5</v>
      </c>
      <c r="BR10" s="33">
        <v>5</v>
      </c>
      <c r="BS10" s="33">
        <v>2</v>
      </c>
      <c r="BT10" s="33">
        <v>2</v>
      </c>
      <c r="BV10" s="33" t="s">
        <v>198</v>
      </c>
      <c r="BW10" s="33" t="s">
        <v>183</v>
      </c>
      <c r="CB10" s="33" t="s">
        <v>704</v>
      </c>
      <c r="CC10" s="33" t="s">
        <v>714</v>
      </c>
      <c r="CD10" s="33" t="s">
        <v>720</v>
      </c>
      <c r="CE10" s="33" t="s">
        <v>727</v>
      </c>
      <c r="CF10" s="33" t="s">
        <v>1560</v>
      </c>
      <c r="CG10" s="33" t="s">
        <v>206</v>
      </c>
      <c r="CH10" s="33" t="s">
        <v>829</v>
      </c>
      <c r="CI10" s="33" t="s">
        <v>837</v>
      </c>
      <c r="CJ10" s="33" t="s">
        <v>844</v>
      </c>
    </row>
    <row r="11" spans="1:88" ht="15.75" customHeight="1" x14ac:dyDescent="0.2">
      <c r="A11" s="36">
        <v>42711.401071319444</v>
      </c>
      <c r="B11" s="33">
        <v>3</v>
      </c>
      <c r="C11" s="33">
        <v>3</v>
      </c>
      <c r="D11" s="33">
        <v>1</v>
      </c>
      <c r="E11" s="33">
        <v>3</v>
      </c>
      <c r="F11" s="33">
        <v>4</v>
      </c>
      <c r="G11" s="33">
        <v>5</v>
      </c>
      <c r="H11" s="33">
        <v>1</v>
      </c>
      <c r="I11" s="33">
        <v>3</v>
      </c>
      <c r="J11" s="33">
        <v>4</v>
      </c>
      <c r="K11" s="33">
        <v>4</v>
      </c>
      <c r="L11" s="33">
        <v>4</v>
      </c>
      <c r="M11" s="33">
        <v>5</v>
      </c>
      <c r="N11" s="33">
        <v>1</v>
      </c>
      <c r="O11" s="33">
        <v>3</v>
      </c>
      <c r="P11" s="33">
        <v>4</v>
      </c>
      <c r="Q11" s="33">
        <v>2</v>
      </c>
      <c r="R11" s="33">
        <v>1</v>
      </c>
      <c r="S11" s="33">
        <v>2</v>
      </c>
      <c r="T11" s="33">
        <v>1</v>
      </c>
      <c r="U11" s="33">
        <v>4</v>
      </c>
      <c r="V11" s="33">
        <v>2</v>
      </c>
      <c r="W11" s="33">
        <v>3</v>
      </c>
      <c r="X11" s="33">
        <v>3</v>
      </c>
      <c r="Y11" s="33">
        <v>4</v>
      </c>
      <c r="Z11" s="33">
        <v>3</v>
      </c>
      <c r="AA11" s="33">
        <v>5</v>
      </c>
      <c r="AB11" s="33">
        <v>3</v>
      </c>
      <c r="AC11" s="33">
        <v>3</v>
      </c>
      <c r="AD11" s="33">
        <v>4</v>
      </c>
      <c r="AE11" s="33">
        <v>3</v>
      </c>
      <c r="AF11" s="33">
        <v>5</v>
      </c>
      <c r="AG11" s="33">
        <v>4</v>
      </c>
      <c r="AH11" s="33">
        <v>4</v>
      </c>
      <c r="AI11" s="33">
        <v>3</v>
      </c>
      <c r="AJ11" s="33">
        <v>3</v>
      </c>
      <c r="AK11" s="33">
        <v>4</v>
      </c>
      <c r="AL11" s="33">
        <v>1</v>
      </c>
      <c r="AM11" s="33">
        <v>4</v>
      </c>
      <c r="AN11" s="33">
        <v>5</v>
      </c>
      <c r="AO11" s="33">
        <v>5</v>
      </c>
      <c r="AP11" s="33">
        <v>1</v>
      </c>
      <c r="AQ11" s="33">
        <v>3</v>
      </c>
      <c r="AR11" s="33">
        <v>4</v>
      </c>
      <c r="AS11" s="33">
        <v>4</v>
      </c>
      <c r="AT11" s="33">
        <v>5</v>
      </c>
      <c r="AU11" s="33">
        <v>5</v>
      </c>
      <c r="AV11" s="33">
        <v>2</v>
      </c>
      <c r="AW11" s="33">
        <v>2</v>
      </c>
      <c r="AX11" s="33">
        <v>4</v>
      </c>
      <c r="AY11" s="33">
        <v>2</v>
      </c>
      <c r="AZ11" s="33">
        <v>1</v>
      </c>
      <c r="BA11" s="33">
        <v>1</v>
      </c>
      <c r="BB11" s="33">
        <v>1</v>
      </c>
      <c r="BC11" s="33">
        <v>3</v>
      </c>
      <c r="BD11" s="33">
        <v>2</v>
      </c>
      <c r="BF11" s="33">
        <v>2</v>
      </c>
      <c r="BG11" s="33">
        <v>2</v>
      </c>
      <c r="BH11" s="33">
        <v>2</v>
      </c>
      <c r="BI11" s="33">
        <v>2</v>
      </c>
      <c r="BJ11" s="33">
        <v>2</v>
      </c>
      <c r="BK11" s="33">
        <v>1</v>
      </c>
      <c r="BL11" s="33">
        <v>2</v>
      </c>
      <c r="BM11" s="33">
        <v>1</v>
      </c>
      <c r="BN11" s="33">
        <v>1</v>
      </c>
      <c r="BO11" s="33">
        <v>3</v>
      </c>
      <c r="BP11" s="33">
        <v>2</v>
      </c>
      <c r="BQ11" s="33">
        <v>2</v>
      </c>
      <c r="BR11" s="33">
        <v>3</v>
      </c>
      <c r="BS11" s="33">
        <v>1</v>
      </c>
      <c r="BT11" s="33">
        <v>3</v>
      </c>
      <c r="BV11" s="33" t="s">
        <v>198</v>
      </c>
      <c r="BW11" s="33" t="s">
        <v>1139</v>
      </c>
      <c r="BX11" s="33" t="s">
        <v>1556</v>
      </c>
      <c r="CB11" s="33" t="s">
        <v>705</v>
      </c>
      <c r="CC11" s="33" t="s">
        <v>713</v>
      </c>
      <c r="CD11" s="33" t="s">
        <v>720</v>
      </c>
      <c r="CE11" s="33" t="s">
        <v>1189</v>
      </c>
      <c r="CF11" s="33" t="s">
        <v>1011</v>
      </c>
      <c r="CG11" s="33" t="s">
        <v>829</v>
      </c>
      <c r="CH11" s="33" t="s">
        <v>1378</v>
      </c>
      <c r="CI11" s="33" t="s">
        <v>1561</v>
      </c>
      <c r="CJ11" s="33" t="s">
        <v>1562</v>
      </c>
    </row>
    <row r="12" spans="1:88" ht="15.75" customHeight="1" x14ac:dyDescent="0.2">
      <c r="A12" s="36">
        <v>42711.401860486112</v>
      </c>
      <c r="B12" s="33">
        <v>1</v>
      </c>
      <c r="C12" s="33">
        <v>4</v>
      </c>
      <c r="D12" s="33">
        <v>1</v>
      </c>
      <c r="E12" s="33">
        <v>1</v>
      </c>
      <c r="F12" s="33">
        <v>1</v>
      </c>
      <c r="G12" s="33">
        <v>4</v>
      </c>
      <c r="H12" s="33">
        <v>4</v>
      </c>
      <c r="I12" s="33">
        <v>4</v>
      </c>
      <c r="J12" s="33">
        <v>4</v>
      </c>
      <c r="K12" s="33">
        <v>1</v>
      </c>
      <c r="L12" s="33">
        <v>1</v>
      </c>
      <c r="M12" s="33">
        <v>2</v>
      </c>
      <c r="N12" s="33">
        <v>1</v>
      </c>
      <c r="O12" s="33">
        <v>1</v>
      </c>
      <c r="P12" s="33">
        <v>4</v>
      </c>
      <c r="Q12" s="33">
        <v>4</v>
      </c>
      <c r="R12" s="33">
        <v>1</v>
      </c>
      <c r="S12" s="33">
        <v>1</v>
      </c>
      <c r="T12" s="33">
        <v>2</v>
      </c>
      <c r="U12" s="33">
        <v>4</v>
      </c>
      <c r="V12" s="33">
        <v>1</v>
      </c>
      <c r="W12" s="33">
        <v>4</v>
      </c>
      <c r="X12" s="33" t="s">
        <v>5</v>
      </c>
      <c r="Y12" s="33">
        <v>4</v>
      </c>
      <c r="Z12" s="33">
        <v>4</v>
      </c>
      <c r="AA12" s="33">
        <v>5</v>
      </c>
      <c r="AB12" s="33">
        <v>4</v>
      </c>
      <c r="AC12" s="33">
        <v>4</v>
      </c>
      <c r="AD12" s="33">
        <v>4</v>
      </c>
      <c r="AE12" s="33">
        <v>3</v>
      </c>
      <c r="AF12" s="33">
        <v>4</v>
      </c>
      <c r="AG12" s="33">
        <v>3</v>
      </c>
      <c r="AH12" s="33">
        <v>4</v>
      </c>
      <c r="AI12" s="33">
        <v>4</v>
      </c>
      <c r="AJ12" s="33">
        <v>1</v>
      </c>
      <c r="AK12" s="33">
        <v>3</v>
      </c>
      <c r="AL12" s="33">
        <v>1</v>
      </c>
      <c r="AM12" s="33">
        <v>1</v>
      </c>
      <c r="AN12" s="33">
        <v>1</v>
      </c>
      <c r="AO12" s="33">
        <v>3</v>
      </c>
      <c r="AP12" s="33">
        <v>4</v>
      </c>
      <c r="AQ12" s="33">
        <v>4</v>
      </c>
      <c r="AR12" s="33">
        <v>4</v>
      </c>
      <c r="AS12" s="33">
        <v>1</v>
      </c>
      <c r="AT12" s="33">
        <v>1</v>
      </c>
      <c r="AU12" s="33">
        <v>4</v>
      </c>
      <c r="AV12" s="33">
        <v>1</v>
      </c>
      <c r="AW12" s="33">
        <v>1</v>
      </c>
      <c r="AX12" s="33">
        <v>4</v>
      </c>
      <c r="AY12" s="33">
        <v>3</v>
      </c>
      <c r="AZ12" s="33">
        <v>1</v>
      </c>
      <c r="BA12" s="33">
        <v>1</v>
      </c>
      <c r="BB12" s="33">
        <v>2</v>
      </c>
      <c r="BC12" s="33">
        <v>3</v>
      </c>
      <c r="BD12" s="33">
        <v>1</v>
      </c>
      <c r="BF12" s="33">
        <v>1</v>
      </c>
      <c r="BG12" s="33">
        <v>1</v>
      </c>
      <c r="BH12" s="33">
        <v>1</v>
      </c>
      <c r="BI12" s="33">
        <v>1</v>
      </c>
      <c r="BJ12" s="33">
        <v>1</v>
      </c>
      <c r="BK12" s="33">
        <v>1</v>
      </c>
      <c r="BL12" s="33">
        <v>1</v>
      </c>
      <c r="BM12" s="33">
        <v>1</v>
      </c>
      <c r="BN12" s="33">
        <v>1</v>
      </c>
      <c r="BO12" s="33">
        <v>1</v>
      </c>
      <c r="BP12" s="33">
        <v>1</v>
      </c>
      <c r="BQ12" s="33">
        <v>2</v>
      </c>
      <c r="BR12" s="33">
        <v>1</v>
      </c>
      <c r="BS12" s="33">
        <v>1</v>
      </c>
      <c r="BT12" s="33">
        <v>1</v>
      </c>
      <c r="BV12" s="33" t="s">
        <v>198</v>
      </c>
      <c r="BW12" s="33" t="s">
        <v>184</v>
      </c>
      <c r="CB12" s="33" t="s">
        <v>704</v>
      </c>
      <c r="CC12" s="33" t="s">
        <v>713</v>
      </c>
      <c r="CD12" s="33" t="s">
        <v>719</v>
      </c>
      <c r="CE12" s="33" t="s">
        <v>727</v>
      </c>
      <c r="CF12" s="33" t="s">
        <v>1563</v>
      </c>
      <c r="CG12" s="33" t="s">
        <v>829</v>
      </c>
      <c r="CH12" s="33" t="s">
        <v>1346</v>
      </c>
      <c r="CI12" s="33" t="s">
        <v>837</v>
      </c>
      <c r="CJ12" s="33" t="s">
        <v>844</v>
      </c>
    </row>
    <row r="13" spans="1:88" ht="15.75" customHeight="1" x14ac:dyDescent="0.2">
      <c r="A13" s="36">
        <v>42711.401911967594</v>
      </c>
      <c r="B13" s="33">
        <v>1</v>
      </c>
      <c r="C13" s="33">
        <v>5</v>
      </c>
      <c r="D13" s="33">
        <v>4</v>
      </c>
      <c r="E13" s="33">
        <v>3</v>
      </c>
      <c r="F13" s="33">
        <v>1</v>
      </c>
      <c r="G13" s="33">
        <v>5</v>
      </c>
      <c r="H13" s="33">
        <v>1</v>
      </c>
      <c r="I13" s="33">
        <v>5</v>
      </c>
      <c r="J13" s="33">
        <v>5</v>
      </c>
      <c r="K13" s="33">
        <v>4</v>
      </c>
      <c r="L13" s="33">
        <v>2</v>
      </c>
      <c r="M13" s="33">
        <v>3</v>
      </c>
      <c r="N13" s="33">
        <v>2</v>
      </c>
      <c r="O13" s="33">
        <v>2</v>
      </c>
      <c r="P13" s="33">
        <v>3</v>
      </c>
      <c r="Q13" s="33">
        <v>4</v>
      </c>
      <c r="R13" s="33">
        <v>2</v>
      </c>
      <c r="S13" s="33">
        <v>1</v>
      </c>
      <c r="T13" s="33">
        <v>2</v>
      </c>
      <c r="U13" s="33">
        <v>5</v>
      </c>
      <c r="V13" s="33" t="s">
        <v>5</v>
      </c>
      <c r="W13" s="33">
        <v>4</v>
      </c>
      <c r="X13" s="33">
        <v>4</v>
      </c>
      <c r="Y13" s="33">
        <v>4</v>
      </c>
      <c r="Z13" s="33">
        <v>4</v>
      </c>
      <c r="AA13" s="33">
        <v>5</v>
      </c>
      <c r="AB13" s="33">
        <v>3</v>
      </c>
      <c r="AC13" s="33">
        <v>4</v>
      </c>
      <c r="AD13" s="33">
        <v>5</v>
      </c>
      <c r="AE13" s="33">
        <v>4</v>
      </c>
      <c r="AF13" s="33">
        <v>5</v>
      </c>
      <c r="AG13" s="33">
        <v>4</v>
      </c>
      <c r="AH13" s="33">
        <v>5</v>
      </c>
      <c r="AI13" s="33">
        <v>5</v>
      </c>
      <c r="AJ13" s="33">
        <v>1</v>
      </c>
      <c r="AK13" s="33">
        <v>5</v>
      </c>
      <c r="AL13" s="33">
        <v>4</v>
      </c>
      <c r="AM13" s="33">
        <v>2</v>
      </c>
      <c r="AN13" s="33">
        <v>1</v>
      </c>
      <c r="AO13" s="33">
        <v>5</v>
      </c>
      <c r="AP13" s="33">
        <v>3</v>
      </c>
      <c r="AQ13" s="33">
        <v>5</v>
      </c>
      <c r="AR13" s="33">
        <v>5</v>
      </c>
      <c r="AS13" s="33">
        <v>5</v>
      </c>
      <c r="AT13" s="33">
        <v>1</v>
      </c>
      <c r="AU13" s="33">
        <v>4</v>
      </c>
      <c r="AV13" s="33">
        <v>1</v>
      </c>
      <c r="AW13" s="33">
        <v>1</v>
      </c>
      <c r="AX13" s="33">
        <v>4</v>
      </c>
      <c r="AY13" s="33">
        <v>4</v>
      </c>
      <c r="AZ13" s="33">
        <v>2</v>
      </c>
      <c r="BA13" s="33">
        <v>1</v>
      </c>
      <c r="BB13" s="33">
        <v>1</v>
      </c>
      <c r="BC13" s="33">
        <v>5</v>
      </c>
      <c r="BD13" s="33">
        <v>1</v>
      </c>
      <c r="BF13" s="33">
        <v>4</v>
      </c>
      <c r="BG13" s="33">
        <v>2</v>
      </c>
      <c r="BH13" s="33">
        <v>4</v>
      </c>
      <c r="BI13" s="33">
        <v>4</v>
      </c>
      <c r="BJ13" s="33">
        <v>2</v>
      </c>
      <c r="BK13" s="33">
        <v>4</v>
      </c>
      <c r="BL13" s="33">
        <v>4</v>
      </c>
      <c r="BM13" s="33">
        <v>4</v>
      </c>
      <c r="BN13" s="33">
        <v>4</v>
      </c>
      <c r="BO13" s="33">
        <v>2</v>
      </c>
      <c r="BP13" s="33">
        <v>5</v>
      </c>
      <c r="BQ13" s="33">
        <v>5</v>
      </c>
      <c r="BR13" s="33">
        <v>4</v>
      </c>
      <c r="BS13" s="33">
        <v>4</v>
      </c>
      <c r="BT13" s="33">
        <v>3</v>
      </c>
      <c r="BV13" s="33" t="s">
        <v>1564</v>
      </c>
      <c r="CA13" s="33"/>
      <c r="CB13" s="33" t="s">
        <v>705</v>
      </c>
      <c r="CC13" s="33" t="s">
        <v>713</v>
      </c>
      <c r="CD13" s="33" t="s">
        <v>721</v>
      </c>
      <c r="CE13" s="33" t="s">
        <v>727</v>
      </c>
      <c r="CF13" s="33" t="s">
        <v>1565</v>
      </c>
      <c r="CG13" s="33" t="s">
        <v>828</v>
      </c>
      <c r="CH13" s="33" t="s">
        <v>1130</v>
      </c>
      <c r="CI13" s="33" t="s">
        <v>837</v>
      </c>
      <c r="CJ13" s="33" t="s">
        <v>844</v>
      </c>
    </row>
    <row r="14" spans="1:88" ht="15.75" customHeight="1" x14ac:dyDescent="0.2">
      <c r="A14" s="36">
        <v>42711.402476712959</v>
      </c>
      <c r="B14" s="33">
        <v>2</v>
      </c>
      <c r="C14" s="33">
        <v>5</v>
      </c>
      <c r="D14" s="33">
        <v>4</v>
      </c>
      <c r="E14" s="33">
        <v>4</v>
      </c>
      <c r="F14" s="33">
        <v>1</v>
      </c>
      <c r="G14" s="33">
        <v>4</v>
      </c>
      <c r="H14" s="33">
        <v>5</v>
      </c>
      <c r="I14" s="33">
        <v>4</v>
      </c>
      <c r="J14" s="33">
        <v>5</v>
      </c>
      <c r="K14" s="33">
        <v>1</v>
      </c>
      <c r="L14" s="33">
        <v>1</v>
      </c>
      <c r="M14" s="33">
        <v>3</v>
      </c>
      <c r="N14" s="33">
        <v>2</v>
      </c>
      <c r="O14" s="33">
        <v>1</v>
      </c>
      <c r="P14" s="33">
        <v>3</v>
      </c>
      <c r="Q14" s="33">
        <v>3</v>
      </c>
      <c r="R14" s="33">
        <v>2</v>
      </c>
      <c r="S14" s="33">
        <v>2</v>
      </c>
      <c r="T14" s="33">
        <v>1</v>
      </c>
      <c r="U14" s="33">
        <v>2</v>
      </c>
      <c r="V14" s="33">
        <v>1</v>
      </c>
      <c r="W14" s="33">
        <v>4</v>
      </c>
      <c r="X14" s="33">
        <v>3</v>
      </c>
      <c r="Y14" s="33">
        <v>4</v>
      </c>
      <c r="Z14" s="33">
        <v>4</v>
      </c>
      <c r="AA14" s="33">
        <v>3</v>
      </c>
      <c r="AB14" s="33">
        <v>3</v>
      </c>
      <c r="AC14" s="33">
        <v>3</v>
      </c>
      <c r="AD14" s="33">
        <v>3</v>
      </c>
      <c r="AE14" s="33">
        <v>4</v>
      </c>
      <c r="AF14" s="33">
        <v>4</v>
      </c>
      <c r="AG14" s="33">
        <v>4</v>
      </c>
      <c r="AH14" s="33">
        <v>5</v>
      </c>
      <c r="AI14" s="33">
        <v>3</v>
      </c>
      <c r="AJ14" s="33">
        <v>2</v>
      </c>
      <c r="AK14" s="33">
        <v>5</v>
      </c>
      <c r="AL14" s="33">
        <v>4</v>
      </c>
      <c r="AM14" s="33">
        <v>4</v>
      </c>
      <c r="AN14" s="33">
        <v>1</v>
      </c>
      <c r="AO14" s="33">
        <v>5</v>
      </c>
      <c r="AP14" s="33">
        <v>5</v>
      </c>
      <c r="AQ14" s="33">
        <v>5</v>
      </c>
      <c r="AR14" s="33">
        <v>5</v>
      </c>
      <c r="AS14" s="33">
        <v>1</v>
      </c>
      <c r="AT14" s="33">
        <v>1</v>
      </c>
      <c r="AU14" s="33">
        <v>5</v>
      </c>
      <c r="AV14" s="33">
        <v>2</v>
      </c>
      <c r="AW14" s="33">
        <v>2</v>
      </c>
      <c r="AX14" s="33">
        <v>4</v>
      </c>
      <c r="AY14" s="33">
        <v>2</v>
      </c>
      <c r="AZ14" s="33">
        <v>3</v>
      </c>
      <c r="BA14" s="33">
        <v>1</v>
      </c>
      <c r="BB14" s="33">
        <v>1</v>
      </c>
      <c r="BC14" s="33">
        <v>2</v>
      </c>
      <c r="BD14" s="33">
        <v>1</v>
      </c>
      <c r="BF14" s="33">
        <v>4</v>
      </c>
      <c r="BG14" s="33">
        <v>4</v>
      </c>
      <c r="BH14" s="33">
        <v>4</v>
      </c>
      <c r="BI14" s="33">
        <v>3</v>
      </c>
      <c r="BJ14" s="33">
        <v>4</v>
      </c>
      <c r="BK14" s="33">
        <v>3</v>
      </c>
      <c r="BL14" s="33">
        <v>4</v>
      </c>
      <c r="BM14" s="33">
        <v>4</v>
      </c>
      <c r="BN14" s="33">
        <v>4</v>
      </c>
      <c r="BO14" s="33">
        <v>2</v>
      </c>
      <c r="BP14" s="33">
        <v>4</v>
      </c>
      <c r="BQ14" s="33">
        <v>4</v>
      </c>
      <c r="BR14" s="33">
        <v>2</v>
      </c>
      <c r="BS14" s="33">
        <v>4</v>
      </c>
      <c r="BT14" s="33">
        <v>2</v>
      </c>
      <c r="BU14" s="33" t="s">
        <v>1566</v>
      </c>
      <c r="BV14" s="33" t="s">
        <v>198</v>
      </c>
      <c r="BW14" s="33" t="s">
        <v>186</v>
      </c>
      <c r="CB14" s="33" t="s">
        <v>705</v>
      </c>
      <c r="CC14" s="33" t="s">
        <v>711</v>
      </c>
      <c r="CD14" s="33" t="s">
        <v>719</v>
      </c>
      <c r="CE14" s="33" t="s">
        <v>727</v>
      </c>
      <c r="CF14" s="33" t="s">
        <v>1567</v>
      </c>
      <c r="CG14" s="33" t="s">
        <v>830</v>
      </c>
      <c r="CH14" s="33" t="s">
        <v>1130</v>
      </c>
      <c r="CI14" s="33" t="s">
        <v>837</v>
      </c>
      <c r="CJ14" s="33" t="s">
        <v>844</v>
      </c>
    </row>
    <row r="15" spans="1:88" ht="15.75" customHeight="1" x14ac:dyDescent="0.2">
      <c r="A15" s="36">
        <v>42711.403512349541</v>
      </c>
      <c r="B15" s="33">
        <v>5</v>
      </c>
      <c r="C15" s="33">
        <v>5</v>
      </c>
      <c r="D15" s="33">
        <v>4</v>
      </c>
      <c r="E15" s="33">
        <v>4</v>
      </c>
      <c r="F15" s="33">
        <v>2</v>
      </c>
      <c r="G15" s="33">
        <v>5</v>
      </c>
      <c r="H15" s="33">
        <v>5</v>
      </c>
      <c r="I15" s="33">
        <v>4</v>
      </c>
      <c r="J15" s="33">
        <v>4</v>
      </c>
      <c r="K15" s="33">
        <v>5</v>
      </c>
      <c r="L15" s="33">
        <v>5</v>
      </c>
      <c r="M15" s="33">
        <v>3</v>
      </c>
      <c r="N15" s="33">
        <v>4</v>
      </c>
      <c r="O15" s="33">
        <v>3</v>
      </c>
      <c r="P15" s="33">
        <v>5</v>
      </c>
      <c r="Q15" s="33">
        <v>4</v>
      </c>
      <c r="R15" s="33">
        <v>4</v>
      </c>
      <c r="S15" s="33">
        <v>1</v>
      </c>
      <c r="T15" s="33">
        <v>4</v>
      </c>
      <c r="U15" s="33">
        <v>2</v>
      </c>
      <c r="V15" s="33">
        <v>1</v>
      </c>
      <c r="W15" s="33">
        <v>5</v>
      </c>
      <c r="X15" s="33">
        <v>5</v>
      </c>
      <c r="Y15" s="33">
        <v>5</v>
      </c>
      <c r="Z15" s="33">
        <v>5</v>
      </c>
      <c r="AA15" s="33">
        <v>5</v>
      </c>
      <c r="AB15" s="33">
        <v>5</v>
      </c>
      <c r="AC15" s="33">
        <v>5</v>
      </c>
      <c r="AD15" s="33">
        <v>5</v>
      </c>
      <c r="AE15" s="33">
        <v>3</v>
      </c>
      <c r="AF15" s="33">
        <v>5</v>
      </c>
      <c r="AG15" s="33">
        <v>5</v>
      </c>
      <c r="AH15" s="33">
        <v>5</v>
      </c>
      <c r="AI15" s="33">
        <v>5</v>
      </c>
      <c r="AJ15" s="33">
        <v>5</v>
      </c>
      <c r="AK15" s="33">
        <v>5</v>
      </c>
      <c r="AL15" s="33">
        <v>4</v>
      </c>
      <c r="AM15" s="33">
        <v>4</v>
      </c>
      <c r="AN15" s="33">
        <v>2</v>
      </c>
      <c r="AO15" s="33">
        <v>5</v>
      </c>
      <c r="AP15" s="33">
        <v>5</v>
      </c>
      <c r="AQ15" s="33">
        <v>5</v>
      </c>
      <c r="AR15" s="33">
        <v>4</v>
      </c>
      <c r="AS15" s="33">
        <v>5</v>
      </c>
      <c r="AT15" s="33">
        <v>5</v>
      </c>
      <c r="AU15" s="33">
        <v>3</v>
      </c>
      <c r="AV15" s="33">
        <v>4</v>
      </c>
      <c r="AW15" s="33">
        <v>3</v>
      </c>
      <c r="AX15" s="33">
        <v>5</v>
      </c>
      <c r="AY15" s="33">
        <v>4</v>
      </c>
      <c r="AZ15" s="33">
        <v>4</v>
      </c>
      <c r="BA15" s="33">
        <v>1</v>
      </c>
      <c r="BB15" s="33">
        <v>3</v>
      </c>
      <c r="BC15" s="33">
        <v>3</v>
      </c>
      <c r="BD15" s="33">
        <v>1</v>
      </c>
      <c r="BE15" s="33" t="s">
        <v>1568</v>
      </c>
      <c r="BF15" s="33">
        <v>4</v>
      </c>
      <c r="BG15" s="33">
        <v>5</v>
      </c>
      <c r="BH15" s="33">
        <v>5</v>
      </c>
      <c r="BI15" s="33">
        <v>4</v>
      </c>
      <c r="BJ15" s="33">
        <v>4</v>
      </c>
      <c r="BK15" s="33">
        <v>5</v>
      </c>
      <c r="BL15" s="33">
        <v>5</v>
      </c>
      <c r="BM15" s="33">
        <v>5</v>
      </c>
      <c r="BN15" s="33">
        <v>4</v>
      </c>
      <c r="BO15" s="33">
        <v>2</v>
      </c>
      <c r="BP15" s="33">
        <v>4</v>
      </c>
      <c r="BQ15" s="33">
        <v>5</v>
      </c>
      <c r="BR15" s="33">
        <v>5</v>
      </c>
      <c r="BS15" s="33">
        <v>5</v>
      </c>
      <c r="BT15" s="33">
        <v>5</v>
      </c>
      <c r="BU15" s="33" t="s">
        <v>1569</v>
      </c>
      <c r="BV15" s="33" t="s">
        <v>198</v>
      </c>
      <c r="BW15" s="33" t="s">
        <v>183</v>
      </c>
      <c r="BX15" s="33" t="s">
        <v>1556</v>
      </c>
      <c r="BZ15" s="33" t="s">
        <v>1570</v>
      </c>
      <c r="CB15" s="33" t="s">
        <v>704</v>
      </c>
      <c r="CC15" s="33" t="s">
        <v>712</v>
      </c>
      <c r="CD15" s="33" t="s">
        <v>720</v>
      </c>
      <c r="CE15" s="33" t="s">
        <v>727</v>
      </c>
      <c r="CF15" s="33" t="s">
        <v>738</v>
      </c>
      <c r="CG15" s="33" t="s">
        <v>741</v>
      </c>
      <c r="CH15" s="33" t="s">
        <v>1142</v>
      </c>
      <c r="CI15" s="33" t="s">
        <v>837</v>
      </c>
      <c r="CJ15" s="33" t="s">
        <v>844</v>
      </c>
    </row>
    <row r="16" spans="1:88" ht="15.75" customHeight="1" x14ac:dyDescent="0.2">
      <c r="A16" s="36">
        <v>42711.403665324076</v>
      </c>
      <c r="B16" s="33">
        <v>4</v>
      </c>
      <c r="C16" s="33">
        <v>5</v>
      </c>
      <c r="D16" s="33">
        <v>4</v>
      </c>
      <c r="E16" s="33">
        <v>4</v>
      </c>
      <c r="F16" s="33">
        <v>1</v>
      </c>
      <c r="G16" s="33">
        <v>4</v>
      </c>
      <c r="H16" s="33">
        <v>5</v>
      </c>
      <c r="I16" s="33">
        <v>4</v>
      </c>
      <c r="J16" s="33">
        <v>5</v>
      </c>
      <c r="K16" s="33">
        <v>5</v>
      </c>
      <c r="L16" s="33">
        <v>3</v>
      </c>
      <c r="M16" s="33">
        <v>4</v>
      </c>
      <c r="N16" s="33">
        <v>3</v>
      </c>
      <c r="O16" s="33">
        <v>3</v>
      </c>
      <c r="P16" s="33">
        <v>4</v>
      </c>
      <c r="Q16" s="33">
        <v>5</v>
      </c>
      <c r="R16" s="33">
        <v>2</v>
      </c>
      <c r="S16" s="33">
        <v>2</v>
      </c>
      <c r="T16" s="33">
        <v>2</v>
      </c>
      <c r="U16" s="33">
        <v>4</v>
      </c>
      <c r="V16" s="33">
        <v>4</v>
      </c>
      <c r="W16" s="33">
        <v>5</v>
      </c>
      <c r="X16" s="33">
        <v>4</v>
      </c>
      <c r="Y16" s="33">
        <v>4</v>
      </c>
      <c r="Z16" s="33">
        <v>5</v>
      </c>
      <c r="AA16" s="33">
        <v>4</v>
      </c>
      <c r="AB16" s="33">
        <v>5</v>
      </c>
      <c r="AC16" s="33">
        <v>4</v>
      </c>
      <c r="AD16" s="33">
        <v>3</v>
      </c>
      <c r="AE16" s="33">
        <v>4</v>
      </c>
      <c r="AF16" s="33">
        <v>3</v>
      </c>
      <c r="AG16" s="33">
        <v>5</v>
      </c>
      <c r="AH16" s="33">
        <v>4</v>
      </c>
      <c r="AI16" s="33">
        <v>4</v>
      </c>
      <c r="AJ16" s="33">
        <v>4</v>
      </c>
      <c r="AK16" s="33">
        <v>5</v>
      </c>
      <c r="AL16" s="33">
        <v>3</v>
      </c>
      <c r="AM16" s="33">
        <v>5</v>
      </c>
      <c r="AN16" s="33">
        <v>1</v>
      </c>
      <c r="AO16" s="33">
        <v>4</v>
      </c>
      <c r="AP16" s="33">
        <v>4</v>
      </c>
      <c r="AQ16" s="33">
        <v>4</v>
      </c>
      <c r="AR16" s="33">
        <v>5</v>
      </c>
      <c r="AS16" s="33">
        <v>5</v>
      </c>
      <c r="AT16" s="33">
        <v>3</v>
      </c>
      <c r="AU16" s="33">
        <v>5</v>
      </c>
      <c r="AV16" s="33">
        <v>3</v>
      </c>
      <c r="AW16" s="33">
        <v>3</v>
      </c>
      <c r="AX16" s="33">
        <v>5</v>
      </c>
      <c r="AY16" s="33">
        <v>5</v>
      </c>
      <c r="AZ16" s="33">
        <v>3</v>
      </c>
      <c r="BA16" s="33">
        <v>3</v>
      </c>
      <c r="BB16" s="33">
        <v>3</v>
      </c>
      <c r="BC16" s="33">
        <v>4</v>
      </c>
      <c r="BD16" s="33">
        <v>5</v>
      </c>
      <c r="BE16" s="33" t="s">
        <v>1571</v>
      </c>
      <c r="BF16" s="33">
        <v>4</v>
      </c>
      <c r="BG16" s="33">
        <v>4</v>
      </c>
      <c r="BH16" s="33">
        <v>5</v>
      </c>
      <c r="BI16" s="33">
        <v>5</v>
      </c>
      <c r="BJ16" s="33">
        <v>4</v>
      </c>
      <c r="BK16" s="33">
        <v>3</v>
      </c>
      <c r="BL16" s="33">
        <v>5</v>
      </c>
      <c r="BM16" s="33">
        <v>5</v>
      </c>
      <c r="BN16" s="33">
        <v>4</v>
      </c>
      <c r="BO16" s="33">
        <v>1</v>
      </c>
      <c r="BP16" s="33">
        <v>5</v>
      </c>
      <c r="BQ16" s="33">
        <v>5</v>
      </c>
      <c r="BR16" s="33">
        <v>4</v>
      </c>
      <c r="BS16" s="33">
        <v>4</v>
      </c>
      <c r="BT16" s="33">
        <v>5</v>
      </c>
      <c r="BU16" s="33" t="s">
        <v>1572</v>
      </c>
      <c r="BV16" s="33" t="s">
        <v>198</v>
      </c>
      <c r="BW16" s="33" t="s">
        <v>184</v>
      </c>
      <c r="BX16" s="33" t="s">
        <v>1537</v>
      </c>
      <c r="CB16" s="33" t="s">
        <v>705</v>
      </c>
      <c r="CC16" s="33" t="s">
        <v>711</v>
      </c>
      <c r="CD16" s="33" t="s">
        <v>719</v>
      </c>
      <c r="CE16" s="33" t="s">
        <v>727</v>
      </c>
      <c r="CF16" s="33" t="s">
        <v>1573</v>
      </c>
      <c r="CG16" s="33" t="s">
        <v>828</v>
      </c>
      <c r="CH16" s="33" t="s">
        <v>1574</v>
      </c>
      <c r="CI16" s="33" t="s">
        <v>837</v>
      </c>
      <c r="CJ16" s="33" t="s">
        <v>844</v>
      </c>
    </row>
    <row r="17" spans="1:88" ht="15.75" customHeight="1" x14ac:dyDescent="0.2">
      <c r="A17" s="36">
        <v>42711.403885196763</v>
      </c>
      <c r="B17" s="33">
        <v>5</v>
      </c>
      <c r="C17" s="33">
        <v>2</v>
      </c>
      <c r="D17" s="33">
        <v>2</v>
      </c>
      <c r="E17" s="33">
        <v>2</v>
      </c>
      <c r="F17" s="33">
        <v>4</v>
      </c>
      <c r="G17" s="33">
        <v>4</v>
      </c>
      <c r="H17" s="33">
        <v>3</v>
      </c>
      <c r="I17" s="33">
        <v>5</v>
      </c>
      <c r="J17" s="33">
        <v>5</v>
      </c>
      <c r="K17" s="33">
        <v>3</v>
      </c>
      <c r="L17" s="33">
        <v>5</v>
      </c>
      <c r="M17" s="33">
        <v>5</v>
      </c>
      <c r="N17" s="33">
        <v>4</v>
      </c>
      <c r="O17" s="33">
        <v>4</v>
      </c>
      <c r="P17" s="33">
        <v>3</v>
      </c>
      <c r="Q17" s="33">
        <v>4</v>
      </c>
      <c r="R17" s="33">
        <v>3</v>
      </c>
      <c r="S17" s="33">
        <v>4</v>
      </c>
      <c r="T17" s="33">
        <v>4</v>
      </c>
      <c r="U17" s="33">
        <v>4</v>
      </c>
      <c r="V17" s="33">
        <v>2</v>
      </c>
      <c r="W17" s="33">
        <v>4</v>
      </c>
      <c r="X17" s="33">
        <v>1</v>
      </c>
      <c r="Y17" s="33">
        <v>5</v>
      </c>
      <c r="Z17" s="33">
        <v>5</v>
      </c>
      <c r="AA17" s="33">
        <v>4</v>
      </c>
      <c r="AB17" s="33">
        <v>3</v>
      </c>
      <c r="AC17" s="33">
        <v>3</v>
      </c>
      <c r="AD17" s="33">
        <v>1</v>
      </c>
      <c r="AE17" s="33">
        <v>5</v>
      </c>
      <c r="AF17" s="33">
        <v>2</v>
      </c>
      <c r="AG17" s="33">
        <v>4</v>
      </c>
      <c r="AH17" s="33">
        <v>4</v>
      </c>
      <c r="AI17" s="33">
        <v>1</v>
      </c>
      <c r="AJ17" s="33">
        <v>5</v>
      </c>
      <c r="AK17" s="33">
        <v>3</v>
      </c>
      <c r="AL17" s="33">
        <v>2</v>
      </c>
      <c r="AM17" s="33">
        <v>4</v>
      </c>
      <c r="AN17" s="33">
        <v>5</v>
      </c>
      <c r="AO17" s="33">
        <v>4</v>
      </c>
      <c r="AP17" s="33">
        <v>3</v>
      </c>
      <c r="AQ17" s="33">
        <v>5</v>
      </c>
      <c r="AR17" s="33">
        <v>5</v>
      </c>
      <c r="AS17" s="33">
        <v>3</v>
      </c>
      <c r="AT17" s="33">
        <v>5</v>
      </c>
      <c r="AU17" s="33">
        <v>4</v>
      </c>
      <c r="AV17" s="33">
        <v>4</v>
      </c>
      <c r="AW17" s="33">
        <v>3</v>
      </c>
      <c r="AX17" s="33">
        <v>4</v>
      </c>
      <c r="AY17" s="33">
        <v>4</v>
      </c>
      <c r="AZ17" s="33">
        <v>3</v>
      </c>
      <c r="BA17" s="33">
        <v>4</v>
      </c>
      <c r="BB17" s="33">
        <v>5</v>
      </c>
      <c r="BC17" s="33">
        <v>4</v>
      </c>
      <c r="BD17" s="33">
        <v>3</v>
      </c>
      <c r="BE17" s="33" t="s">
        <v>1575</v>
      </c>
      <c r="BF17" s="33">
        <v>5</v>
      </c>
      <c r="BG17" s="33">
        <v>4</v>
      </c>
      <c r="BH17" s="33">
        <v>3</v>
      </c>
      <c r="BI17" s="33">
        <v>4</v>
      </c>
      <c r="BJ17" s="33">
        <v>4</v>
      </c>
      <c r="BK17" s="33">
        <v>3</v>
      </c>
      <c r="BL17" s="33">
        <v>3</v>
      </c>
      <c r="BM17" s="33">
        <v>4</v>
      </c>
      <c r="BN17" s="33">
        <v>2</v>
      </c>
      <c r="BO17" s="33">
        <v>3</v>
      </c>
      <c r="BP17" s="33">
        <v>4</v>
      </c>
      <c r="BQ17" s="33">
        <v>4</v>
      </c>
      <c r="BR17" s="33">
        <v>5</v>
      </c>
      <c r="BS17" s="33">
        <v>4</v>
      </c>
      <c r="BT17" s="33">
        <v>5</v>
      </c>
      <c r="BU17" s="33" t="s">
        <v>1576</v>
      </c>
      <c r="BV17" s="33" t="s">
        <v>198</v>
      </c>
      <c r="BW17" s="33" t="s">
        <v>186</v>
      </c>
      <c r="CB17" s="33" t="s">
        <v>705</v>
      </c>
      <c r="CC17" s="33" t="s">
        <v>712</v>
      </c>
      <c r="CD17" s="33" t="s">
        <v>719</v>
      </c>
      <c r="CE17" s="33" t="s">
        <v>727</v>
      </c>
      <c r="CF17" s="33" t="s">
        <v>1577</v>
      </c>
      <c r="CG17" s="33" t="s">
        <v>830</v>
      </c>
      <c r="CH17" s="33" t="s">
        <v>1026</v>
      </c>
      <c r="CI17" s="33" t="s">
        <v>837</v>
      </c>
      <c r="CJ17" s="33" t="s">
        <v>844</v>
      </c>
    </row>
    <row r="18" spans="1:88" ht="15.75" customHeight="1" x14ac:dyDescent="0.2">
      <c r="A18" s="36">
        <v>42711.406412453704</v>
      </c>
      <c r="B18" s="33">
        <v>1</v>
      </c>
      <c r="C18" s="33">
        <v>2</v>
      </c>
      <c r="D18" s="33">
        <v>2</v>
      </c>
      <c r="E18" s="33">
        <v>1</v>
      </c>
      <c r="F18" s="33">
        <v>2</v>
      </c>
      <c r="G18" s="33">
        <v>2</v>
      </c>
      <c r="H18" s="33">
        <v>1</v>
      </c>
      <c r="I18" s="33">
        <v>1</v>
      </c>
      <c r="J18" s="33">
        <v>1</v>
      </c>
      <c r="K18" s="33">
        <v>2</v>
      </c>
      <c r="L18" s="33" t="s">
        <v>5</v>
      </c>
      <c r="M18" s="33">
        <v>3</v>
      </c>
      <c r="N18" s="33">
        <v>5</v>
      </c>
      <c r="O18" s="33">
        <v>4</v>
      </c>
      <c r="P18" s="33">
        <v>2</v>
      </c>
      <c r="Q18" s="33">
        <v>3</v>
      </c>
      <c r="R18" s="33">
        <v>2</v>
      </c>
      <c r="S18" s="33">
        <v>1</v>
      </c>
      <c r="T18" s="33">
        <v>4</v>
      </c>
      <c r="U18" s="33">
        <v>1</v>
      </c>
      <c r="V18" s="33">
        <v>1</v>
      </c>
      <c r="W18" s="33">
        <v>4</v>
      </c>
      <c r="X18" s="33">
        <v>3</v>
      </c>
      <c r="Y18" s="33">
        <v>2</v>
      </c>
      <c r="Z18" s="33">
        <v>1</v>
      </c>
      <c r="AA18" s="33">
        <v>2</v>
      </c>
      <c r="AB18" s="33">
        <v>2</v>
      </c>
      <c r="AC18" s="33">
        <v>2</v>
      </c>
      <c r="AD18" s="33">
        <v>2</v>
      </c>
      <c r="AE18" s="33">
        <v>3</v>
      </c>
      <c r="AF18" s="33">
        <v>1</v>
      </c>
      <c r="AG18" s="33">
        <v>3</v>
      </c>
      <c r="AH18" s="33">
        <v>2</v>
      </c>
      <c r="AI18" s="33">
        <v>3</v>
      </c>
      <c r="AJ18" s="33">
        <v>1</v>
      </c>
      <c r="AK18" s="33">
        <v>1</v>
      </c>
      <c r="AL18" s="33">
        <v>1</v>
      </c>
      <c r="AM18" s="33">
        <v>1</v>
      </c>
      <c r="AN18" s="33">
        <v>2</v>
      </c>
      <c r="AO18" s="33">
        <v>2</v>
      </c>
      <c r="AP18" s="33">
        <v>1</v>
      </c>
      <c r="AQ18" s="33">
        <v>1</v>
      </c>
      <c r="AR18" s="33">
        <v>1</v>
      </c>
      <c r="AS18" s="33">
        <v>2</v>
      </c>
      <c r="AT18" s="33" t="s">
        <v>5</v>
      </c>
      <c r="AU18" s="33">
        <v>3</v>
      </c>
      <c r="AV18" s="33">
        <v>5</v>
      </c>
      <c r="AW18" s="33">
        <v>4</v>
      </c>
      <c r="AX18" s="33">
        <v>1</v>
      </c>
      <c r="AY18" s="33">
        <v>3</v>
      </c>
      <c r="AZ18" s="33">
        <v>3</v>
      </c>
      <c r="BA18" s="33">
        <v>1</v>
      </c>
      <c r="BB18" s="33">
        <v>4</v>
      </c>
      <c r="BC18" s="33">
        <v>1</v>
      </c>
      <c r="BD18" s="33">
        <v>1</v>
      </c>
      <c r="BF18" s="33">
        <v>3</v>
      </c>
      <c r="BG18" s="33">
        <v>4</v>
      </c>
      <c r="BH18" s="33">
        <v>4</v>
      </c>
      <c r="BI18" s="33">
        <v>5</v>
      </c>
      <c r="BJ18" s="33">
        <v>5</v>
      </c>
      <c r="BK18" s="33">
        <v>1</v>
      </c>
      <c r="BL18" s="33">
        <v>5</v>
      </c>
      <c r="BM18" s="33">
        <v>4</v>
      </c>
      <c r="BN18" s="33">
        <v>1</v>
      </c>
      <c r="BO18" s="33">
        <v>2</v>
      </c>
      <c r="BP18" s="33">
        <v>4</v>
      </c>
      <c r="BQ18" s="33">
        <v>4</v>
      </c>
      <c r="BR18" s="33">
        <v>5</v>
      </c>
      <c r="BS18" s="33">
        <v>4</v>
      </c>
      <c r="BT18" s="33">
        <v>3</v>
      </c>
      <c r="BU18" s="33" t="s">
        <v>1578</v>
      </c>
      <c r="BV18" s="33" t="s">
        <v>198</v>
      </c>
      <c r="BW18" s="33" t="s">
        <v>184</v>
      </c>
      <c r="BX18" s="33" t="s">
        <v>1551</v>
      </c>
      <c r="BY18" s="33" t="s">
        <v>1579</v>
      </c>
      <c r="BZ18" s="33" t="s">
        <v>1580</v>
      </c>
      <c r="CB18" s="33" t="s">
        <v>705</v>
      </c>
      <c r="CC18" s="33" t="s">
        <v>715</v>
      </c>
      <c r="CD18" s="33" t="s">
        <v>719</v>
      </c>
      <c r="CE18" s="33" t="s">
        <v>728</v>
      </c>
      <c r="CF18" s="33" t="s">
        <v>1581</v>
      </c>
      <c r="CG18" s="33" t="s">
        <v>236</v>
      </c>
      <c r="CH18" s="33" t="s">
        <v>1582</v>
      </c>
      <c r="CI18" s="33" t="s">
        <v>404</v>
      </c>
      <c r="CJ18" s="33" t="s">
        <v>846</v>
      </c>
    </row>
    <row r="19" spans="1:88" ht="15.75" customHeight="1" x14ac:dyDescent="0.2">
      <c r="A19" s="36">
        <v>42711.406646481482</v>
      </c>
      <c r="B19" s="33">
        <v>3</v>
      </c>
      <c r="C19" s="33">
        <v>1</v>
      </c>
      <c r="D19" s="33">
        <v>3</v>
      </c>
      <c r="E19" s="33">
        <v>2</v>
      </c>
      <c r="F19" s="33">
        <v>1</v>
      </c>
      <c r="G19" s="33">
        <v>4</v>
      </c>
      <c r="H19" s="33">
        <v>3</v>
      </c>
      <c r="I19" s="33">
        <v>5</v>
      </c>
      <c r="J19" s="33">
        <v>4</v>
      </c>
      <c r="K19" s="33">
        <v>4</v>
      </c>
      <c r="L19" s="33">
        <v>2</v>
      </c>
      <c r="M19" s="33">
        <v>1</v>
      </c>
      <c r="N19" s="33">
        <v>4</v>
      </c>
      <c r="O19" s="33">
        <v>1</v>
      </c>
      <c r="P19" s="33">
        <v>3</v>
      </c>
      <c r="Q19" s="33">
        <v>3</v>
      </c>
      <c r="R19" s="33">
        <v>2</v>
      </c>
      <c r="S19" s="33">
        <v>1</v>
      </c>
      <c r="T19" s="33">
        <v>2</v>
      </c>
      <c r="U19" s="33" t="s">
        <v>5</v>
      </c>
      <c r="V19" s="33" t="s">
        <v>5</v>
      </c>
      <c r="W19" s="33">
        <v>3</v>
      </c>
      <c r="X19" s="33">
        <v>2</v>
      </c>
      <c r="Y19" s="33">
        <v>4</v>
      </c>
      <c r="Z19" s="33">
        <v>5</v>
      </c>
      <c r="AA19" s="33">
        <v>4</v>
      </c>
      <c r="AB19" s="33">
        <v>1</v>
      </c>
      <c r="AC19" s="33">
        <v>4</v>
      </c>
      <c r="AD19" s="33">
        <v>4</v>
      </c>
      <c r="AE19" s="33">
        <v>4</v>
      </c>
      <c r="AF19" s="33">
        <v>5</v>
      </c>
      <c r="AG19" s="33">
        <v>5</v>
      </c>
      <c r="AH19" s="33">
        <v>3</v>
      </c>
      <c r="AI19" s="33">
        <v>5</v>
      </c>
      <c r="AJ19" s="33">
        <v>3</v>
      </c>
      <c r="AK19" s="33">
        <v>1</v>
      </c>
      <c r="AL19" s="33" t="s">
        <v>5</v>
      </c>
      <c r="AM19" s="33" t="s">
        <v>5</v>
      </c>
      <c r="AN19" s="33">
        <v>1</v>
      </c>
      <c r="AO19" s="33">
        <v>5</v>
      </c>
      <c r="AP19" s="33" t="s">
        <v>5</v>
      </c>
      <c r="AQ19" s="33">
        <v>5</v>
      </c>
      <c r="AR19" s="33">
        <v>4</v>
      </c>
      <c r="AS19" s="33">
        <v>4</v>
      </c>
      <c r="AT19" s="33">
        <v>3</v>
      </c>
      <c r="AU19" s="33">
        <v>2</v>
      </c>
      <c r="AV19" s="33">
        <v>5</v>
      </c>
      <c r="AW19" s="33" t="s">
        <v>5</v>
      </c>
      <c r="AX19" s="33">
        <v>4</v>
      </c>
      <c r="AY19" s="33">
        <v>3</v>
      </c>
      <c r="AZ19" s="33">
        <v>4</v>
      </c>
      <c r="BA19" s="33" t="s">
        <v>5</v>
      </c>
      <c r="BB19" s="33" t="s">
        <v>5</v>
      </c>
      <c r="BC19" s="33" t="s">
        <v>5</v>
      </c>
      <c r="BD19" s="33" t="s">
        <v>5</v>
      </c>
      <c r="BE19" s="33" t="s">
        <v>1583</v>
      </c>
      <c r="BF19" s="33" t="s">
        <v>5</v>
      </c>
      <c r="BG19" s="33">
        <v>5</v>
      </c>
      <c r="BH19" s="33">
        <v>4</v>
      </c>
      <c r="BI19" s="33" t="s">
        <v>5</v>
      </c>
      <c r="BJ19" s="33" t="s">
        <v>5</v>
      </c>
      <c r="BK19" s="33">
        <v>3</v>
      </c>
      <c r="BL19" s="33">
        <v>5</v>
      </c>
      <c r="BM19" s="33">
        <v>1</v>
      </c>
      <c r="BN19" s="33">
        <v>2</v>
      </c>
      <c r="BO19" s="33">
        <v>1</v>
      </c>
      <c r="BP19" s="33">
        <v>4</v>
      </c>
      <c r="BQ19" s="33">
        <v>4</v>
      </c>
      <c r="BR19" s="33">
        <v>5</v>
      </c>
      <c r="BS19" s="33">
        <v>5</v>
      </c>
      <c r="BT19" s="33">
        <v>3</v>
      </c>
      <c r="BV19" s="33" t="s">
        <v>198</v>
      </c>
      <c r="BW19" s="33" t="s">
        <v>184</v>
      </c>
      <c r="CB19" s="33" t="s">
        <v>705</v>
      </c>
      <c r="CC19" s="33" t="s">
        <v>713</v>
      </c>
      <c r="CD19" s="33" t="s">
        <v>719</v>
      </c>
      <c r="CE19" s="33" t="s">
        <v>727</v>
      </c>
      <c r="CF19" s="33" t="s">
        <v>1584</v>
      </c>
      <c r="CG19" s="33" t="s">
        <v>830</v>
      </c>
      <c r="CH19" s="33" t="s">
        <v>1585</v>
      </c>
      <c r="CI19" s="33" t="s">
        <v>837</v>
      </c>
      <c r="CJ19" s="33" t="s">
        <v>844</v>
      </c>
    </row>
    <row r="20" spans="1:88" ht="15.75" customHeight="1" x14ac:dyDescent="0.2">
      <c r="A20" s="36">
        <v>42711.409891388888</v>
      </c>
      <c r="B20" s="33">
        <v>5</v>
      </c>
      <c r="C20" s="33">
        <v>5</v>
      </c>
      <c r="D20" s="33">
        <v>1</v>
      </c>
      <c r="E20" s="33">
        <v>4</v>
      </c>
      <c r="F20" s="33">
        <v>3</v>
      </c>
      <c r="G20" s="33">
        <v>5</v>
      </c>
      <c r="H20" s="33">
        <v>1</v>
      </c>
      <c r="I20" s="33">
        <v>5</v>
      </c>
      <c r="J20" s="33">
        <v>5</v>
      </c>
      <c r="K20" s="33">
        <v>1</v>
      </c>
      <c r="L20" s="33">
        <v>4</v>
      </c>
      <c r="M20" s="33">
        <v>1</v>
      </c>
      <c r="N20" s="33">
        <v>1</v>
      </c>
      <c r="O20" s="33">
        <v>5</v>
      </c>
      <c r="P20" s="33">
        <v>5</v>
      </c>
      <c r="Q20" s="33">
        <v>5</v>
      </c>
      <c r="R20" s="33">
        <v>4</v>
      </c>
      <c r="S20" s="33">
        <v>1</v>
      </c>
      <c r="T20" s="33">
        <v>3</v>
      </c>
      <c r="U20" s="33">
        <v>4</v>
      </c>
      <c r="V20" s="33" t="s">
        <v>5</v>
      </c>
      <c r="W20" s="33">
        <v>5</v>
      </c>
      <c r="X20" s="33">
        <v>5</v>
      </c>
      <c r="Y20" s="33">
        <v>5</v>
      </c>
      <c r="Z20" s="33">
        <v>2</v>
      </c>
      <c r="AA20" s="33">
        <v>5</v>
      </c>
      <c r="AB20" s="33">
        <v>2</v>
      </c>
      <c r="AC20" s="33">
        <v>4</v>
      </c>
      <c r="AD20" s="33">
        <v>5</v>
      </c>
      <c r="AE20" s="33">
        <v>1</v>
      </c>
      <c r="AF20" s="33">
        <v>5</v>
      </c>
      <c r="AG20" s="33">
        <v>5</v>
      </c>
      <c r="AH20" s="33">
        <v>5</v>
      </c>
      <c r="AI20" s="33">
        <v>3</v>
      </c>
      <c r="AJ20" s="33">
        <v>5</v>
      </c>
      <c r="AK20" s="33">
        <v>5</v>
      </c>
      <c r="AL20" s="33">
        <v>3</v>
      </c>
      <c r="AM20" s="33">
        <v>4</v>
      </c>
      <c r="AN20" s="33">
        <v>5</v>
      </c>
      <c r="AO20" s="33">
        <v>5</v>
      </c>
      <c r="AP20" s="33">
        <v>1</v>
      </c>
      <c r="AQ20" s="33">
        <v>5</v>
      </c>
      <c r="AR20" s="33">
        <v>5</v>
      </c>
      <c r="AS20" s="33">
        <v>3</v>
      </c>
      <c r="AT20" s="33">
        <v>3</v>
      </c>
      <c r="AU20" s="33" t="s">
        <v>5</v>
      </c>
      <c r="AV20" s="33">
        <v>3</v>
      </c>
      <c r="AW20" s="33">
        <v>5</v>
      </c>
      <c r="AX20" s="33">
        <v>5</v>
      </c>
      <c r="AY20" s="33">
        <v>5</v>
      </c>
      <c r="AZ20" s="33">
        <v>4</v>
      </c>
      <c r="BA20" s="33" t="s">
        <v>5</v>
      </c>
      <c r="BB20" s="33">
        <v>2</v>
      </c>
      <c r="BC20" s="33">
        <v>5</v>
      </c>
      <c r="BD20" s="33">
        <v>3</v>
      </c>
      <c r="BF20" s="33">
        <v>5</v>
      </c>
      <c r="BG20" s="33">
        <v>5</v>
      </c>
      <c r="BH20" s="33">
        <v>5</v>
      </c>
      <c r="BI20" s="33">
        <v>3</v>
      </c>
      <c r="BJ20" s="33">
        <v>5</v>
      </c>
      <c r="BK20" s="33">
        <v>5</v>
      </c>
      <c r="BL20" s="33">
        <v>5</v>
      </c>
      <c r="BM20" s="33">
        <v>3</v>
      </c>
      <c r="BN20" s="33">
        <v>5</v>
      </c>
      <c r="BO20" s="33">
        <v>5</v>
      </c>
      <c r="BP20" s="33">
        <v>5</v>
      </c>
      <c r="BQ20" s="33">
        <v>5</v>
      </c>
      <c r="BR20" s="33">
        <v>5</v>
      </c>
      <c r="BS20" s="33">
        <v>5</v>
      </c>
      <c r="BT20" s="33">
        <v>5</v>
      </c>
      <c r="BU20" s="33" t="s">
        <v>1586</v>
      </c>
      <c r="BV20" s="33" t="s">
        <v>198</v>
      </c>
      <c r="BW20" s="33" t="s">
        <v>1139</v>
      </c>
      <c r="CB20" s="33" t="s">
        <v>704</v>
      </c>
      <c r="CD20" s="33" t="s">
        <v>719</v>
      </c>
      <c r="CE20" s="33" t="s">
        <v>727</v>
      </c>
      <c r="CF20" s="33" t="s">
        <v>1447</v>
      </c>
      <c r="CG20" s="33" t="s">
        <v>828</v>
      </c>
      <c r="CH20" s="33" t="s">
        <v>829</v>
      </c>
      <c r="CI20" s="33" t="s">
        <v>838</v>
      </c>
      <c r="CJ20" s="33" t="s">
        <v>845</v>
      </c>
    </row>
    <row r="21" spans="1:88" ht="15.75" customHeight="1" x14ac:dyDescent="0.2">
      <c r="A21" s="36">
        <v>42711.411720833334</v>
      </c>
      <c r="B21" s="33">
        <v>3</v>
      </c>
      <c r="C21" s="33">
        <v>4</v>
      </c>
      <c r="D21" s="33">
        <v>3</v>
      </c>
      <c r="E21" s="33">
        <v>1</v>
      </c>
      <c r="F21" s="33">
        <v>1</v>
      </c>
      <c r="G21" s="33">
        <v>5</v>
      </c>
      <c r="H21" s="33">
        <v>5</v>
      </c>
      <c r="I21" s="33">
        <v>1</v>
      </c>
      <c r="J21" s="33">
        <v>2</v>
      </c>
      <c r="K21" s="33">
        <v>1</v>
      </c>
      <c r="L21" s="33">
        <v>1</v>
      </c>
      <c r="M21" s="33">
        <v>5</v>
      </c>
      <c r="N21" s="33">
        <v>1</v>
      </c>
      <c r="O21" s="33">
        <v>2</v>
      </c>
      <c r="P21" s="33">
        <v>1</v>
      </c>
      <c r="Q21" s="33">
        <v>2</v>
      </c>
      <c r="R21" s="33">
        <v>4</v>
      </c>
      <c r="S21" s="33">
        <v>1</v>
      </c>
      <c r="T21" s="33">
        <v>2</v>
      </c>
      <c r="U21" s="33">
        <v>2</v>
      </c>
      <c r="V21" s="33">
        <v>1</v>
      </c>
      <c r="W21" s="33" t="s">
        <v>5</v>
      </c>
      <c r="X21" s="33">
        <v>2</v>
      </c>
      <c r="Y21" s="33">
        <v>3</v>
      </c>
      <c r="Z21" s="33">
        <v>3</v>
      </c>
      <c r="AA21" s="33">
        <v>3</v>
      </c>
      <c r="AB21" s="33" t="s">
        <v>5</v>
      </c>
      <c r="AC21" s="33">
        <v>1</v>
      </c>
      <c r="AD21" s="33">
        <v>2</v>
      </c>
      <c r="AE21" s="33">
        <v>1</v>
      </c>
      <c r="AF21" s="33">
        <v>4</v>
      </c>
      <c r="AG21" s="33">
        <v>1</v>
      </c>
      <c r="AH21" s="33">
        <v>2</v>
      </c>
      <c r="AI21" s="33">
        <v>4</v>
      </c>
      <c r="AJ21" s="33">
        <v>3</v>
      </c>
      <c r="AK21" s="33">
        <v>4</v>
      </c>
      <c r="AL21" s="33">
        <v>3</v>
      </c>
      <c r="AM21" s="33">
        <v>1</v>
      </c>
      <c r="AN21" s="33">
        <v>1</v>
      </c>
      <c r="AO21" s="33">
        <v>4</v>
      </c>
      <c r="AP21" s="33">
        <v>5</v>
      </c>
      <c r="AQ21" s="33">
        <v>2</v>
      </c>
      <c r="AR21" s="33">
        <v>2</v>
      </c>
      <c r="AS21" s="33">
        <v>2</v>
      </c>
      <c r="AT21" s="33">
        <v>3</v>
      </c>
      <c r="AU21" s="33">
        <v>5</v>
      </c>
      <c r="AV21" s="33">
        <v>2</v>
      </c>
      <c r="AW21" s="33">
        <v>2</v>
      </c>
      <c r="AX21" s="33">
        <v>2</v>
      </c>
      <c r="AY21" s="33">
        <v>2</v>
      </c>
      <c r="AZ21" s="33">
        <v>2</v>
      </c>
      <c r="BA21" s="33">
        <v>2</v>
      </c>
      <c r="BB21" s="33">
        <v>3</v>
      </c>
      <c r="BC21" s="33">
        <v>3</v>
      </c>
      <c r="BD21" s="33">
        <v>2</v>
      </c>
      <c r="BF21" s="33" t="s">
        <v>5</v>
      </c>
      <c r="BG21" s="33" t="s">
        <v>5</v>
      </c>
      <c r="BH21" s="33" t="s">
        <v>5</v>
      </c>
      <c r="BI21" s="33" t="s">
        <v>5</v>
      </c>
      <c r="BJ21" s="33" t="s">
        <v>5</v>
      </c>
      <c r="BK21" s="33">
        <v>1</v>
      </c>
      <c r="BL21" s="33">
        <v>1</v>
      </c>
      <c r="BM21" s="33" t="s">
        <v>5</v>
      </c>
      <c r="BN21" s="33" t="s">
        <v>5</v>
      </c>
      <c r="BO21" s="33">
        <v>1</v>
      </c>
      <c r="BP21" s="33">
        <v>2</v>
      </c>
      <c r="BQ21" s="33">
        <v>4</v>
      </c>
      <c r="BR21" s="33">
        <v>3</v>
      </c>
      <c r="BS21" s="33">
        <v>5</v>
      </c>
      <c r="BT21" s="33">
        <v>2</v>
      </c>
      <c r="BV21" s="33" t="s">
        <v>198</v>
      </c>
      <c r="BW21" s="33" t="s">
        <v>186</v>
      </c>
      <c r="BX21" s="33" t="s">
        <v>1587</v>
      </c>
      <c r="CB21" s="33" t="s">
        <v>705</v>
      </c>
      <c r="CC21" s="33" t="s">
        <v>712</v>
      </c>
      <c r="CD21" s="33" t="s">
        <v>719</v>
      </c>
      <c r="CE21" s="33" t="s">
        <v>727</v>
      </c>
      <c r="CF21" s="33" t="s">
        <v>977</v>
      </c>
      <c r="CG21" s="33" t="s">
        <v>830</v>
      </c>
      <c r="CH21" s="33" t="s">
        <v>1255</v>
      </c>
      <c r="CI21" s="33" t="s">
        <v>837</v>
      </c>
      <c r="CJ21" s="33" t="s">
        <v>844</v>
      </c>
    </row>
    <row r="22" spans="1:88" ht="15.75" customHeight="1" x14ac:dyDescent="0.2">
      <c r="A22" s="36">
        <v>42711.41176393519</v>
      </c>
      <c r="B22" s="33">
        <v>2</v>
      </c>
      <c r="C22" s="33">
        <v>4</v>
      </c>
      <c r="D22" s="33">
        <v>1</v>
      </c>
      <c r="E22" s="33">
        <v>1</v>
      </c>
      <c r="F22" s="33">
        <v>2</v>
      </c>
      <c r="G22" s="33">
        <v>3</v>
      </c>
      <c r="H22" s="33">
        <v>3</v>
      </c>
      <c r="I22" s="33">
        <v>4</v>
      </c>
      <c r="J22" s="33">
        <v>5</v>
      </c>
      <c r="K22" s="33">
        <v>4</v>
      </c>
      <c r="L22" s="33">
        <v>4</v>
      </c>
      <c r="M22" s="33">
        <v>4</v>
      </c>
      <c r="N22" s="33">
        <v>3</v>
      </c>
      <c r="O22" s="33">
        <v>3</v>
      </c>
      <c r="P22" s="33">
        <v>4</v>
      </c>
      <c r="Q22" s="33">
        <v>3</v>
      </c>
      <c r="R22" s="33">
        <v>2</v>
      </c>
      <c r="S22" s="33">
        <v>1</v>
      </c>
      <c r="T22" s="33">
        <v>4</v>
      </c>
      <c r="U22" s="33">
        <v>5</v>
      </c>
      <c r="V22" s="33">
        <v>2</v>
      </c>
      <c r="W22" s="33">
        <v>5</v>
      </c>
      <c r="X22" s="33">
        <v>1</v>
      </c>
      <c r="Y22" s="33">
        <v>3</v>
      </c>
      <c r="Z22" s="33">
        <v>1</v>
      </c>
      <c r="AA22" s="33">
        <v>4</v>
      </c>
      <c r="AB22" s="33">
        <v>2</v>
      </c>
      <c r="AC22" s="33">
        <v>4</v>
      </c>
      <c r="AD22" s="33">
        <v>4</v>
      </c>
      <c r="AE22" s="33">
        <v>2</v>
      </c>
      <c r="AF22" s="33">
        <v>4</v>
      </c>
      <c r="AG22" s="33">
        <v>3</v>
      </c>
      <c r="AH22" s="33">
        <v>5</v>
      </c>
      <c r="AI22" s="33">
        <v>4</v>
      </c>
      <c r="AJ22" s="33">
        <v>3</v>
      </c>
      <c r="AK22" s="33">
        <v>5</v>
      </c>
      <c r="AL22" s="33">
        <v>2</v>
      </c>
      <c r="AM22" s="33">
        <v>1</v>
      </c>
      <c r="AN22" s="33">
        <v>2</v>
      </c>
      <c r="AO22" s="33">
        <v>3</v>
      </c>
      <c r="AP22" s="33">
        <v>3</v>
      </c>
      <c r="AQ22" s="33">
        <v>5</v>
      </c>
      <c r="AR22" s="33">
        <v>5</v>
      </c>
      <c r="AS22" s="33">
        <v>4</v>
      </c>
      <c r="AT22" s="33">
        <v>4</v>
      </c>
      <c r="AU22" s="33">
        <v>4</v>
      </c>
      <c r="AV22" s="33">
        <v>3</v>
      </c>
      <c r="AW22" s="33">
        <v>2</v>
      </c>
      <c r="AX22" s="33">
        <v>5</v>
      </c>
      <c r="AY22" s="33">
        <v>3</v>
      </c>
      <c r="AZ22" s="33">
        <v>3</v>
      </c>
      <c r="BA22" s="33" t="s">
        <v>5</v>
      </c>
      <c r="BB22" s="33">
        <v>4</v>
      </c>
      <c r="BC22" s="33">
        <v>5</v>
      </c>
      <c r="BD22" s="33" t="s">
        <v>5</v>
      </c>
      <c r="BF22" s="33">
        <v>4</v>
      </c>
      <c r="BG22" s="33">
        <v>4</v>
      </c>
      <c r="BH22" s="33">
        <v>4</v>
      </c>
      <c r="BI22" s="33" t="s">
        <v>5</v>
      </c>
      <c r="BJ22" s="33">
        <v>4</v>
      </c>
      <c r="BK22" s="33">
        <v>3</v>
      </c>
      <c r="BL22" s="33">
        <v>3</v>
      </c>
      <c r="BM22" s="33">
        <v>3</v>
      </c>
      <c r="BN22" s="33">
        <v>5</v>
      </c>
      <c r="BO22" s="33">
        <v>4</v>
      </c>
      <c r="BP22" s="33">
        <v>2</v>
      </c>
      <c r="BQ22" s="33">
        <v>5</v>
      </c>
      <c r="BR22" s="33">
        <v>5</v>
      </c>
      <c r="BS22" s="33">
        <v>4</v>
      </c>
      <c r="BT22" s="33">
        <v>4</v>
      </c>
      <c r="BV22" s="33" t="s">
        <v>198</v>
      </c>
      <c r="BW22" s="33" t="s">
        <v>182</v>
      </c>
      <c r="BX22" s="33" t="s">
        <v>1556</v>
      </c>
      <c r="CB22" s="33" t="s">
        <v>705</v>
      </c>
      <c r="CC22" s="33" t="s">
        <v>713</v>
      </c>
      <c r="CD22" s="33" t="s">
        <v>720</v>
      </c>
      <c r="CE22" s="33" t="s">
        <v>727</v>
      </c>
      <c r="CF22" s="33" t="s">
        <v>1588</v>
      </c>
      <c r="CG22" s="33" t="s">
        <v>830</v>
      </c>
      <c r="CH22" s="33" t="s">
        <v>1334</v>
      </c>
      <c r="CI22" s="33" t="s">
        <v>837</v>
      </c>
      <c r="CJ22" s="33" t="s">
        <v>844</v>
      </c>
    </row>
    <row r="23" spans="1:88" ht="15.75" customHeight="1" x14ac:dyDescent="0.2">
      <c r="A23" s="36">
        <v>42711.412218506943</v>
      </c>
      <c r="B23" s="33">
        <v>1</v>
      </c>
      <c r="C23" s="33">
        <v>5</v>
      </c>
      <c r="D23" s="33">
        <v>5</v>
      </c>
      <c r="E23" s="33">
        <v>1</v>
      </c>
      <c r="F23" s="33">
        <v>3</v>
      </c>
      <c r="G23" s="33">
        <v>5</v>
      </c>
      <c r="H23" s="33">
        <v>4</v>
      </c>
      <c r="I23" s="33">
        <v>4</v>
      </c>
      <c r="J23" s="33">
        <v>4</v>
      </c>
      <c r="K23" s="33">
        <v>3</v>
      </c>
      <c r="L23" s="33">
        <v>4</v>
      </c>
      <c r="M23" s="33">
        <v>2</v>
      </c>
      <c r="N23" s="33">
        <v>1</v>
      </c>
      <c r="O23" s="33">
        <v>3</v>
      </c>
      <c r="P23" s="33">
        <v>3</v>
      </c>
      <c r="Q23" s="33">
        <v>4</v>
      </c>
      <c r="R23" s="33">
        <v>3</v>
      </c>
      <c r="S23" s="33">
        <v>2</v>
      </c>
      <c r="T23" s="33">
        <v>1</v>
      </c>
      <c r="U23" s="33">
        <v>2</v>
      </c>
      <c r="V23" s="33">
        <v>1</v>
      </c>
      <c r="W23" s="33">
        <v>4</v>
      </c>
      <c r="X23" s="33">
        <v>3</v>
      </c>
      <c r="Y23" s="33">
        <v>4</v>
      </c>
      <c r="Z23" s="33">
        <v>4</v>
      </c>
      <c r="AA23" s="33">
        <v>4</v>
      </c>
      <c r="AB23" s="33">
        <v>3</v>
      </c>
      <c r="AC23" s="33">
        <v>4</v>
      </c>
      <c r="AD23" s="33">
        <v>4</v>
      </c>
      <c r="AE23" s="33">
        <v>3</v>
      </c>
      <c r="AF23" s="33">
        <v>4</v>
      </c>
      <c r="AG23" s="33">
        <v>4</v>
      </c>
      <c r="AH23" s="33">
        <v>4</v>
      </c>
      <c r="AI23" s="33">
        <v>3</v>
      </c>
      <c r="AJ23" s="33">
        <v>2</v>
      </c>
      <c r="AK23" s="33">
        <v>5</v>
      </c>
      <c r="AL23" s="33">
        <v>5</v>
      </c>
      <c r="AM23" s="33">
        <v>1</v>
      </c>
      <c r="AN23" s="33">
        <v>3</v>
      </c>
      <c r="AO23" s="33">
        <v>5</v>
      </c>
      <c r="AP23" s="33">
        <v>4</v>
      </c>
      <c r="AQ23" s="33">
        <v>5</v>
      </c>
      <c r="AR23" s="33">
        <v>4</v>
      </c>
      <c r="AS23" s="33">
        <v>3</v>
      </c>
      <c r="AT23" s="33">
        <v>5</v>
      </c>
      <c r="AU23" s="33">
        <v>4</v>
      </c>
      <c r="AV23" s="33">
        <v>1</v>
      </c>
      <c r="AW23" s="33">
        <v>3</v>
      </c>
      <c r="AX23" s="33">
        <v>4</v>
      </c>
      <c r="AY23" s="33">
        <v>4</v>
      </c>
      <c r="AZ23" s="33">
        <v>3</v>
      </c>
      <c r="BA23" s="33">
        <v>2</v>
      </c>
      <c r="BB23" s="33">
        <v>2</v>
      </c>
      <c r="BC23" s="33">
        <v>1</v>
      </c>
      <c r="BD23" s="33">
        <v>1</v>
      </c>
      <c r="BF23" s="33">
        <v>5</v>
      </c>
      <c r="BG23" s="33">
        <v>4</v>
      </c>
      <c r="BH23" s="33">
        <v>3</v>
      </c>
      <c r="BI23" s="33">
        <v>2</v>
      </c>
      <c r="BJ23" s="33">
        <v>3</v>
      </c>
      <c r="BK23" s="33">
        <v>2</v>
      </c>
      <c r="BL23" s="33">
        <v>2</v>
      </c>
      <c r="BM23" s="33">
        <v>4</v>
      </c>
      <c r="BN23" s="33">
        <v>2</v>
      </c>
      <c r="BO23" s="33">
        <v>4</v>
      </c>
      <c r="BP23" s="33">
        <v>5</v>
      </c>
      <c r="BQ23" s="33">
        <v>5</v>
      </c>
      <c r="BR23" s="33">
        <v>5</v>
      </c>
      <c r="BS23" s="33">
        <v>3</v>
      </c>
      <c r="BT23" s="33">
        <v>5</v>
      </c>
      <c r="BU23" s="33" t="s">
        <v>1589</v>
      </c>
      <c r="BV23" s="33" t="s">
        <v>198</v>
      </c>
      <c r="BW23" s="33" t="s">
        <v>1590</v>
      </c>
      <c r="BY23" s="33" t="s">
        <v>1579</v>
      </c>
      <c r="CB23" s="33" t="s">
        <v>704</v>
      </c>
      <c r="CC23" s="33" t="s">
        <v>713</v>
      </c>
      <c r="CD23" s="33" t="s">
        <v>719</v>
      </c>
      <c r="CE23" s="33" t="s">
        <v>727</v>
      </c>
      <c r="CF23" s="33" t="s">
        <v>984</v>
      </c>
      <c r="CG23" s="33" t="s">
        <v>829</v>
      </c>
      <c r="CH23" s="33" t="s">
        <v>830</v>
      </c>
      <c r="CI23" s="33" t="s">
        <v>837</v>
      </c>
      <c r="CJ23" s="33" t="s">
        <v>844</v>
      </c>
    </row>
    <row r="24" spans="1:88" ht="15.75" customHeight="1" x14ac:dyDescent="0.2">
      <c r="A24" s="36">
        <v>42711.413586689814</v>
      </c>
      <c r="B24" s="33">
        <v>2</v>
      </c>
      <c r="C24" s="33">
        <v>3</v>
      </c>
      <c r="D24" s="33">
        <v>2</v>
      </c>
      <c r="E24" s="33">
        <v>2</v>
      </c>
      <c r="F24" s="33">
        <v>2</v>
      </c>
      <c r="G24" s="33">
        <v>2</v>
      </c>
      <c r="H24" s="33">
        <v>2</v>
      </c>
      <c r="I24" s="33">
        <v>1</v>
      </c>
      <c r="J24" s="33">
        <v>1</v>
      </c>
      <c r="K24" s="33">
        <v>3</v>
      </c>
      <c r="L24" s="33">
        <v>2</v>
      </c>
      <c r="M24" s="33">
        <v>2</v>
      </c>
      <c r="N24" s="33">
        <v>2</v>
      </c>
      <c r="O24" s="33">
        <v>2</v>
      </c>
      <c r="P24" s="33">
        <v>2</v>
      </c>
      <c r="Q24" s="33">
        <v>2</v>
      </c>
      <c r="R24" s="33">
        <v>4</v>
      </c>
      <c r="S24" s="33">
        <v>1</v>
      </c>
      <c r="T24" s="33">
        <v>2</v>
      </c>
      <c r="U24" s="33">
        <v>2</v>
      </c>
      <c r="V24" s="33">
        <v>2</v>
      </c>
      <c r="W24" s="33">
        <v>1</v>
      </c>
      <c r="X24" s="33">
        <v>3</v>
      </c>
      <c r="Y24" s="33">
        <v>4</v>
      </c>
      <c r="Z24" s="33">
        <v>3</v>
      </c>
      <c r="AA24" s="33">
        <v>4</v>
      </c>
      <c r="AB24" s="33">
        <v>1</v>
      </c>
      <c r="AC24" s="33">
        <v>4</v>
      </c>
      <c r="AD24" s="33">
        <v>3</v>
      </c>
      <c r="AE24" s="33">
        <v>3</v>
      </c>
      <c r="AF24" s="33">
        <v>3</v>
      </c>
      <c r="AG24" s="33">
        <v>2</v>
      </c>
      <c r="AH24" s="33">
        <v>3</v>
      </c>
      <c r="AI24" s="33">
        <v>2</v>
      </c>
      <c r="AJ24" s="33">
        <v>3</v>
      </c>
      <c r="AK24" s="33">
        <v>3</v>
      </c>
      <c r="AL24" s="33">
        <v>2</v>
      </c>
      <c r="AM24" s="33">
        <v>2</v>
      </c>
      <c r="AN24" s="33">
        <v>2</v>
      </c>
      <c r="AO24" s="33">
        <v>2</v>
      </c>
      <c r="AP24" s="33">
        <v>2</v>
      </c>
      <c r="AQ24" s="33">
        <v>2</v>
      </c>
      <c r="AR24" s="33">
        <v>2</v>
      </c>
      <c r="AS24" s="33">
        <v>3</v>
      </c>
      <c r="AT24" s="33">
        <v>3</v>
      </c>
      <c r="AU24" s="33">
        <v>3</v>
      </c>
      <c r="AV24" s="33">
        <v>2</v>
      </c>
      <c r="AW24" s="33">
        <v>3</v>
      </c>
      <c r="AX24" s="33">
        <v>2</v>
      </c>
      <c r="AY24" s="33">
        <v>3</v>
      </c>
      <c r="AZ24" s="33">
        <v>4</v>
      </c>
      <c r="BA24" s="33">
        <v>3</v>
      </c>
      <c r="BB24" s="33">
        <v>2</v>
      </c>
      <c r="BC24" s="33">
        <v>3</v>
      </c>
      <c r="BD24" s="33">
        <v>2</v>
      </c>
      <c r="BE24" s="33" t="s">
        <v>1591</v>
      </c>
      <c r="BF24" s="33">
        <v>3</v>
      </c>
      <c r="BG24" s="33">
        <v>3</v>
      </c>
      <c r="BH24" s="33" t="s">
        <v>5</v>
      </c>
      <c r="BI24" s="33" t="s">
        <v>5</v>
      </c>
      <c r="BJ24" s="33">
        <v>3</v>
      </c>
      <c r="BK24" s="33">
        <v>3</v>
      </c>
      <c r="BL24" s="33">
        <v>3</v>
      </c>
      <c r="BM24" s="33">
        <v>3</v>
      </c>
      <c r="BN24" s="33">
        <v>3</v>
      </c>
      <c r="BO24" s="33">
        <v>2</v>
      </c>
      <c r="BP24" s="33">
        <v>3</v>
      </c>
      <c r="BQ24" s="33">
        <v>4</v>
      </c>
      <c r="BR24" s="33">
        <v>4</v>
      </c>
      <c r="BS24" s="33">
        <v>4</v>
      </c>
      <c r="BT24" s="33">
        <v>4</v>
      </c>
      <c r="BU24" s="33" t="s">
        <v>1592</v>
      </c>
      <c r="BV24" s="33" t="s">
        <v>1564</v>
      </c>
      <c r="CA24" s="33"/>
      <c r="CB24" s="33" t="s">
        <v>705</v>
      </c>
      <c r="CC24" s="33" t="s">
        <v>715</v>
      </c>
      <c r="CD24" s="33" t="s">
        <v>719</v>
      </c>
      <c r="CE24" s="33" t="s">
        <v>731</v>
      </c>
      <c r="CF24" s="33" t="s">
        <v>1593</v>
      </c>
      <c r="CG24" s="33" t="s">
        <v>828</v>
      </c>
      <c r="CH24" s="33" t="s">
        <v>1594</v>
      </c>
      <c r="CI24" s="33" t="s">
        <v>837</v>
      </c>
      <c r="CJ24" s="33" t="s">
        <v>844</v>
      </c>
    </row>
    <row r="25" spans="1:88" ht="15.75" customHeight="1" x14ac:dyDescent="0.2">
      <c r="A25" s="36">
        <v>42711.41507664352</v>
      </c>
      <c r="B25" s="33">
        <v>3</v>
      </c>
      <c r="C25" s="33">
        <v>5</v>
      </c>
      <c r="D25" s="33">
        <v>4</v>
      </c>
      <c r="E25" s="33">
        <v>2</v>
      </c>
      <c r="F25" s="33">
        <v>2</v>
      </c>
      <c r="G25" s="33">
        <v>5</v>
      </c>
      <c r="H25" s="33">
        <v>4</v>
      </c>
      <c r="I25" s="33">
        <v>5</v>
      </c>
      <c r="J25" s="33">
        <v>5</v>
      </c>
      <c r="K25" s="33">
        <v>4</v>
      </c>
      <c r="L25" s="33">
        <v>4</v>
      </c>
      <c r="M25" s="33">
        <v>4</v>
      </c>
      <c r="N25" s="33">
        <v>3</v>
      </c>
      <c r="O25" s="33">
        <v>3</v>
      </c>
      <c r="P25" s="33">
        <v>5</v>
      </c>
      <c r="Q25" s="33">
        <v>4</v>
      </c>
      <c r="R25" s="33">
        <v>4</v>
      </c>
      <c r="S25" s="33">
        <v>1</v>
      </c>
      <c r="T25" s="33">
        <v>4</v>
      </c>
      <c r="U25" s="33">
        <v>3</v>
      </c>
      <c r="V25" s="33" t="s">
        <v>5</v>
      </c>
      <c r="W25" s="33">
        <v>5</v>
      </c>
      <c r="X25" s="33">
        <v>4</v>
      </c>
      <c r="Y25" s="33">
        <v>5</v>
      </c>
      <c r="Z25" s="33">
        <v>4</v>
      </c>
      <c r="AA25" s="33">
        <v>4</v>
      </c>
      <c r="AB25" s="33">
        <v>4</v>
      </c>
      <c r="AC25" s="33">
        <v>5</v>
      </c>
      <c r="AD25" s="33">
        <v>4</v>
      </c>
      <c r="AE25" s="33">
        <v>3</v>
      </c>
      <c r="AF25" s="33">
        <v>5</v>
      </c>
      <c r="AG25" s="33">
        <v>5</v>
      </c>
      <c r="AH25" s="33">
        <v>5</v>
      </c>
      <c r="AI25" s="33">
        <v>4</v>
      </c>
      <c r="AJ25" s="33">
        <v>4</v>
      </c>
      <c r="AK25" s="33">
        <v>5</v>
      </c>
      <c r="AL25" s="33">
        <v>5</v>
      </c>
      <c r="AM25" s="33">
        <v>3</v>
      </c>
      <c r="AN25" s="33">
        <v>3</v>
      </c>
      <c r="AO25" s="33">
        <v>5</v>
      </c>
      <c r="AP25" s="33">
        <v>5</v>
      </c>
      <c r="AQ25" s="33">
        <v>5</v>
      </c>
      <c r="AR25" s="33">
        <v>5</v>
      </c>
      <c r="AS25" s="33">
        <v>3</v>
      </c>
      <c r="AT25" s="33">
        <v>4</v>
      </c>
      <c r="AU25" s="33">
        <v>5</v>
      </c>
      <c r="AV25" s="33">
        <v>2</v>
      </c>
      <c r="AW25" s="33">
        <v>3</v>
      </c>
      <c r="AX25" s="33">
        <v>5</v>
      </c>
      <c r="AY25" s="33">
        <v>5</v>
      </c>
      <c r="AZ25" s="33">
        <v>4</v>
      </c>
      <c r="BA25" s="33">
        <v>2</v>
      </c>
      <c r="BB25" s="33">
        <v>5</v>
      </c>
      <c r="BC25" s="33">
        <v>4</v>
      </c>
      <c r="BD25" s="33" t="s">
        <v>5</v>
      </c>
      <c r="BF25" s="33">
        <v>4</v>
      </c>
      <c r="BG25" s="33">
        <v>3</v>
      </c>
      <c r="BH25" s="33">
        <v>4</v>
      </c>
      <c r="BI25" s="33">
        <v>4</v>
      </c>
      <c r="BJ25" s="33">
        <v>3</v>
      </c>
      <c r="BK25" s="33">
        <v>4</v>
      </c>
      <c r="BL25" s="33">
        <v>5</v>
      </c>
      <c r="BM25" s="33">
        <v>5</v>
      </c>
      <c r="BN25" s="33">
        <v>5</v>
      </c>
      <c r="BO25" s="33">
        <v>3</v>
      </c>
      <c r="BP25" s="33">
        <v>4</v>
      </c>
      <c r="BQ25" s="33">
        <v>3</v>
      </c>
      <c r="BR25" s="33">
        <v>4</v>
      </c>
      <c r="BS25" s="33">
        <v>5</v>
      </c>
      <c r="BT25" s="33">
        <v>3</v>
      </c>
      <c r="BV25" s="33" t="s">
        <v>182</v>
      </c>
      <c r="CB25" s="33" t="s">
        <v>704</v>
      </c>
      <c r="CC25" s="33" t="s">
        <v>712</v>
      </c>
      <c r="CD25" s="33" t="s">
        <v>719</v>
      </c>
      <c r="CE25" s="33" t="s">
        <v>727</v>
      </c>
      <c r="CF25" s="33" t="s">
        <v>1595</v>
      </c>
      <c r="CG25" s="33" t="s">
        <v>828</v>
      </c>
      <c r="CH25" s="33" t="s">
        <v>1255</v>
      </c>
      <c r="CI25" s="33" t="s">
        <v>837</v>
      </c>
      <c r="CJ25" s="33" t="s">
        <v>844</v>
      </c>
    </row>
    <row r="26" spans="1:88" ht="15.75" customHeight="1" x14ac:dyDescent="0.2">
      <c r="A26" s="36">
        <v>42711.416071539352</v>
      </c>
      <c r="B26" s="33">
        <v>3</v>
      </c>
      <c r="C26" s="33">
        <v>3</v>
      </c>
      <c r="D26" s="33">
        <v>1</v>
      </c>
      <c r="E26" s="33">
        <v>1</v>
      </c>
      <c r="F26" s="33">
        <v>3</v>
      </c>
      <c r="G26" s="33" t="s">
        <v>5</v>
      </c>
      <c r="H26" s="33">
        <v>2</v>
      </c>
      <c r="I26" s="33">
        <v>4</v>
      </c>
      <c r="J26" s="33">
        <v>2</v>
      </c>
      <c r="K26" s="33">
        <v>1</v>
      </c>
      <c r="L26" s="33">
        <v>3</v>
      </c>
      <c r="M26" s="33">
        <v>2</v>
      </c>
      <c r="N26" s="33">
        <v>3</v>
      </c>
      <c r="O26" s="33">
        <v>1</v>
      </c>
      <c r="P26" s="33">
        <v>3</v>
      </c>
      <c r="Q26" s="33">
        <v>3</v>
      </c>
      <c r="R26" s="33">
        <v>3</v>
      </c>
      <c r="S26" s="33">
        <v>2</v>
      </c>
      <c r="T26" s="33">
        <v>4</v>
      </c>
      <c r="U26" s="33">
        <v>3</v>
      </c>
      <c r="V26" s="33">
        <v>1</v>
      </c>
      <c r="W26" s="33">
        <v>4</v>
      </c>
      <c r="X26" s="33">
        <v>3</v>
      </c>
      <c r="Y26" s="33">
        <v>4</v>
      </c>
      <c r="Z26" s="33">
        <v>4</v>
      </c>
      <c r="AA26" s="33">
        <v>4</v>
      </c>
      <c r="AB26" s="33">
        <v>2</v>
      </c>
      <c r="AC26" s="33">
        <v>1</v>
      </c>
      <c r="AD26" s="33">
        <v>1</v>
      </c>
      <c r="AE26" s="33">
        <v>1</v>
      </c>
      <c r="AF26" s="33">
        <v>1</v>
      </c>
      <c r="AG26" s="33">
        <v>2</v>
      </c>
      <c r="AH26" s="33">
        <v>5</v>
      </c>
      <c r="AI26" s="33">
        <v>2</v>
      </c>
      <c r="AJ26" s="33">
        <v>3</v>
      </c>
      <c r="AK26" s="33">
        <v>2</v>
      </c>
      <c r="AL26" s="33">
        <v>1</v>
      </c>
      <c r="AM26" s="33">
        <v>4</v>
      </c>
      <c r="AN26" s="33">
        <v>3</v>
      </c>
      <c r="AO26" s="33">
        <v>5</v>
      </c>
      <c r="AP26" s="33">
        <v>2</v>
      </c>
      <c r="AQ26" s="33">
        <v>4</v>
      </c>
      <c r="AR26" s="33">
        <v>2</v>
      </c>
      <c r="AS26" s="33">
        <v>1</v>
      </c>
      <c r="AT26" s="33">
        <v>4</v>
      </c>
      <c r="AU26" s="33">
        <v>2</v>
      </c>
      <c r="AV26" s="33">
        <v>3</v>
      </c>
      <c r="AW26" s="33">
        <v>1</v>
      </c>
      <c r="AX26" s="33">
        <v>2</v>
      </c>
      <c r="AY26" s="33">
        <v>3</v>
      </c>
      <c r="AZ26" s="33">
        <v>3</v>
      </c>
      <c r="BA26" s="33">
        <v>3</v>
      </c>
      <c r="BB26" s="33">
        <v>3</v>
      </c>
      <c r="BC26" s="33">
        <v>2</v>
      </c>
      <c r="BD26" s="33">
        <v>1</v>
      </c>
      <c r="BF26" s="33">
        <v>4</v>
      </c>
      <c r="BG26" s="33" t="s">
        <v>5</v>
      </c>
      <c r="BH26" s="33">
        <v>2</v>
      </c>
      <c r="BI26" s="33" t="s">
        <v>5</v>
      </c>
      <c r="BJ26" s="33" t="s">
        <v>5</v>
      </c>
      <c r="BK26" s="33" t="s">
        <v>5</v>
      </c>
      <c r="BL26" s="33" t="s">
        <v>5</v>
      </c>
      <c r="BM26" s="33" t="s">
        <v>5</v>
      </c>
      <c r="BN26" s="33" t="s">
        <v>5</v>
      </c>
      <c r="BO26" s="33" t="s">
        <v>5</v>
      </c>
      <c r="BP26" s="33">
        <v>3</v>
      </c>
      <c r="BQ26" s="33">
        <v>4</v>
      </c>
      <c r="BR26" s="33">
        <v>4</v>
      </c>
      <c r="BS26" s="33">
        <v>4</v>
      </c>
      <c r="BT26" s="33" t="s">
        <v>5</v>
      </c>
      <c r="BU26" s="33" t="s">
        <v>1596</v>
      </c>
      <c r="BV26" s="33" t="s">
        <v>198</v>
      </c>
      <c r="BW26" s="33" t="s">
        <v>1139</v>
      </c>
      <c r="CB26" s="33" t="s">
        <v>705</v>
      </c>
      <c r="CC26" s="33" t="s">
        <v>713</v>
      </c>
      <c r="CD26" s="33" t="s">
        <v>719</v>
      </c>
      <c r="CE26" s="33" t="s">
        <v>727</v>
      </c>
      <c r="CF26" s="33" t="s">
        <v>1597</v>
      </c>
      <c r="CG26" s="33" t="s">
        <v>830</v>
      </c>
      <c r="CH26" s="33" t="s">
        <v>938</v>
      </c>
      <c r="CI26" s="33" t="s">
        <v>837</v>
      </c>
      <c r="CJ26" s="33" t="s">
        <v>844</v>
      </c>
    </row>
    <row r="27" spans="1:88" ht="15.75" customHeight="1" x14ac:dyDescent="0.2">
      <c r="A27" s="36">
        <v>42711.416167905089</v>
      </c>
      <c r="B27" s="33">
        <v>3</v>
      </c>
      <c r="C27" s="33">
        <v>2</v>
      </c>
      <c r="D27" s="33">
        <v>1</v>
      </c>
      <c r="E27" s="33">
        <v>1</v>
      </c>
      <c r="F27" s="33">
        <v>1</v>
      </c>
      <c r="G27" s="33">
        <v>3</v>
      </c>
      <c r="H27" s="33">
        <v>3</v>
      </c>
      <c r="I27" s="33">
        <v>4</v>
      </c>
      <c r="J27" s="33">
        <v>1</v>
      </c>
      <c r="K27" s="33">
        <v>3</v>
      </c>
      <c r="L27" s="33">
        <v>1</v>
      </c>
      <c r="M27" s="33">
        <v>5</v>
      </c>
      <c r="N27" s="33">
        <v>1</v>
      </c>
      <c r="O27" s="33">
        <v>1</v>
      </c>
      <c r="P27" s="33">
        <v>4</v>
      </c>
      <c r="Q27" s="33">
        <v>1</v>
      </c>
      <c r="R27" s="33">
        <v>1</v>
      </c>
      <c r="S27" s="33">
        <v>3</v>
      </c>
      <c r="T27" s="33">
        <v>4</v>
      </c>
      <c r="U27" s="33">
        <v>1</v>
      </c>
      <c r="V27" s="33">
        <v>2</v>
      </c>
      <c r="W27" s="33">
        <v>5</v>
      </c>
      <c r="X27" s="33">
        <v>4</v>
      </c>
      <c r="Y27" s="33">
        <v>3</v>
      </c>
      <c r="Z27" s="33">
        <v>4</v>
      </c>
      <c r="AA27" s="33">
        <v>4</v>
      </c>
      <c r="AB27" s="33">
        <v>3</v>
      </c>
      <c r="AC27" s="33">
        <v>2</v>
      </c>
      <c r="AD27" s="33">
        <v>4</v>
      </c>
      <c r="AE27" s="33">
        <v>3</v>
      </c>
      <c r="AF27" s="33">
        <v>5</v>
      </c>
      <c r="AG27" s="33">
        <v>5</v>
      </c>
      <c r="AH27" s="33">
        <v>3</v>
      </c>
      <c r="AI27" s="33">
        <v>2</v>
      </c>
      <c r="AJ27" s="33">
        <v>4</v>
      </c>
      <c r="AK27" s="33">
        <v>4</v>
      </c>
      <c r="AL27" s="33">
        <v>1</v>
      </c>
      <c r="AM27" s="33">
        <v>1</v>
      </c>
      <c r="AN27" s="33">
        <v>1</v>
      </c>
      <c r="AO27" s="33">
        <v>3</v>
      </c>
      <c r="AP27" s="33">
        <v>2</v>
      </c>
      <c r="AQ27" s="33">
        <v>3</v>
      </c>
      <c r="AR27" s="33">
        <v>1</v>
      </c>
      <c r="AS27" s="33">
        <v>1</v>
      </c>
      <c r="AT27" s="33">
        <v>2</v>
      </c>
      <c r="AU27" s="33">
        <v>5</v>
      </c>
      <c r="AV27" s="33">
        <v>1</v>
      </c>
      <c r="AW27" s="33">
        <v>1</v>
      </c>
      <c r="AX27" s="33">
        <v>3</v>
      </c>
      <c r="AY27" s="33">
        <v>4</v>
      </c>
      <c r="AZ27" s="33">
        <v>1</v>
      </c>
      <c r="BA27" s="33">
        <v>3</v>
      </c>
      <c r="BB27" s="33">
        <v>4</v>
      </c>
      <c r="BC27" s="33">
        <v>1</v>
      </c>
      <c r="BD27" s="33">
        <v>2</v>
      </c>
      <c r="BF27" s="33">
        <v>4</v>
      </c>
      <c r="BG27" s="33">
        <v>2</v>
      </c>
      <c r="BH27" s="33">
        <v>5</v>
      </c>
      <c r="BI27" s="33">
        <v>3</v>
      </c>
      <c r="BJ27" s="33">
        <v>3</v>
      </c>
      <c r="BK27" s="33">
        <v>4</v>
      </c>
      <c r="BL27" s="33">
        <v>3</v>
      </c>
      <c r="BM27" s="33">
        <v>4</v>
      </c>
      <c r="BN27" s="33">
        <v>4</v>
      </c>
      <c r="BO27" s="33">
        <v>2</v>
      </c>
      <c r="BP27" s="33">
        <v>5</v>
      </c>
      <c r="BQ27" s="33">
        <v>4</v>
      </c>
      <c r="BR27" s="33">
        <v>3</v>
      </c>
      <c r="BS27" s="33">
        <v>5</v>
      </c>
      <c r="BT27" s="33">
        <v>3</v>
      </c>
      <c r="BV27" s="33" t="s">
        <v>198</v>
      </c>
      <c r="BW27" s="33" t="s">
        <v>1598</v>
      </c>
      <c r="BX27" s="33" t="s">
        <v>1587</v>
      </c>
      <c r="CB27" s="33" t="s">
        <v>705</v>
      </c>
      <c r="CC27" s="33" t="s">
        <v>711</v>
      </c>
      <c r="CD27" s="33" t="s">
        <v>719</v>
      </c>
      <c r="CE27" s="33" t="s">
        <v>727</v>
      </c>
      <c r="CF27" s="33" t="s">
        <v>1126</v>
      </c>
      <c r="CG27" s="33" t="s">
        <v>828</v>
      </c>
      <c r="CH27" s="33" t="s">
        <v>1177</v>
      </c>
      <c r="CI27" s="33" t="s">
        <v>837</v>
      </c>
      <c r="CJ27" s="33" t="s">
        <v>844</v>
      </c>
    </row>
    <row r="28" spans="1:88" ht="15.75" customHeight="1" x14ac:dyDescent="0.2">
      <c r="A28" s="36">
        <v>42711.416398680551</v>
      </c>
      <c r="B28" s="33">
        <v>2</v>
      </c>
      <c r="C28" s="33">
        <v>4</v>
      </c>
      <c r="D28" s="33">
        <v>1</v>
      </c>
      <c r="E28" s="33">
        <v>2</v>
      </c>
      <c r="F28" s="33">
        <v>4</v>
      </c>
      <c r="G28" s="33">
        <v>5</v>
      </c>
      <c r="H28" s="33">
        <v>1</v>
      </c>
      <c r="I28" s="33">
        <v>3</v>
      </c>
      <c r="J28" s="33">
        <v>4</v>
      </c>
      <c r="K28" s="33">
        <v>3</v>
      </c>
      <c r="L28" s="33">
        <v>2</v>
      </c>
      <c r="M28" s="33">
        <v>2</v>
      </c>
      <c r="N28" s="33">
        <v>5</v>
      </c>
      <c r="O28" s="33">
        <v>2</v>
      </c>
      <c r="P28" s="33">
        <v>5</v>
      </c>
      <c r="Q28" s="33">
        <v>4</v>
      </c>
      <c r="R28" s="33">
        <v>3</v>
      </c>
      <c r="S28" s="33">
        <v>2</v>
      </c>
      <c r="T28" s="33">
        <v>3</v>
      </c>
      <c r="U28" s="33">
        <v>3</v>
      </c>
      <c r="V28" s="33">
        <v>1</v>
      </c>
      <c r="W28" s="33">
        <v>2</v>
      </c>
      <c r="X28" s="33" t="s">
        <v>5</v>
      </c>
      <c r="Y28" s="33">
        <v>2</v>
      </c>
      <c r="Z28" s="33">
        <v>4</v>
      </c>
      <c r="AA28" s="33">
        <v>2</v>
      </c>
      <c r="AB28" s="33">
        <v>3</v>
      </c>
      <c r="AC28" s="33">
        <v>4</v>
      </c>
      <c r="AD28" s="33">
        <v>3</v>
      </c>
      <c r="AE28" s="33">
        <v>2</v>
      </c>
      <c r="AF28" s="33">
        <v>2</v>
      </c>
      <c r="AG28" s="33">
        <v>4</v>
      </c>
      <c r="AH28" s="33">
        <v>2</v>
      </c>
      <c r="AI28" s="33">
        <v>1</v>
      </c>
      <c r="AJ28" s="33">
        <v>4</v>
      </c>
      <c r="AK28" s="33">
        <v>5</v>
      </c>
      <c r="AL28" s="33">
        <v>3</v>
      </c>
      <c r="AM28" s="33">
        <v>4</v>
      </c>
      <c r="AN28" s="33">
        <v>5</v>
      </c>
      <c r="AO28" s="33">
        <v>4</v>
      </c>
      <c r="AP28" s="33">
        <v>3</v>
      </c>
      <c r="AQ28" s="33">
        <v>4</v>
      </c>
      <c r="AR28" s="33">
        <v>4</v>
      </c>
      <c r="AS28" s="33">
        <v>4</v>
      </c>
      <c r="AT28" s="33">
        <v>3</v>
      </c>
      <c r="AU28" s="33">
        <v>4</v>
      </c>
      <c r="AV28" s="33">
        <v>4</v>
      </c>
      <c r="AW28" s="33">
        <v>2</v>
      </c>
      <c r="AX28" s="33">
        <v>5</v>
      </c>
      <c r="AY28" s="33">
        <v>5</v>
      </c>
      <c r="AZ28" s="33">
        <v>4</v>
      </c>
      <c r="BA28" s="33">
        <v>4</v>
      </c>
      <c r="BB28" s="33">
        <v>3</v>
      </c>
      <c r="BC28" s="33">
        <v>4</v>
      </c>
      <c r="BD28" s="33">
        <v>3</v>
      </c>
      <c r="BE28" s="33" t="s">
        <v>1599</v>
      </c>
      <c r="BF28" s="33">
        <v>2</v>
      </c>
      <c r="BG28" s="33">
        <v>3</v>
      </c>
      <c r="BH28" s="33">
        <v>2</v>
      </c>
      <c r="BI28" s="33">
        <v>4</v>
      </c>
      <c r="BJ28" s="33">
        <v>3</v>
      </c>
      <c r="BK28" s="33">
        <v>2</v>
      </c>
      <c r="BL28" s="33">
        <v>2</v>
      </c>
      <c r="BM28" s="33">
        <v>1</v>
      </c>
      <c r="BN28" s="33">
        <v>4</v>
      </c>
      <c r="BO28" s="33">
        <v>4</v>
      </c>
      <c r="BP28" s="33">
        <v>4</v>
      </c>
      <c r="BQ28" s="33">
        <v>4</v>
      </c>
      <c r="BR28" s="33">
        <v>4</v>
      </c>
      <c r="BS28" s="33">
        <v>4</v>
      </c>
      <c r="BT28" s="33">
        <v>4</v>
      </c>
      <c r="BU28" s="33" t="s">
        <v>1600</v>
      </c>
      <c r="BV28" s="33" t="s">
        <v>198</v>
      </c>
      <c r="BW28" s="33" t="s">
        <v>183</v>
      </c>
      <c r="CB28" s="33" t="s">
        <v>705</v>
      </c>
      <c r="CC28" s="33" t="s">
        <v>711</v>
      </c>
      <c r="CD28" s="33" t="s">
        <v>719</v>
      </c>
      <c r="CE28" s="33" t="s">
        <v>727</v>
      </c>
      <c r="CF28" s="33" t="s">
        <v>990</v>
      </c>
      <c r="CG28" s="33" t="s">
        <v>829</v>
      </c>
      <c r="CH28" s="33" t="s">
        <v>1601</v>
      </c>
      <c r="CI28" s="33" t="s">
        <v>839</v>
      </c>
      <c r="CJ28" s="33" t="s">
        <v>846</v>
      </c>
    </row>
    <row r="29" spans="1:88" ht="15.75" customHeight="1" x14ac:dyDescent="0.2">
      <c r="A29" s="36">
        <v>42711.426332627314</v>
      </c>
      <c r="B29" s="33">
        <v>3</v>
      </c>
      <c r="C29" s="33">
        <v>2</v>
      </c>
      <c r="D29" s="33">
        <v>3</v>
      </c>
      <c r="E29" s="33">
        <v>4</v>
      </c>
      <c r="F29" s="33">
        <v>2</v>
      </c>
      <c r="G29" s="33">
        <v>5</v>
      </c>
      <c r="H29" s="33">
        <v>5</v>
      </c>
      <c r="I29" s="33">
        <v>5</v>
      </c>
      <c r="J29" s="33">
        <v>5</v>
      </c>
      <c r="K29" s="33">
        <v>4</v>
      </c>
      <c r="L29" s="33">
        <v>3</v>
      </c>
      <c r="M29" s="33">
        <v>4</v>
      </c>
      <c r="N29" s="33">
        <v>4</v>
      </c>
      <c r="O29" s="33">
        <v>3</v>
      </c>
      <c r="P29" s="33">
        <v>5</v>
      </c>
      <c r="Q29" s="33">
        <v>5</v>
      </c>
      <c r="R29" s="33">
        <v>4</v>
      </c>
      <c r="S29" s="33">
        <v>4</v>
      </c>
      <c r="T29" s="33">
        <v>2</v>
      </c>
      <c r="U29" s="33">
        <v>4</v>
      </c>
      <c r="V29" s="33" t="s">
        <v>5</v>
      </c>
      <c r="W29" s="33">
        <v>5</v>
      </c>
      <c r="X29" s="33">
        <v>5</v>
      </c>
      <c r="Y29" s="33">
        <v>5</v>
      </c>
      <c r="Z29" s="33">
        <v>4</v>
      </c>
      <c r="AA29" s="33">
        <v>5</v>
      </c>
      <c r="AB29" s="33">
        <v>5</v>
      </c>
      <c r="AC29" s="33">
        <v>4</v>
      </c>
      <c r="AD29" s="33">
        <v>5</v>
      </c>
      <c r="AE29" s="33">
        <v>4</v>
      </c>
      <c r="AF29" s="33">
        <v>5</v>
      </c>
      <c r="AG29" s="33">
        <v>4</v>
      </c>
      <c r="AH29" s="33">
        <v>5</v>
      </c>
      <c r="AI29" s="33">
        <v>3</v>
      </c>
      <c r="AJ29" s="33">
        <v>4</v>
      </c>
      <c r="AK29" s="33">
        <v>3</v>
      </c>
      <c r="AL29" s="33">
        <v>4</v>
      </c>
      <c r="AM29" s="33">
        <v>5</v>
      </c>
      <c r="AN29" s="33">
        <v>4</v>
      </c>
      <c r="AO29" s="33">
        <v>5</v>
      </c>
      <c r="AP29" s="33">
        <v>5</v>
      </c>
      <c r="AQ29" s="33">
        <v>5</v>
      </c>
      <c r="AR29" s="33">
        <v>5</v>
      </c>
      <c r="AS29" s="33">
        <v>5</v>
      </c>
      <c r="AT29" s="33">
        <v>4</v>
      </c>
      <c r="AU29" s="33">
        <v>4</v>
      </c>
      <c r="AV29" s="33">
        <v>5</v>
      </c>
      <c r="AW29" s="33">
        <v>4</v>
      </c>
      <c r="AX29" s="33">
        <v>5</v>
      </c>
      <c r="AY29" s="33">
        <v>5</v>
      </c>
      <c r="AZ29" s="33">
        <v>4</v>
      </c>
      <c r="BA29" s="33">
        <v>4</v>
      </c>
      <c r="BB29" s="33">
        <v>3</v>
      </c>
      <c r="BC29" s="33">
        <v>5</v>
      </c>
      <c r="BD29" s="33" t="s">
        <v>5</v>
      </c>
      <c r="BF29" s="33">
        <v>4</v>
      </c>
      <c r="BG29" s="33">
        <v>4</v>
      </c>
      <c r="BH29" s="33">
        <v>5</v>
      </c>
      <c r="BI29" s="33">
        <v>4</v>
      </c>
      <c r="BJ29" s="33">
        <v>4</v>
      </c>
      <c r="BK29" s="33">
        <v>4</v>
      </c>
      <c r="BL29" s="33">
        <v>4</v>
      </c>
      <c r="BM29" s="33">
        <v>5</v>
      </c>
      <c r="BN29" s="33">
        <v>5</v>
      </c>
      <c r="BO29" s="33">
        <v>5</v>
      </c>
      <c r="BP29" s="33">
        <v>5</v>
      </c>
      <c r="BQ29" s="33">
        <v>5</v>
      </c>
      <c r="BR29" s="33">
        <v>5</v>
      </c>
      <c r="BS29" s="33">
        <v>5</v>
      </c>
      <c r="BT29" s="33">
        <v>5</v>
      </c>
      <c r="BV29" s="33" t="s">
        <v>198</v>
      </c>
      <c r="BW29" s="33" t="s">
        <v>1602</v>
      </c>
      <c r="CB29" s="33" t="s">
        <v>704</v>
      </c>
      <c r="CC29" s="33" t="s">
        <v>712</v>
      </c>
      <c r="CD29" s="33" t="s">
        <v>720</v>
      </c>
      <c r="CE29" s="33" t="s">
        <v>727</v>
      </c>
      <c r="CF29" s="33" t="s">
        <v>1603</v>
      </c>
      <c r="CG29" s="33" t="s">
        <v>741</v>
      </c>
      <c r="CH29" s="33" t="s">
        <v>1378</v>
      </c>
      <c r="CI29" s="33" t="s">
        <v>837</v>
      </c>
      <c r="CJ29" s="33" t="s">
        <v>844</v>
      </c>
    </row>
    <row r="30" spans="1:88" ht="15.75" customHeight="1" x14ac:dyDescent="0.2">
      <c r="A30" s="36">
        <v>42711.429227893517</v>
      </c>
      <c r="B30" s="33">
        <v>2</v>
      </c>
      <c r="C30" s="33">
        <v>5</v>
      </c>
      <c r="D30" s="33">
        <v>4</v>
      </c>
      <c r="E30" s="33">
        <v>4</v>
      </c>
      <c r="F30" s="33">
        <v>1</v>
      </c>
      <c r="G30" s="33">
        <v>5</v>
      </c>
      <c r="H30" s="33">
        <v>2</v>
      </c>
      <c r="I30" s="33">
        <v>3</v>
      </c>
      <c r="J30" s="33">
        <v>2</v>
      </c>
      <c r="K30" s="33">
        <v>3</v>
      </c>
      <c r="L30" s="33">
        <v>2</v>
      </c>
      <c r="M30" s="33">
        <v>2</v>
      </c>
      <c r="N30" s="33">
        <v>3</v>
      </c>
      <c r="O30" s="33">
        <v>2</v>
      </c>
      <c r="P30" s="33">
        <v>2</v>
      </c>
      <c r="Q30" s="33">
        <v>3</v>
      </c>
      <c r="R30" s="33">
        <v>2</v>
      </c>
      <c r="S30" s="33">
        <v>2</v>
      </c>
      <c r="T30" s="33">
        <v>2</v>
      </c>
      <c r="U30" s="33">
        <v>4</v>
      </c>
      <c r="V30" s="33">
        <v>1</v>
      </c>
      <c r="W30" s="33">
        <v>4</v>
      </c>
      <c r="X30" s="33">
        <v>2</v>
      </c>
      <c r="Y30" s="33">
        <v>3</v>
      </c>
      <c r="Z30" s="33">
        <v>2</v>
      </c>
      <c r="AA30" s="33">
        <v>3</v>
      </c>
      <c r="AB30" s="33">
        <v>3</v>
      </c>
      <c r="AC30" s="33">
        <v>2</v>
      </c>
      <c r="AD30" s="33">
        <v>4</v>
      </c>
      <c r="AE30" s="33">
        <v>4</v>
      </c>
      <c r="AF30" s="33">
        <v>3</v>
      </c>
      <c r="AG30" s="33">
        <v>2</v>
      </c>
      <c r="AH30" s="33">
        <v>4</v>
      </c>
      <c r="AI30" s="33">
        <v>4</v>
      </c>
      <c r="AJ30" s="33">
        <v>2</v>
      </c>
      <c r="AK30" s="33">
        <v>5</v>
      </c>
      <c r="AL30" s="33">
        <v>4</v>
      </c>
      <c r="AM30" s="33">
        <v>5</v>
      </c>
      <c r="AN30" s="33">
        <v>2</v>
      </c>
      <c r="AO30" s="33">
        <v>5</v>
      </c>
      <c r="AP30" s="33">
        <v>5</v>
      </c>
      <c r="AQ30" s="33">
        <v>3</v>
      </c>
      <c r="AR30" s="33">
        <v>4</v>
      </c>
      <c r="AS30" s="33">
        <v>4</v>
      </c>
      <c r="AT30" s="33">
        <v>3</v>
      </c>
      <c r="AU30" s="33">
        <v>4</v>
      </c>
      <c r="AV30" s="33">
        <v>2</v>
      </c>
      <c r="AW30" s="33">
        <v>2</v>
      </c>
      <c r="AX30" s="33">
        <v>3</v>
      </c>
      <c r="AY30" s="33">
        <v>3</v>
      </c>
      <c r="AZ30" s="33">
        <v>3</v>
      </c>
      <c r="BA30" s="33">
        <v>2</v>
      </c>
      <c r="BB30" s="33">
        <v>2</v>
      </c>
      <c r="BC30" s="33">
        <v>4</v>
      </c>
      <c r="BD30" s="33">
        <v>1</v>
      </c>
      <c r="BE30" s="33" t="s">
        <v>1604</v>
      </c>
      <c r="BF30" s="33">
        <v>4</v>
      </c>
      <c r="BG30" s="33">
        <v>4</v>
      </c>
      <c r="BH30" s="33">
        <v>5</v>
      </c>
      <c r="BI30" s="33">
        <v>3</v>
      </c>
      <c r="BJ30" s="33">
        <v>2</v>
      </c>
      <c r="BK30" s="33">
        <v>4</v>
      </c>
      <c r="BL30" s="33">
        <v>4</v>
      </c>
      <c r="BM30" s="33">
        <v>3</v>
      </c>
      <c r="BN30" s="33">
        <v>4</v>
      </c>
      <c r="BO30" s="33">
        <v>3</v>
      </c>
      <c r="BP30" s="33">
        <v>3</v>
      </c>
      <c r="BQ30" s="33">
        <v>4</v>
      </c>
      <c r="BR30" s="33">
        <v>5</v>
      </c>
      <c r="BS30" s="33">
        <v>3</v>
      </c>
      <c r="BT30" s="33">
        <v>4</v>
      </c>
      <c r="BU30" s="33" t="s">
        <v>1605</v>
      </c>
      <c r="BV30" s="33" t="s">
        <v>198</v>
      </c>
      <c r="BW30" s="33" t="s">
        <v>181</v>
      </c>
      <c r="CB30" s="33" t="s">
        <v>704</v>
      </c>
      <c r="CC30" s="33" t="s">
        <v>712</v>
      </c>
      <c r="CD30" s="33" t="s">
        <v>719</v>
      </c>
      <c r="CE30" s="33" t="s">
        <v>727</v>
      </c>
      <c r="CF30" s="33" t="s">
        <v>1066</v>
      </c>
      <c r="CG30" s="33" t="s">
        <v>1606</v>
      </c>
      <c r="CH30" s="33" t="s">
        <v>236</v>
      </c>
      <c r="CI30" s="33" t="s">
        <v>837</v>
      </c>
      <c r="CJ30" s="33" t="s">
        <v>844</v>
      </c>
    </row>
    <row r="31" spans="1:88" ht="15.75" customHeight="1" x14ac:dyDescent="0.2">
      <c r="A31" s="36">
        <v>42711.43231783565</v>
      </c>
      <c r="B31" s="33" t="s">
        <v>5</v>
      </c>
      <c r="C31" s="33" t="s">
        <v>5</v>
      </c>
      <c r="D31" s="33" t="s">
        <v>5</v>
      </c>
      <c r="E31" s="33">
        <v>4</v>
      </c>
      <c r="F31" s="33">
        <v>5</v>
      </c>
      <c r="G31" s="33">
        <v>3</v>
      </c>
      <c r="H31" s="33" t="s">
        <v>5</v>
      </c>
      <c r="I31" s="33" t="s">
        <v>5</v>
      </c>
      <c r="J31" s="33" t="s">
        <v>5</v>
      </c>
      <c r="K31" s="33" t="s">
        <v>5</v>
      </c>
      <c r="L31" s="33">
        <v>4</v>
      </c>
      <c r="M31" s="33">
        <v>5</v>
      </c>
      <c r="N31" s="33" t="s">
        <v>5</v>
      </c>
      <c r="O31" s="33" t="s">
        <v>5</v>
      </c>
      <c r="P31" s="33" t="s">
        <v>5</v>
      </c>
      <c r="Q31" s="33" t="s">
        <v>5</v>
      </c>
      <c r="R31" s="33" t="s">
        <v>5</v>
      </c>
      <c r="S31" s="33" t="s">
        <v>5</v>
      </c>
      <c r="T31" s="33" t="s">
        <v>5</v>
      </c>
      <c r="U31" s="33" t="s">
        <v>5</v>
      </c>
      <c r="V31" s="33" t="s">
        <v>5</v>
      </c>
      <c r="W31" s="33" t="s">
        <v>5</v>
      </c>
      <c r="X31" s="33" t="s">
        <v>5</v>
      </c>
      <c r="Y31" s="33" t="s">
        <v>5</v>
      </c>
      <c r="Z31" s="33" t="s">
        <v>5</v>
      </c>
      <c r="AA31" s="33" t="s">
        <v>5</v>
      </c>
      <c r="AB31" s="33" t="s">
        <v>5</v>
      </c>
      <c r="AC31" s="33">
        <v>3</v>
      </c>
      <c r="AD31" s="33">
        <v>3</v>
      </c>
      <c r="AE31" s="33">
        <v>3</v>
      </c>
      <c r="AF31" s="33">
        <v>3</v>
      </c>
      <c r="AG31" s="33">
        <v>3</v>
      </c>
      <c r="AH31" s="33">
        <v>3</v>
      </c>
      <c r="AI31" s="33">
        <v>3</v>
      </c>
      <c r="AJ31" s="33" t="s">
        <v>5</v>
      </c>
      <c r="AK31" s="33" t="s">
        <v>5</v>
      </c>
      <c r="AL31" s="33" t="s">
        <v>5</v>
      </c>
      <c r="AM31" s="33">
        <v>3</v>
      </c>
      <c r="AN31" s="33">
        <v>5</v>
      </c>
      <c r="AO31" s="33" t="s">
        <v>5</v>
      </c>
      <c r="AP31" s="33" t="s">
        <v>5</v>
      </c>
      <c r="AQ31" s="33" t="s">
        <v>5</v>
      </c>
      <c r="AR31" s="33" t="s">
        <v>5</v>
      </c>
      <c r="AS31" s="33" t="s">
        <v>5</v>
      </c>
      <c r="AT31" s="33">
        <v>4</v>
      </c>
      <c r="AU31" s="33">
        <v>5</v>
      </c>
      <c r="AV31" s="33" t="s">
        <v>5</v>
      </c>
      <c r="AW31" s="33" t="s">
        <v>5</v>
      </c>
      <c r="AX31" s="33" t="s">
        <v>5</v>
      </c>
      <c r="AY31" s="33" t="s">
        <v>5</v>
      </c>
      <c r="AZ31" s="33" t="s">
        <v>5</v>
      </c>
      <c r="BA31" s="33" t="s">
        <v>5</v>
      </c>
      <c r="BB31" s="33" t="s">
        <v>5</v>
      </c>
      <c r="BC31" s="33" t="s">
        <v>5</v>
      </c>
      <c r="BD31" s="33" t="s">
        <v>5</v>
      </c>
      <c r="BE31" s="33" t="s">
        <v>1607</v>
      </c>
      <c r="BF31" s="33">
        <v>5</v>
      </c>
      <c r="BG31" s="33" t="s">
        <v>5</v>
      </c>
      <c r="BH31" s="33" t="s">
        <v>5</v>
      </c>
      <c r="BI31" s="33">
        <v>5</v>
      </c>
      <c r="BJ31" s="33">
        <v>5</v>
      </c>
      <c r="BK31" s="33" t="s">
        <v>5</v>
      </c>
      <c r="BL31" s="33" t="s">
        <v>5</v>
      </c>
      <c r="BM31" s="33" t="s">
        <v>5</v>
      </c>
      <c r="BN31" s="33" t="s">
        <v>5</v>
      </c>
      <c r="BO31" s="33">
        <v>5</v>
      </c>
      <c r="BP31" s="33">
        <v>5</v>
      </c>
      <c r="BQ31" s="33">
        <v>5</v>
      </c>
      <c r="BR31" s="33">
        <v>5</v>
      </c>
      <c r="BS31" s="33">
        <v>5</v>
      </c>
      <c r="BT31" s="33" t="s">
        <v>5</v>
      </c>
      <c r="BV31" s="33" t="s">
        <v>198</v>
      </c>
      <c r="BW31" s="33" t="s">
        <v>184</v>
      </c>
      <c r="CB31" s="33" t="s">
        <v>704</v>
      </c>
      <c r="CC31" s="33" t="s">
        <v>713</v>
      </c>
      <c r="CD31" s="33" t="s">
        <v>719</v>
      </c>
      <c r="CE31" s="33" t="s">
        <v>727</v>
      </c>
      <c r="CF31" s="33" t="s">
        <v>1608</v>
      </c>
      <c r="CG31" s="33" t="s">
        <v>830</v>
      </c>
      <c r="CH31" s="33" t="s">
        <v>1609</v>
      </c>
      <c r="CI31" s="33" t="s">
        <v>995</v>
      </c>
      <c r="CJ31" s="33" t="s">
        <v>1610</v>
      </c>
    </row>
    <row r="32" spans="1:88" ht="15.75" customHeight="1" x14ac:dyDescent="0.2">
      <c r="A32" s="36">
        <v>42711.433782858796</v>
      </c>
      <c r="B32" s="33" t="s">
        <v>5</v>
      </c>
      <c r="C32" s="33">
        <v>5</v>
      </c>
      <c r="D32" s="33">
        <v>5</v>
      </c>
      <c r="E32" s="33" t="s">
        <v>5</v>
      </c>
      <c r="F32" s="33" t="s">
        <v>5</v>
      </c>
      <c r="G32" s="33">
        <v>5</v>
      </c>
      <c r="H32" s="33">
        <v>2</v>
      </c>
      <c r="I32" s="33">
        <v>1</v>
      </c>
      <c r="J32" s="33">
        <v>1</v>
      </c>
      <c r="K32" s="33">
        <v>3</v>
      </c>
      <c r="L32" s="33" t="s">
        <v>5</v>
      </c>
      <c r="M32" s="33" t="s">
        <v>5</v>
      </c>
      <c r="N32" s="33">
        <v>1</v>
      </c>
      <c r="O32" s="33">
        <v>2</v>
      </c>
      <c r="P32" s="33">
        <v>5</v>
      </c>
      <c r="Q32" s="33">
        <v>3</v>
      </c>
      <c r="R32" s="33">
        <v>1</v>
      </c>
      <c r="S32" s="33">
        <v>4</v>
      </c>
      <c r="T32" s="33">
        <v>2</v>
      </c>
      <c r="U32" s="33" t="s">
        <v>5</v>
      </c>
      <c r="V32" s="33">
        <v>2</v>
      </c>
      <c r="W32" s="33">
        <v>5</v>
      </c>
      <c r="X32" s="33" t="s">
        <v>5</v>
      </c>
      <c r="Y32" s="33">
        <v>4</v>
      </c>
      <c r="Z32" s="33" t="s">
        <v>5</v>
      </c>
      <c r="AA32" s="33">
        <v>4</v>
      </c>
      <c r="AB32" s="33" t="s">
        <v>5</v>
      </c>
      <c r="AC32" s="33">
        <v>4</v>
      </c>
      <c r="AD32" s="33">
        <v>4</v>
      </c>
      <c r="AE32" s="33">
        <v>1</v>
      </c>
      <c r="AF32" s="33">
        <v>4</v>
      </c>
      <c r="AG32" s="33">
        <v>5</v>
      </c>
      <c r="AH32" s="33">
        <v>4</v>
      </c>
      <c r="AI32" s="33">
        <v>4</v>
      </c>
      <c r="AJ32" s="33" t="s">
        <v>5</v>
      </c>
      <c r="AK32" s="33">
        <v>5</v>
      </c>
      <c r="AL32" s="33">
        <v>5</v>
      </c>
      <c r="AM32" s="33" t="s">
        <v>5</v>
      </c>
      <c r="AN32" s="33">
        <v>2</v>
      </c>
      <c r="AO32" s="33">
        <v>5</v>
      </c>
      <c r="AP32" s="33">
        <v>3</v>
      </c>
      <c r="AQ32" s="33">
        <v>1</v>
      </c>
      <c r="AR32" s="33" t="s">
        <v>5</v>
      </c>
      <c r="AS32" s="33">
        <v>4</v>
      </c>
      <c r="AT32" s="33">
        <v>3</v>
      </c>
      <c r="AU32" s="33">
        <v>2</v>
      </c>
      <c r="AV32" s="33">
        <v>1</v>
      </c>
      <c r="AW32" s="33">
        <v>1</v>
      </c>
      <c r="AX32" s="33">
        <v>5</v>
      </c>
      <c r="AY32" s="33">
        <v>2</v>
      </c>
      <c r="AZ32" s="33">
        <v>1</v>
      </c>
      <c r="BA32" s="33">
        <v>2</v>
      </c>
      <c r="BB32" s="33">
        <v>2</v>
      </c>
      <c r="BC32" s="33">
        <v>3</v>
      </c>
      <c r="BD32" s="33">
        <v>2</v>
      </c>
      <c r="BE32" s="33" t="s">
        <v>1611</v>
      </c>
      <c r="BF32" s="33">
        <v>3</v>
      </c>
      <c r="BG32" s="33">
        <v>4</v>
      </c>
      <c r="BH32" s="33">
        <v>4</v>
      </c>
      <c r="BI32" s="33">
        <v>3</v>
      </c>
      <c r="BJ32" s="33">
        <v>4</v>
      </c>
      <c r="BK32" s="33">
        <v>4</v>
      </c>
      <c r="BL32" s="33">
        <v>3</v>
      </c>
      <c r="BM32" s="33">
        <v>4</v>
      </c>
      <c r="BN32" s="33">
        <v>4</v>
      </c>
      <c r="BO32" s="33">
        <v>4</v>
      </c>
      <c r="BP32" s="33">
        <v>4</v>
      </c>
      <c r="BQ32" s="33">
        <v>5</v>
      </c>
      <c r="BR32" s="33">
        <v>5</v>
      </c>
      <c r="BS32" s="33">
        <v>4</v>
      </c>
      <c r="BT32" s="33">
        <v>3</v>
      </c>
      <c r="BU32" s="33" t="s">
        <v>1612</v>
      </c>
      <c r="BV32" s="33" t="s">
        <v>198</v>
      </c>
      <c r="BW32" s="33" t="s">
        <v>184</v>
      </c>
      <c r="CB32" s="33" t="s">
        <v>704</v>
      </c>
      <c r="CC32" s="33" t="s">
        <v>712</v>
      </c>
      <c r="CD32" s="33" t="s">
        <v>722</v>
      </c>
      <c r="CE32" s="33" t="s">
        <v>728</v>
      </c>
      <c r="CF32" s="33" t="s">
        <v>1039</v>
      </c>
      <c r="CG32" s="33" t="s">
        <v>741</v>
      </c>
      <c r="CH32" s="33" t="s">
        <v>1613</v>
      </c>
      <c r="CI32" s="33" t="s">
        <v>837</v>
      </c>
      <c r="CJ32" s="33" t="s">
        <v>844</v>
      </c>
    </row>
    <row r="33" spans="1:88" ht="15.75" customHeight="1" x14ac:dyDescent="0.2">
      <c r="A33" s="36">
        <v>42711.447154768517</v>
      </c>
      <c r="B33" s="33">
        <v>2</v>
      </c>
      <c r="C33" s="33">
        <v>5</v>
      </c>
      <c r="D33" s="33">
        <v>4</v>
      </c>
      <c r="E33" s="33">
        <v>4</v>
      </c>
      <c r="F33" s="33">
        <v>5</v>
      </c>
      <c r="G33" s="33">
        <v>5</v>
      </c>
      <c r="H33" s="33">
        <v>5</v>
      </c>
      <c r="I33" s="33">
        <v>5</v>
      </c>
      <c r="J33" s="33">
        <v>5</v>
      </c>
      <c r="K33" s="33">
        <v>4</v>
      </c>
      <c r="L33" s="33">
        <v>3</v>
      </c>
      <c r="M33" s="33">
        <v>2</v>
      </c>
      <c r="N33" s="33">
        <v>2</v>
      </c>
      <c r="O33" s="33">
        <v>4</v>
      </c>
      <c r="P33" s="33">
        <v>5</v>
      </c>
      <c r="Q33" s="33">
        <v>5</v>
      </c>
      <c r="R33" s="33">
        <v>3</v>
      </c>
      <c r="S33" s="33">
        <v>4</v>
      </c>
      <c r="T33" s="33">
        <v>3</v>
      </c>
      <c r="U33" s="33">
        <v>4</v>
      </c>
      <c r="V33" s="33">
        <v>4</v>
      </c>
      <c r="W33" s="33">
        <v>3</v>
      </c>
      <c r="X33" s="33">
        <v>3</v>
      </c>
      <c r="Y33" s="33">
        <v>5</v>
      </c>
      <c r="Z33" s="33">
        <v>4</v>
      </c>
      <c r="AA33" s="33">
        <v>4</v>
      </c>
      <c r="AB33" s="33">
        <v>2</v>
      </c>
      <c r="AC33" s="33">
        <v>2</v>
      </c>
      <c r="AD33" s="33">
        <v>3</v>
      </c>
      <c r="AE33" s="33">
        <v>3</v>
      </c>
      <c r="AF33" s="33">
        <v>2</v>
      </c>
      <c r="AG33" s="33">
        <v>3</v>
      </c>
      <c r="AH33" s="33">
        <v>4</v>
      </c>
      <c r="AI33" s="33">
        <v>1</v>
      </c>
      <c r="AJ33" s="33">
        <v>2</v>
      </c>
      <c r="AK33" s="33">
        <v>5</v>
      </c>
      <c r="AL33" s="33">
        <v>3</v>
      </c>
      <c r="AM33" s="33">
        <v>3</v>
      </c>
      <c r="AN33" s="33">
        <v>5</v>
      </c>
      <c r="AO33" s="33">
        <v>5</v>
      </c>
      <c r="AP33" s="33">
        <v>4</v>
      </c>
      <c r="AQ33" s="33">
        <v>5</v>
      </c>
      <c r="AR33" s="33">
        <v>4</v>
      </c>
      <c r="AS33" s="33">
        <v>4</v>
      </c>
      <c r="AT33" s="33">
        <v>2</v>
      </c>
      <c r="AU33" s="33">
        <v>3</v>
      </c>
      <c r="AV33" s="33">
        <v>1</v>
      </c>
      <c r="AW33" s="33">
        <v>3</v>
      </c>
      <c r="AX33" s="33">
        <v>5</v>
      </c>
      <c r="AY33" s="33">
        <v>5</v>
      </c>
      <c r="AZ33" s="33">
        <v>3</v>
      </c>
      <c r="BA33" s="33">
        <v>4</v>
      </c>
      <c r="BB33" s="33">
        <v>3</v>
      </c>
      <c r="BC33" s="33">
        <v>4</v>
      </c>
      <c r="BD33" s="33">
        <v>3</v>
      </c>
      <c r="BF33" s="33">
        <v>5</v>
      </c>
      <c r="BG33" s="33">
        <v>3</v>
      </c>
      <c r="BH33" s="33">
        <v>5</v>
      </c>
      <c r="BI33" s="33">
        <v>4</v>
      </c>
      <c r="BJ33" s="33">
        <v>4</v>
      </c>
      <c r="BK33" s="33">
        <v>3</v>
      </c>
      <c r="BL33" s="33">
        <v>4</v>
      </c>
      <c r="BM33" s="33">
        <v>4</v>
      </c>
      <c r="BN33" s="33">
        <v>2</v>
      </c>
      <c r="BO33" s="33">
        <v>3</v>
      </c>
      <c r="BP33" s="33">
        <v>4</v>
      </c>
      <c r="BQ33" s="33">
        <v>4</v>
      </c>
      <c r="BR33" s="33">
        <v>5</v>
      </c>
      <c r="BS33" s="33">
        <v>5</v>
      </c>
      <c r="BT33" s="33">
        <v>4</v>
      </c>
      <c r="BU33" s="33" t="s">
        <v>1614</v>
      </c>
      <c r="BV33" s="33" t="s">
        <v>198</v>
      </c>
      <c r="BW33" s="33" t="s">
        <v>184</v>
      </c>
      <c r="CB33" s="33" t="s">
        <v>704</v>
      </c>
      <c r="CC33" s="33" t="s">
        <v>713</v>
      </c>
      <c r="CD33" s="33" t="s">
        <v>719</v>
      </c>
      <c r="CE33" s="33" t="s">
        <v>728</v>
      </c>
      <c r="CF33" s="33" t="s">
        <v>1615</v>
      </c>
      <c r="CG33" s="33" t="s">
        <v>828</v>
      </c>
      <c r="CH33" s="33" t="s">
        <v>938</v>
      </c>
      <c r="CI33" s="33" t="s">
        <v>837</v>
      </c>
      <c r="CJ33" s="33" t="s">
        <v>844</v>
      </c>
    </row>
    <row r="34" spans="1:88" ht="15.75" customHeight="1" x14ac:dyDescent="0.2">
      <c r="A34" s="36">
        <v>42711.454940219905</v>
      </c>
      <c r="B34" s="33">
        <v>2</v>
      </c>
      <c r="C34" s="33">
        <v>2</v>
      </c>
      <c r="D34" s="33">
        <v>2</v>
      </c>
      <c r="E34" s="33">
        <v>2</v>
      </c>
      <c r="F34" s="33">
        <v>2</v>
      </c>
      <c r="G34" s="33">
        <v>5</v>
      </c>
      <c r="H34" s="33">
        <v>3</v>
      </c>
      <c r="I34" s="33">
        <v>2</v>
      </c>
      <c r="J34" s="33">
        <v>3</v>
      </c>
      <c r="K34" s="33">
        <v>3</v>
      </c>
      <c r="L34" s="33">
        <v>3</v>
      </c>
      <c r="M34" s="33">
        <v>3</v>
      </c>
      <c r="N34" s="33">
        <v>2</v>
      </c>
      <c r="O34" s="33">
        <v>4</v>
      </c>
      <c r="P34" s="33">
        <v>3</v>
      </c>
      <c r="Q34" s="33">
        <v>2</v>
      </c>
      <c r="R34" s="33">
        <v>3</v>
      </c>
      <c r="S34" s="33">
        <v>2</v>
      </c>
      <c r="T34" s="33">
        <v>2</v>
      </c>
      <c r="U34" s="33">
        <v>4</v>
      </c>
      <c r="V34" s="33">
        <v>1</v>
      </c>
      <c r="W34" s="33">
        <v>4</v>
      </c>
      <c r="X34" s="33">
        <v>4</v>
      </c>
      <c r="Y34" s="33">
        <v>4</v>
      </c>
      <c r="Z34" s="33">
        <v>5</v>
      </c>
      <c r="AA34" s="33">
        <v>4</v>
      </c>
      <c r="AB34" s="33">
        <v>3</v>
      </c>
      <c r="AC34" s="33">
        <v>3</v>
      </c>
      <c r="AD34" s="33">
        <v>4</v>
      </c>
      <c r="AE34" s="33">
        <v>3</v>
      </c>
      <c r="AF34" s="33">
        <v>3</v>
      </c>
      <c r="AG34" s="33">
        <v>4</v>
      </c>
      <c r="AH34" s="33">
        <v>3</v>
      </c>
      <c r="AI34" s="33">
        <v>3</v>
      </c>
      <c r="AJ34" s="33">
        <v>3</v>
      </c>
      <c r="AK34" s="33">
        <v>3</v>
      </c>
      <c r="AL34" s="33">
        <v>3</v>
      </c>
      <c r="AM34" s="33">
        <v>2</v>
      </c>
      <c r="AN34" s="33">
        <v>2</v>
      </c>
      <c r="AO34" s="33">
        <v>5</v>
      </c>
      <c r="AP34" s="33">
        <v>2</v>
      </c>
      <c r="AQ34" s="33">
        <v>2</v>
      </c>
      <c r="AR34" s="33">
        <v>3</v>
      </c>
      <c r="AS34" s="33">
        <v>3</v>
      </c>
      <c r="AT34" s="33">
        <v>4</v>
      </c>
      <c r="AU34" s="33">
        <v>3</v>
      </c>
      <c r="AV34" s="33">
        <v>3</v>
      </c>
      <c r="AW34" s="33">
        <v>4</v>
      </c>
      <c r="AX34" s="33">
        <v>3</v>
      </c>
      <c r="AY34" s="33">
        <v>3</v>
      </c>
      <c r="AZ34" s="33">
        <v>4</v>
      </c>
      <c r="BA34" s="33">
        <v>3</v>
      </c>
      <c r="BB34" s="33">
        <v>3</v>
      </c>
      <c r="BC34" s="33">
        <v>3</v>
      </c>
      <c r="BD34" s="33">
        <v>2</v>
      </c>
      <c r="BF34" s="33">
        <v>3</v>
      </c>
      <c r="BG34" s="33">
        <v>4</v>
      </c>
      <c r="BH34" s="33">
        <v>5</v>
      </c>
      <c r="BI34" s="33">
        <v>4</v>
      </c>
      <c r="BJ34" s="33">
        <v>3</v>
      </c>
      <c r="BK34" s="33">
        <v>3</v>
      </c>
      <c r="BL34" s="33">
        <v>3</v>
      </c>
      <c r="BM34" s="33">
        <v>5</v>
      </c>
      <c r="BN34" s="33">
        <v>4</v>
      </c>
      <c r="BO34" s="33">
        <v>2</v>
      </c>
      <c r="BP34" s="33">
        <v>5</v>
      </c>
      <c r="BQ34" s="33">
        <v>5</v>
      </c>
      <c r="BR34" s="33">
        <v>4</v>
      </c>
      <c r="BS34" s="33">
        <v>4</v>
      </c>
      <c r="BT34" s="33">
        <v>4</v>
      </c>
      <c r="BU34" s="33" t="s">
        <v>1616</v>
      </c>
      <c r="BV34" s="33" t="s">
        <v>198</v>
      </c>
      <c r="BW34" s="33" t="s">
        <v>183</v>
      </c>
      <c r="BX34" s="33" t="s">
        <v>1537</v>
      </c>
      <c r="BY34" s="33" t="s">
        <v>1617</v>
      </c>
      <c r="CB34" s="33" t="s">
        <v>705</v>
      </c>
      <c r="CC34" s="33" t="s">
        <v>712</v>
      </c>
      <c r="CD34" s="33" t="s">
        <v>719</v>
      </c>
      <c r="CE34" s="33" t="s">
        <v>727</v>
      </c>
      <c r="CF34" s="33" t="s">
        <v>1618</v>
      </c>
      <c r="CG34" s="33" t="s">
        <v>829</v>
      </c>
      <c r="CH34" s="33" t="s">
        <v>1009</v>
      </c>
      <c r="CI34" s="33" t="s">
        <v>837</v>
      </c>
      <c r="CJ34" s="33" t="s">
        <v>844</v>
      </c>
    </row>
    <row r="35" spans="1:88" ht="15.75" customHeight="1" x14ac:dyDescent="0.2">
      <c r="A35" s="36">
        <v>42711.46063105324</v>
      </c>
      <c r="B35" s="33">
        <v>3</v>
      </c>
      <c r="C35" s="33">
        <v>4</v>
      </c>
      <c r="D35" s="33">
        <v>4</v>
      </c>
      <c r="E35" s="33">
        <v>2</v>
      </c>
      <c r="F35" s="33">
        <v>4</v>
      </c>
      <c r="G35" s="33">
        <v>1</v>
      </c>
      <c r="H35" s="33">
        <v>1</v>
      </c>
      <c r="I35" s="33">
        <v>2</v>
      </c>
      <c r="J35" s="33">
        <v>4</v>
      </c>
      <c r="K35" s="33">
        <v>2</v>
      </c>
      <c r="L35" s="33">
        <v>2</v>
      </c>
      <c r="M35" s="33">
        <v>4</v>
      </c>
      <c r="N35" s="33">
        <v>3</v>
      </c>
      <c r="O35" s="33">
        <v>1</v>
      </c>
      <c r="P35" s="33">
        <v>2</v>
      </c>
      <c r="Q35" s="33">
        <v>2</v>
      </c>
      <c r="R35" s="33">
        <v>1</v>
      </c>
      <c r="S35" s="33">
        <v>4</v>
      </c>
      <c r="T35" s="33">
        <v>4</v>
      </c>
      <c r="U35" s="33">
        <v>3</v>
      </c>
      <c r="V35" s="33">
        <v>4</v>
      </c>
      <c r="W35" s="33">
        <v>1</v>
      </c>
      <c r="X35" s="33">
        <v>2</v>
      </c>
      <c r="Y35" s="33">
        <v>2</v>
      </c>
      <c r="Z35" s="33">
        <v>2</v>
      </c>
      <c r="AA35" s="33">
        <v>3</v>
      </c>
      <c r="AB35" s="33">
        <v>2</v>
      </c>
      <c r="AC35" s="33">
        <v>2</v>
      </c>
      <c r="AD35" s="33">
        <v>3</v>
      </c>
      <c r="AE35" s="33">
        <v>3</v>
      </c>
      <c r="AF35" s="33">
        <v>1</v>
      </c>
      <c r="AG35" s="33">
        <v>1</v>
      </c>
      <c r="AH35" s="33">
        <v>2</v>
      </c>
      <c r="AI35" s="33">
        <v>3</v>
      </c>
      <c r="AJ35" s="33">
        <v>3</v>
      </c>
      <c r="AK35" s="33">
        <v>4</v>
      </c>
      <c r="AL35" s="33">
        <v>4</v>
      </c>
      <c r="AM35" s="33">
        <v>2</v>
      </c>
      <c r="AN35" s="33">
        <v>4</v>
      </c>
      <c r="AO35" s="33">
        <v>1</v>
      </c>
      <c r="AP35" s="33">
        <v>1</v>
      </c>
      <c r="AQ35" s="33">
        <v>1</v>
      </c>
      <c r="AR35" s="33">
        <v>3</v>
      </c>
      <c r="AS35" s="33">
        <v>3</v>
      </c>
      <c r="AT35" s="33">
        <v>2</v>
      </c>
      <c r="AU35" s="33">
        <v>4</v>
      </c>
      <c r="AV35" s="33">
        <v>3</v>
      </c>
      <c r="AW35" s="33">
        <v>1</v>
      </c>
      <c r="AX35" s="33">
        <v>2</v>
      </c>
      <c r="AY35" s="33">
        <v>1</v>
      </c>
      <c r="AZ35" s="33">
        <v>1</v>
      </c>
      <c r="BA35" s="33">
        <v>4</v>
      </c>
      <c r="BB35" s="33">
        <v>4</v>
      </c>
      <c r="BC35" s="33">
        <v>4</v>
      </c>
      <c r="BD35" s="33">
        <v>4</v>
      </c>
      <c r="BF35" s="33">
        <v>1</v>
      </c>
      <c r="BG35" s="33">
        <v>1</v>
      </c>
      <c r="BH35" s="33">
        <v>1</v>
      </c>
      <c r="BI35" s="33">
        <v>4</v>
      </c>
      <c r="BJ35" s="33">
        <v>1</v>
      </c>
      <c r="BK35" s="33">
        <v>3</v>
      </c>
      <c r="BL35" s="33">
        <v>3</v>
      </c>
      <c r="BM35" s="33">
        <v>1</v>
      </c>
      <c r="BN35" s="33">
        <v>4</v>
      </c>
      <c r="BO35" s="33">
        <v>3</v>
      </c>
      <c r="BP35" s="33">
        <v>1</v>
      </c>
      <c r="BQ35" s="33">
        <v>1</v>
      </c>
      <c r="BR35" s="33">
        <v>1</v>
      </c>
      <c r="BS35" s="33">
        <v>1</v>
      </c>
      <c r="BT35" s="33">
        <v>1</v>
      </c>
      <c r="BV35" s="33" t="s">
        <v>198</v>
      </c>
      <c r="BW35" s="33" t="s">
        <v>184</v>
      </c>
      <c r="BX35" s="33" t="s">
        <v>1619</v>
      </c>
      <c r="CB35" s="33" t="s">
        <v>705</v>
      </c>
      <c r="CC35" s="33" t="s">
        <v>712</v>
      </c>
      <c r="CD35" s="33" t="s">
        <v>722</v>
      </c>
      <c r="CE35" s="33" t="s">
        <v>727</v>
      </c>
      <c r="CF35" s="33" t="s">
        <v>1620</v>
      </c>
      <c r="CG35" s="33" t="s">
        <v>1621</v>
      </c>
      <c r="CH35" s="33" t="s">
        <v>1369</v>
      </c>
      <c r="CI35" s="33" t="s">
        <v>837</v>
      </c>
      <c r="CJ35" s="33" t="s">
        <v>844</v>
      </c>
    </row>
    <row r="36" spans="1:88" ht="15.75" customHeight="1" x14ac:dyDescent="0.2">
      <c r="A36" s="36">
        <v>42711.461057118053</v>
      </c>
      <c r="B36" s="33">
        <v>2</v>
      </c>
      <c r="C36" s="33">
        <v>1</v>
      </c>
      <c r="D36" s="33">
        <v>2</v>
      </c>
      <c r="E36" s="33">
        <v>1</v>
      </c>
      <c r="F36" s="33">
        <v>3</v>
      </c>
      <c r="G36" s="33">
        <v>5</v>
      </c>
      <c r="H36" s="33">
        <v>1</v>
      </c>
      <c r="I36" s="33">
        <v>1</v>
      </c>
      <c r="J36" s="33">
        <v>3</v>
      </c>
      <c r="K36" s="33">
        <v>1</v>
      </c>
      <c r="L36" s="33">
        <v>2</v>
      </c>
      <c r="M36" s="33">
        <v>3</v>
      </c>
      <c r="N36" s="33">
        <v>2</v>
      </c>
      <c r="O36" s="33">
        <v>1</v>
      </c>
      <c r="P36" s="33" t="s">
        <v>5</v>
      </c>
      <c r="Q36" s="33">
        <v>5</v>
      </c>
      <c r="R36" s="33">
        <v>1</v>
      </c>
      <c r="S36" s="33">
        <v>1</v>
      </c>
      <c r="T36" s="33">
        <v>1</v>
      </c>
      <c r="U36" s="33">
        <v>1</v>
      </c>
      <c r="V36" s="33">
        <v>3</v>
      </c>
      <c r="W36" s="33">
        <v>1</v>
      </c>
      <c r="X36" s="33">
        <v>5</v>
      </c>
      <c r="Y36" s="33">
        <v>4</v>
      </c>
      <c r="Z36" s="33">
        <v>3</v>
      </c>
      <c r="AA36" s="33">
        <v>5</v>
      </c>
      <c r="AB36" s="33">
        <v>3</v>
      </c>
      <c r="AC36" s="33">
        <v>4</v>
      </c>
      <c r="AD36" s="33">
        <v>3</v>
      </c>
      <c r="AE36" s="33">
        <v>3</v>
      </c>
      <c r="AF36" s="33">
        <v>5</v>
      </c>
      <c r="AG36" s="33">
        <v>5</v>
      </c>
      <c r="AH36" s="33">
        <v>5</v>
      </c>
      <c r="AI36" s="33">
        <v>5</v>
      </c>
      <c r="AJ36" s="33">
        <v>3</v>
      </c>
      <c r="AK36" s="33">
        <v>4</v>
      </c>
      <c r="AL36" s="33">
        <v>4</v>
      </c>
      <c r="AM36" s="33">
        <v>1</v>
      </c>
      <c r="AN36" s="33">
        <v>4</v>
      </c>
      <c r="AO36" s="33">
        <v>5</v>
      </c>
      <c r="AP36" s="33">
        <v>1</v>
      </c>
      <c r="AQ36" s="33">
        <v>1</v>
      </c>
      <c r="AR36" s="33">
        <v>5</v>
      </c>
      <c r="AS36" s="33">
        <v>1</v>
      </c>
      <c r="AT36" s="33">
        <v>1</v>
      </c>
      <c r="AU36" s="33">
        <v>3</v>
      </c>
      <c r="AV36" s="33">
        <v>1</v>
      </c>
      <c r="AW36" s="33">
        <v>1</v>
      </c>
      <c r="AX36" s="33">
        <v>5</v>
      </c>
      <c r="AY36" s="33">
        <v>1</v>
      </c>
      <c r="AZ36" s="33">
        <v>1</v>
      </c>
      <c r="BA36" s="33">
        <v>1</v>
      </c>
      <c r="BB36" s="33">
        <v>1</v>
      </c>
      <c r="BC36" s="33">
        <v>1</v>
      </c>
      <c r="BD36" s="33">
        <v>3</v>
      </c>
      <c r="BF36" s="33">
        <v>5</v>
      </c>
      <c r="BG36" s="33">
        <v>4</v>
      </c>
      <c r="BH36" s="33">
        <v>5</v>
      </c>
      <c r="BI36" s="33">
        <v>3</v>
      </c>
      <c r="BJ36" s="33">
        <v>4</v>
      </c>
      <c r="BK36" s="33">
        <v>3</v>
      </c>
      <c r="BL36" s="33">
        <v>4</v>
      </c>
      <c r="BM36" s="33">
        <v>4</v>
      </c>
      <c r="BN36" s="33">
        <v>4</v>
      </c>
      <c r="BO36" s="33">
        <v>5</v>
      </c>
      <c r="BP36" s="33">
        <v>4</v>
      </c>
      <c r="BQ36" s="33">
        <v>5</v>
      </c>
      <c r="BR36" s="33">
        <v>5</v>
      </c>
      <c r="BS36" s="33">
        <v>5</v>
      </c>
      <c r="BT36" s="33">
        <v>4</v>
      </c>
      <c r="BV36" s="33" t="s">
        <v>198</v>
      </c>
      <c r="BW36" s="33" t="s">
        <v>181</v>
      </c>
      <c r="BY36" s="33" t="s">
        <v>1552</v>
      </c>
      <c r="CB36" s="33" t="s">
        <v>704</v>
      </c>
      <c r="CC36" s="33" t="s">
        <v>714</v>
      </c>
      <c r="CD36" s="33" t="s">
        <v>719</v>
      </c>
      <c r="CE36" s="33" t="s">
        <v>727</v>
      </c>
      <c r="CF36" s="33" t="s">
        <v>1622</v>
      </c>
      <c r="CG36" s="33" t="s">
        <v>829</v>
      </c>
      <c r="CH36" s="33" t="s">
        <v>741</v>
      </c>
      <c r="CI36" s="33" t="s">
        <v>939</v>
      </c>
      <c r="CJ36" s="33" t="s">
        <v>1186</v>
      </c>
    </row>
    <row r="37" spans="1:88" ht="12.75" x14ac:dyDescent="0.2">
      <c r="A37" s="36">
        <v>42711.461633541665</v>
      </c>
      <c r="B37" s="33">
        <v>5</v>
      </c>
      <c r="C37" s="33">
        <v>5</v>
      </c>
      <c r="D37" s="33">
        <v>5</v>
      </c>
      <c r="E37" s="33">
        <v>5</v>
      </c>
      <c r="F37" s="33">
        <v>2</v>
      </c>
      <c r="G37" s="33">
        <v>5</v>
      </c>
      <c r="H37" s="33">
        <v>4</v>
      </c>
      <c r="I37" s="33">
        <v>5</v>
      </c>
      <c r="J37" s="33">
        <v>5</v>
      </c>
      <c r="K37" s="33">
        <v>4</v>
      </c>
      <c r="L37" s="33">
        <v>4</v>
      </c>
      <c r="M37" s="33">
        <v>3</v>
      </c>
      <c r="N37" s="33">
        <v>2</v>
      </c>
      <c r="O37" s="33">
        <v>4</v>
      </c>
      <c r="P37" s="33">
        <v>5</v>
      </c>
      <c r="Q37" s="33">
        <v>5</v>
      </c>
      <c r="R37" s="33">
        <v>3</v>
      </c>
      <c r="S37" s="33">
        <v>2</v>
      </c>
      <c r="T37" s="33">
        <v>3</v>
      </c>
      <c r="U37" s="33">
        <v>3</v>
      </c>
      <c r="V37" s="33">
        <v>1</v>
      </c>
      <c r="W37" s="33">
        <v>4</v>
      </c>
      <c r="X37" s="33">
        <v>5</v>
      </c>
      <c r="Y37" s="33">
        <v>5</v>
      </c>
      <c r="Z37" s="33">
        <v>5</v>
      </c>
      <c r="AA37" s="33">
        <v>4</v>
      </c>
      <c r="AB37" s="33">
        <v>5</v>
      </c>
      <c r="AC37" s="33">
        <v>5</v>
      </c>
      <c r="AD37" s="33">
        <v>4</v>
      </c>
      <c r="AE37" s="33">
        <v>4</v>
      </c>
      <c r="AF37" s="33">
        <v>4</v>
      </c>
      <c r="AG37" s="33">
        <v>4</v>
      </c>
      <c r="AH37" s="33">
        <v>4</v>
      </c>
      <c r="AI37" s="33">
        <v>4</v>
      </c>
      <c r="AJ37" s="33">
        <v>4</v>
      </c>
      <c r="AK37" s="33">
        <v>4</v>
      </c>
      <c r="AL37" s="33">
        <v>5</v>
      </c>
      <c r="AM37" s="33">
        <v>3</v>
      </c>
      <c r="AN37" s="33">
        <v>4</v>
      </c>
      <c r="AO37" s="33">
        <v>5</v>
      </c>
      <c r="AP37" s="33">
        <v>4</v>
      </c>
      <c r="AQ37" s="33">
        <v>3</v>
      </c>
      <c r="AR37" s="33">
        <v>4</v>
      </c>
      <c r="AS37" s="33">
        <v>4</v>
      </c>
      <c r="AT37" s="33">
        <v>4</v>
      </c>
      <c r="AU37" s="33">
        <v>2</v>
      </c>
      <c r="AV37" s="33">
        <v>2</v>
      </c>
      <c r="AW37" s="33">
        <v>4</v>
      </c>
      <c r="AX37" s="33">
        <v>4</v>
      </c>
      <c r="AY37" s="33">
        <v>3</v>
      </c>
      <c r="AZ37" s="33">
        <v>3</v>
      </c>
      <c r="BA37" s="33">
        <v>2</v>
      </c>
      <c r="BB37" s="33">
        <v>1</v>
      </c>
      <c r="BC37" s="33">
        <v>3</v>
      </c>
      <c r="BD37" s="33">
        <v>3</v>
      </c>
      <c r="BE37" s="33" t="s">
        <v>1623</v>
      </c>
      <c r="BF37" s="33">
        <v>5</v>
      </c>
      <c r="BG37" s="33">
        <v>4</v>
      </c>
      <c r="BH37" s="33">
        <v>5</v>
      </c>
      <c r="BI37" s="33">
        <v>5</v>
      </c>
      <c r="BJ37" s="33">
        <v>4</v>
      </c>
      <c r="BK37" s="33">
        <v>5</v>
      </c>
      <c r="BL37" s="33">
        <v>4</v>
      </c>
      <c r="BM37" s="33">
        <v>4</v>
      </c>
      <c r="BN37" s="33">
        <v>5</v>
      </c>
      <c r="BO37" s="33">
        <v>4</v>
      </c>
      <c r="BP37" s="33">
        <v>5</v>
      </c>
      <c r="BQ37" s="33">
        <v>5</v>
      </c>
      <c r="BR37" s="33">
        <v>5</v>
      </c>
      <c r="BS37" s="33">
        <v>4</v>
      </c>
      <c r="BT37" s="33">
        <v>5</v>
      </c>
      <c r="BV37" s="33" t="s">
        <v>198</v>
      </c>
      <c r="BW37" s="33" t="s">
        <v>184</v>
      </c>
      <c r="CB37" s="33" t="s">
        <v>705</v>
      </c>
      <c r="CC37" s="33" t="s">
        <v>711</v>
      </c>
      <c r="CD37" s="33" t="s">
        <v>719</v>
      </c>
      <c r="CE37" s="33" t="s">
        <v>727</v>
      </c>
      <c r="CF37" s="33" t="s">
        <v>1624</v>
      </c>
      <c r="CG37" s="33" t="s">
        <v>206</v>
      </c>
      <c r="CH37" s="33" t="s">
        <v>1032</v>
      </c>
      <c r="CI37" s="33" t="s">
        <v>837</v>
      </c>
      <c r="CJ37" s="33" t="s">
        <v>844</v>
      </c>
    </row>
    <row r="38" spans="1:88" ht="12.75" x14ac:dyDescent="0.2">
      <c r="A38" s="36">
        <v>42711.464819953704</v>
      </c>
      <c r="B38" s="33">
        <v>2</v>
      </c>
      <c r="C38" s="33">
        <v>5</v>
      </c>
      <c r="D38" s="33">
        <v>5</v>
      </c>
      <c r="E38" s="33">
        <v>3</v>
      </c>
      <c r="F38" s="33">
        <v>2</v>
      </c>
      <c r="G38" s="33">
        <v>5</v>
      </c>
      <c r="H38" s="33">
        <v>3</v>
      </c>
      <c r="I38" s="33">
        <v>4</v>
      </c>
      <c r="J38" s="33">
        <v>3</v>
      </c>
      <c r="K38" s="33">
        <v>3</v>
      </c>
      <c r="L38" s="33">
        <v>2</v>
      </c>
      <c r="M38" s="33">
        <v>3</v>
      </c>
      <c r="N38" s="33">
        <v>2</v>
      </c>
      <c r="O38" s="33">
        <v>4</v>
      </c>
      <c r="P38" s="33">
        <v>4</v>
      </c>
      <c r="Q38" s="33">
        <v>3</v>
      </c>
      <c r="R38" s="33">
        <v>4</v>
      </c>
      <c r="S38" s="33">
        <v>2</v>
      </c>
      <c r="T38" s="33">
        <v>4</v>
      </c>
      <c r="U38" s="33">
        <v>3</v>
      </c>
      <c r="V38" s="33">
        <v>3</v>
      </c>
      <c r="W38" s="33">
        <v>4</v>
      </c>
      <c r="X38" s="33">
        <v>3</v>
      </c>
      <c r="Y38" s="33">
        <v>4</v>
      </c>
      <c r="Z38" s="33">
        <v>5</v>
      </c>
      <c r="AA38" s="33">
        <v>3</v>
      </c>
      <c r="AB38" s="33">
        <v>4</v>
      </c>
      <c r="AC38" s="33">
        <v>4</v>
      </c>
      <c r="AD38" s="33">
        <v>4</v>
      </c>
      <c r="AE38" s="33">
        <v>4</v>
      </c>
      <c r="AF38" s="33">
        <v>5</v>
      </c>
      <c r="AG38" s="33">
        <v>4</v>
      </c>
      <c r="AH38" s="33">
        <v>4</v>
      </c>
      <c r="AI38" s="33">
        <v>4</v>
      </c>
      <c r="AJ38" s="33">
        <v>2</v>
      </c>
      <c r="AK38" s="33">
        <v>5</v>
      </c>
      <c r="AL38" s="33">
        <v>3</v>
      </c>
      <c r="AM38" s="33">
        <v>3</v>
      </c>
      <c r="AN38" s="33">
        <v>2</v>
      </c>
      <c r="AO38" s="33">
        <v>5</v>
      </c>
      <c r="AP38" s="33">
        <v>2</v>
      </c>
      <c r="AQ38" s="33">
        <v>4</v>
      </c>
      <c r="AR38" s="33">
        <v>3</v>
      </c>
      <c r="AS38" s="33">
        <v>3</v>
      </c>
      <c r="AT38" s="33">
        <v>2</v>
      </c>
      <c r="AU38" s="33">
        <v>2</v>
      </c>
      <c r="AV38" s="33">
        <v>3</v>
      </c>
      <c r="AW38" s="33">
        <v>3</v>
      </c>
      <c r="AX38" s="33">
        <v>5</v>
      </c>
      <c r="AY38" s="33">
        <v>2</v>
      </c>
      <c r="AZ38" s="33">
        <v>3</v>
      </c>
      <c r="BA38" s="33">
        <v>2</v>
      </c>
      <c r="BB38" s="33">
        <v>2</v>
      </c>
      <c r="BC38" s="33">
        <v>3</v>
      </c>
      <c r="BD38" s="33">
        <v>3</v>
      </c>
      <c r="BF38" s="33">
        <v>4</v>
      </c>
      <c r="BG38" s="33">
        <v>4</v>
      </c>
      <c r="BH38" s="33">
        <v>5</v>
      </c>
      <c r="BI38" s="33">
        <v>3</v>
      </c>
      <c r="BJ38" s="33">
        <v>3</v>
      </c>
      <c r="BK38" s="33">
        <v>4</v>
      </c>
      <c r="BL38" s="33">
        <v>4</v>
      </c>
      <c r="BM38" s="33">
        <v>2</v>
      </c>
      <c r="BN38" s="33">
        <v>4</v>
      </c>
      <c r="BO38" s="33">
        <v>3</v>
      </c>
      <c r="BP38" s="33">
        <v>3</v>
      </c>
      <c r="BQ38" s="33">
        <v>3</v>
      </c>
      <c r="BR38" s="33">
        <v>3</v>
      </c>
      <c r="BS38" s="33">
        <v>3</v>
      </c>
      <c r="BT38" s="33">
        <v>3</v>
      </c>
      <c r="BU38" s="33" t="s">
        <v>1625</v>
      </c>
      <c r="BV38" s="33" t="s">
        <v>198</v>
      </c>
      <c r="BW38" s="33" t="s">
        <v>1602</v>
      </c>
      <c r="CB38" s="33" t="s">
        <v>704</v>
      </c>
      <c r="CC38" s="33" t="s">
        <v>714</v>
      </c>
      <c r="CD38" s="33" t="s">
        <v>719</v>
      </c>
      <c r="CE38" s="33" t="s">
        <v>727</v>
      </c>
      <c r="CF38" s="33" t="s">
        <v>977</v>
      </c>
      <c r="CG38" s="33" t="s">
        <v>206</v>
      </c>
      <c r="CH38" s="33" t="s">
        <v>1032</v>
      </c>
      <c r="CI38" s="33" t="s">
        <v>837</v>
      </c>
      <c r="CJ38" s="33" t="s">
        <v>844</v>
      </c>
    </row>
    <row r="39" spans="1:88" ht="12.75" x14ac:dyDescent="0.2">
      <c r="A39" s="36">
        <v>42711.46584532407</v>
      </c>
      <c r="B39" s="33">
        <v>2</v>
      </c>
      <c r="C39" s="33">
        <v>4</v>
      </c>
      <c r="D39" s="33">
        <v>2</v>
      </c>
      <c r="E39" s="33">
        <v>3</v>
      </c>
      <c r="F39" s="33">
        <v>2</v>
      </c>
      <c r="G39" s="33">
        <v>5</v>
      </c>
      <c r="H39" s="33">
        <v>1</v>
      </c>
      <c r="I39" s="33">
        <v>2</v>
      </c>
      <c r="J39" s="33">
        <v>3</v>
      </c>
      <c r="K39" s="33">
        <v>5</v>
      </c>
      <c r="L39" s="33">
        <v>4</v>
      </c>
      <c r="M39" s="33">
        <v>5</v>
      </c>
      <c r="N39" s="33">
        <v>3</v>
      </c>
      <c r="O39" s="33">
        <v>1</v>
      </c>
      <c r="P39" s="33">
        <v>4</v>
      </c>
      <c r="Q39" s="33">
        <v>4</v>
      </c>
      <c r="R39" s="33">
        <v>2</v>
      </c>
      <c r="S39" s="33">
        <v>4</v>
      </c>
      <c r="T39" s="33">
        <v>5</v>
      </c>
      <c r="U39" s="33">
        <v>1</v>
      </c>
      <c r="V39" s="33">
        <v>4</v>
      </c>
      <c r="W39" s="33">
        <v>4</v>
      </c>
      <c r="X39" s="33">
        <v>4</v>
      </c>
      <c r="Y39" s="33">
        <v>5</v>
      </c>
      <c r="Z39" s="33">
        <v>5</v>
      </c>
      <c r="AA39" s="33">
        <v>5</v>
      </c>
      <c r="AB39" s="33">
        <v>5</v>
      </c>
      <c r="AC39" s="33">
        <v>4</v>
      </c>
      <c r="AD39" s="33">
        <v>4</v>
      </c>
      <c r="AE39" s="33">
        <v>4</v>
      </c>
      <c r="AF39" s="33">
        <v>5</v>
      </c>
      <c r="AG39" s="33">
        <v>5</v>
      </c>
      <c r="AH39" s="33">
        <v>5</v>
      </c>
      <c r="AI39" s="33">
        <v>4</v>
      </c>
      <c r="AJ39" s="33">
        <v>4</v>
      </c>
      <c r="AK39" s="33">
        <v>5</v>
      </c>
      <c r="AL39" s="33">
        <v>3</v>
      </c>
      <c r="AM39" s="33">
        <v>2</v>
      </c>
      <c r="AN39" s="33">
        <v>3</v>
      </c>
      <c r="AO39" s="33">
        <v>5</v>
      </c>
      <c r="AP39" s="33">
        <v>3</v>
      </c>
      <c r="AQ39" s="33">
        <v>2</v>
      </c>
      <c r="AR39" s="33">
        <v>3</v>
      </c>
      <c r="AS39" s="33">
        <v>5</v>
      </c>
      <c r="AT39" s="33">
        <v>3</v>
      </c>
      <c r="AU39" s="33">
        <v>5</v>
      </c>
      <c r="AV39" s="33">
        <v>4</v>
      </c>
      <c r="AW39" s="33">
        <v>2</v>
      </c>
      <c r="AX39" s="33">
        <v>3</v>
      </c>
      <c r="AY39" s="33">
        <v>5</v>
      </c>
      <c r="AZ39" s="33">
        <v>3</v>
      </c>
      <c r="BA39" s="33">
        <v>3</v>
      </c>
      <c r="BB39" s="33">
        <v>5</v>
      </c>
      <c r="BC39" s="33">
        <v>3</v>
      </c>
      <c r="BD39" s="33">
        <v>4</v>
      </c>
      <c r="BE39" s="33" t="s">
        <v>145</v>
      </c>
      <c r="BF39" s="33">
        <v>5</v>
      </c>
      <c r="BG39" s="33">
        <v>4</v>
      </c>
      <c r="BH39" s="33">
        <v>4</v>
      </c>
      <c r="BI39" s="33">
        <v>4</v>
      </c>
      <c r="BJ39" s="33">
        <v>4</v>
      </c>
      <c r="BK39" s="33">
        <v>4</v>
      </c>
      <c r="BL39" s="33">
        <v>4</v>
      </c>
      <c r="BM39" s="33">
        <v>5</v>
      </c>
      <c r="BN39" s="33">
        <v>4</v>
      </c>
      <c r="BO39" s="33">
        <v>5</v>
      </c>
      <c r="BP39" s="33">
        <v>4</v>
      </c>
      <c r="BQ39" s="33">
        <v>5</v>
      </c>
      <c r="BR39" s="33">
        <v>4</v>
      </c>
      <c r="BS39" s="33">
        <v>5</v>
      </c>
      <c r="BT39" s="33">
        <v>5</v>
      </c>
      <c r="BU39" s="33" t="s">
        <v>1626</v>
      </c>
      <c r="BV39" s="33" t="s">
        <v>198</v>
      </c>
      <c r="BW39" s="33" t="s">
        <v>181</v>
      </c>
      <c r="CB39" s="33" t="s">
        <v>705</v>
      </c>
      <c r="CC39" s="33" t="s">
        <v>711</v>
      </c>
      <c r="CD39" s="33" t="s">
        <v>719</v>
      </c>
      <c r="CE39" s="33" t="s">
        <v>728</v>
      </c>
      <c r="CF39" s="33" t="s">
        <v>1627</v>
      </c>
      <c r="CG39" s="33" t="s">
        <v>206</v>
      </c>
      <c r="CH39" s="33" t="s">
        <v>830</v>
      </c>
      <c r="CI39" s="33" t="s">
        <v>1628</v>
      </c>
      <c r="CJ39" s="33" t="s">
        <v>845</v>
      </c>
    </row>
    <row r="40" spans="1:88" ht="12.75" x14ac:dyDescent="0.2">
      <c r="A40" s="36">
        <v>42711.467761701388</v>
      </c>
      <c r="B40" s="33">
        <v>1</v>
      </c>
      <c r="C40" s="33">
        <v>5</v>
      </c>
      <c r="D40" s="33">
        <v>5</v>
      </c>
      <c r="E40" s="33">
        <v>1</v>
      </c>
      <c r="F40" s="33">
        <v>1</v>
      </c>
      <c r="G40" s="33">
        <v>5</v>
      </c>
      <c r="H40" s="33">
        <v>5</v>
      </c>
      <c r="I40" s="33">
        <v>1</v>
      </c>
      <c r="J40" s="33">
        <v>5</v>
      </c>
      <c r="K40" s="33">
        <v>1</v>
      </c>
      <c r="L40" s="33">
        <v>1</v>
      </c>
      <c r="M40" s="33">
        <v>5</v>
      </c>
      <c r="N40" s="33">
        <v>1</v>
      </c>
      <c r="O40" s="33">
        <v>5</v>
      </c>
      <c r="P40" s="33">
        <v>5</v>
      </c>
      <c r="Q40" s="33">
        <v>5</v>
      </c>
      <c r="R40" s="33">
        <v>5</v>
      </c>
      <c r="S40" s="33">
        <v>1</v>
      </c>
      <c r="T40" s="33">
        <v>3</v>
      </c>
      <c r="U40" s="33">
        <v>5</v>
      </c>
      <c r="V40" s="33">
        <v>1</v>
      </c>
      <c r="W40" s="33">
        <v>5</v>
      </c>
      <c r="X40" s="33">
        <v>5</v>
      </c>
      <c r="Y40" s="33">
        <v>5</v>
      </c>
      <c r="Z40" s="33">
        <v>5</v>
      </c>
      <c r="AA40" s="33">
        <v>5</v>
      </c>
      <c r="AB40" s="33">
        <v>5</v>
      </c>
      <c r="AC40" s="33">
        <v>5</v>
      </c>
      <c r="AD40" s="33">
        <v>5</v>
      </c>
      <c r="AE40" s="33">
        <v>5</v>
      </c>
      <c r="AF40" s="33">
        <v>5</v>
      </c>
      <c r="AG40" s="33">
        <v>5</v>
      </c>
      <c r="AH40" s="33">
        <v>5</v>
      </c>
      <c r="AI40" s="33">
        <v>5</v>
      </c>
      <c r="AJ40" s="33">
        <v>1</v>
      </c>
      <c r="AK40" s="33">
        <v>5</v>
      </c>
      <c r="AL40" s="33">
        <v>5</v>
      </c>
      <c r="AM40" s="33">
        <v>1</v>
      </c>
      <c r="AN40" s="33">
        <v>1</v>
      </c>
      <c r="AO40" s="33">
        <v>5</v>
      </c>
      <c r="AP40" s="33">
        <v>5</v>
      </c>
      <c r="AQ40" s="33">
        <v>1</v>
      </c>
      <c r="AR40" s="33">
        <v>3</v>
      </c>
      <c r="AS40" s="33">
        <v>3</v>
      </c>
      <c r="AT40" s="33">
        <v>1</v>
      </c>
      <c r="AU40" s="33">
        <v>5</v>
      </c>
      <c r="AV40" s="33">
        <v>1</v>
      </c>
      <c r="AW40" s="33">
        <v>5</v>
      </c>
      <c r="AX40" s="33">
        <v>5</v>
      </c>
      <c r="AY40" s="33">
        <v>5</v>
      </c>
      <c r="AZ40" s="33">
        <v>3</v>
      </c>
      <c r="BA40" s="33">
        <v>1</v>
      </c>
      <c r="BB40" s="33">
        <v>2</v>
      </c>
      <c r="BC40" s="33">
        <v>5</v>
      </c>
      <c r="BD40" s="33">
        <v>1</v>
      </c>
      <c r="BE40" s="33" t="s">
        <v>1629</v>
      </c>
      <c r="BF40" s="33">
        <v>1</v>
      </c>
      <c r="BG40" s="33">
        <v>5</v>
      </c>
      <c r="BH40" s="33">
        <v>5</v>
      </c>
      <c r="BI40" s="33">
        <v>1</v>
      </c>
      <c r="BJ40" s="33">
        <v>5</v>
      </c>
      <c r="BK40" s="33">
        <v>5</v>
      </c>
      <c r="BL40" s="33">
        <v>5</v>
      </c>
      <c r="BM40" s="33">
        <v>5</v>
      </c>
      <c r="BN40" s="33">
        <v>5</v>
      </c>
      <c r="BO40" s="33">
        <v>5</v>
      </c>
      <c r="BP40" s="33">
        <v>5</v>
      </c>
      <c r="BQ40" s="33">
        <v>5</v>
      </c>
      <c r="BR40" s="33">
        <v>5</v>
      </c>
      <c r="BS40" s="33">
        <v>5</v>
      </c>
      <c r="BT40" s="33">
        <v>5</v>
      </c>
      <c r="BU40" s="33" t="s">
        <v>1630</v>
      </c>
      <c r="BV40" s="33" t="s">
        <v>198</v>
      </c>
      <c r="BW40" s="33" t="s">
        <v>184</v>
      </c>
      <c r="BX40" s="33" t="s">
        <v>1631</v>
      </c>
      <c r="BY40" s="33" t="s">
        <v>1632</v>
      </c>
      <c r="BZ40" s="33" t="s">
        <v>1633</v>
      </c>
      <c r="CB40" s="33" t="s">
        <v>705</v>
      </c>
      <c r="CC40" s="33" t="s">
        <v>712</v>
      </c>
      <c r="CD40" s="33" t="s">
        <v>719</v>
      </c>
      <c r="CE40" s="33" t="s">
        <v>727</v>
      </c>
      <c r="CF40" s="33" t="s">
        <v>1634</v>
      </c>
      <c r="CG40" s="33" t="s">
        <v>828</v>
      </c>
      <c r="CH40" s="33" t="s">
        <v>1130</v>
      </c>
      <c r="CI40" s="33" t="s">
        <v>837</v>
      </c>
      <c r="CJ40" s="33" t="s">
        <v>844</v>
      </c>
    </row>
    <row r="41" spans="1:88" ht="12.75" x14ac:dyDescent="0.2">
      <c r="A41" s="36">
        <v>42711.469366030091</v>
      </c>
      <c r="B41" s="33">
        <v>2</v>
      </c>
      <c r="C41" s="33">
        <v>4</v>
      </c>
      <c r="D41" s="33">
        <v>3</v>
      </c>
      <c r="E41" s="33">
        <v>2</v>
      </c>
      <c r="F41" s="33">
        <v>2</v>
      </c>
      <c r="G41" s="33">
        <v>3</v>
      </c>
      <c r="H41" s="33">
        <v>4</v>
      </c>
      <c r="I41" s="33">
        <v>2</v>
      </c>
      <c r="J41" s="33">
        <v>4</v>
      </c>
      <c r="K41" s="33">
        <v>2</v>
      </c>
      <c r="L41" s="33">
        <v>2</v>
      </c>
      <c r="M41" s="33">
        <v>4</v>
      </c>
      <c r="N41" s="33">
        <v>1</v>
      </c>
      <c r="O41" s="33">
        <v>5</v>
      </c>
      <c r="P41" s="33">
        <v>3</v>
      </c>
      <c r="Q41" s="33">
        <v>3</v>
      </c>
      <c r="R41" s="33">
        <v>4</v>
      </c>
      <c r="S41" s="33">
        <v>2</v>
      </c>
      <c r="T41" s="33">
        <v>3</v>
      </c>
      <c r="U41" s="33">
        <v>2</v>
      </c>
      <c r="V41" s="33">
        <v>3</v>
      </c>
      <c r="W41" s="33">
        <v>4</v>
      </c>
      <c r="X41" s="33">
        <v>4</v>
      </c>
      <c r="Y41" s="33">
        <v>4</v>
      </c>
      <c r="Z41" s="33">
        <v>2</v>
      </c>
      <c r="AA41" s="33">
        <v>3</v>
      </c>
      <c r="AB41" s="33">
        <v>4</v>
      </c>
      <c r="AC41" s="33">
        <v>2</v>
      </c>
      <c r="AD41" s="33">
        <v>2</v>
      </c>
      <c r="AE41" s="33">
        <v>2</v>
      </c>
      <c r="AF41" s="33">
        <v>4</v>
      </c>
      <c r="AG41" s="33">
        <v>3</v>
      </c>
      <c r="AH41" s="33">
        <v>3</v>
      </c>
      <c r="AI41" s="33">
        <v>5</v>
      </c>
      <c r="AJ41" s="33">
        <v>2</v>
      </c>
      <c r="AK41" s="33">
        <v>4</v>
      </c>
      <c r="AL41" s="33">
        <v>2</v>
      </c>
      <c r="AM41" s="33">
        <v>3</v>
      </c>
      <c r="AN41" s="33">
        <v>4</v>
      </c>
      <c r="AO41" s="33">
        <v>3</v>
      </c>
      <c r="AP41" s="33">
        <v>3</v>
      </c>
      <c r="AQ41" s="33">
        <v>3</v>
      </c>
      <c r="AR41" s="33">
        <v>3</v>
      </c>
      <c r="AS41" s="33">
        <v>2</v>
      </c>
      <c r="AT41" s="33">
        <v>3</v>
      </c>
      <c r="AU41" s="33">
        <v>4</v>
      </c>
      <c r="AV41" s="33">
        <v>1</v>
      </c>
      <c r="AW41" s="33">
        <v>4</v>
      </c>
      <c r="AX41" s="33">
        <v>3</v>
      </c>
      <c r="AY41" s="33">
        <v>3</v>
      </c>
      <c r="AZ41" s="33">
        <v>4</v>
      </c>
      <c r="BA41" s="33">
        <v>2</v>
      </c>
      <c r="BB41" s="33">
        <v>2</v>
      </c>
      <c r="BC41" s="33">
        <v>2</v>
      </c>
      <c r="BD41" s="33">
        <v>3</v>
      </c>
      <c r="BF41" s="33">
        <v>2</v>
      </c>
      <c r="BG41" s="33">
        <v>2</v>
      </c>
      <c r="BH41" s="33">
        <v>2</v>
      </c>
      <c r="BI41" s="33">
        <v>2</v>
      </c>
      <c r="BJ41" s="33">
        <v>4</v>
      </c>
      <c r="BK41" s="33">
        <v>2</v>
      </c>
      <c r="BL41" s="33">
        <v>2</v>
      </c>
      <c r="BM41" s="33">
        <v>3</v>
      </c>
      <c r="BN41" s="33">
        <v>2</v>
      </c>
      <c r="BO41" s="33">
        <v>2</v>
      </c>
      <c r="BP41" s="33">
        <v>2</v>
      </c>
      <c r="BQ41" s="33">
        <v>4</v>
      </c>
      <c r="BR41" s="33">
        <v>3</v>
      </c>
      <c r="BS41" s="33">
        <v>4</v>
      </c>
      <c r="BT41" s="33">
        <v>3</v>
      </c>
      <c r="BU41" s="33" t="s">
        <v>1635</v>
      </c>
      <c r="BV41" s="33" t="s">
        <v>198</v>
      </c>
      <c r="BW41" s="33" t="s">
        <v>184</v>
      </c>
      <c r="CB41" s="33" t="s">
        <v>705</v>
      </c>
      <c r="CC41" s="33" t="s">
        <v>712</v>
      </c>
      <c r="CD41" s="33" t="s">
        <v>719</v>
      </c>
      <c r="CE41" s="33" t="s">
        <v>727</v>
      </c>
      <c r="CF41" s="33" t="s">
        <v>738</v>
      </c>
      <c r="CG41" s="33" t="s">
        <v>236</v>
      </c>
      <c r="CH41" s="33" t="s">
        <v>1242</v>
      </c>
      <c r="CI41" s="33" t="s">
        <v>837</v>
      </c>
      <c r="CJ41" s="33" t="s">
        <v>844</v>
      </c>
    </row>
    <row r="42" spans="1:88" ht="12.75" x14ac:dyDescent="0.2">
      <c r="A42" s="36">
        <v>42711.482079502312</v>
      </c>
      <c r="B42" s="33">
        <v>2</v>
      </c>
      <c r="C42" s="33">
        <v>4</v>
      </c>
      <c r="D42" s="33">
        <v>2</v>
      </c>
      <c r="E42" s="33">
        <v>2</v>
      </c>
      <c r="F42" s="33">
        <v>1</v>
      </c>
      <c r="G42" s="33">
        <v>3</v>
      </c>
      <c r="H42" s="33">
        <v>3</v>
      </c>
      <c r="I42" s="33">
        <v>2</v>
      </c>
      <c r="J42" s="33">
        <v>1</v>
      </c>
      <c r="K42" s="33">
        <v>2</v>
      </c>
      <c r="L42" s="33">
        <v>1</v>
      </c>
      <c r="M42" s="33">
        <v>2</v>
      </c>
      <c r="N42" s="33">
        <v>1</v>
      </c>
      <c r="O42" s="33">
        <v>2</v>
      </c>
      <c r="P42" s="33">
        <v>2</v>
      </c>
      <c r="Q42" s="33">
        <v>2</v>
      </c>
      <c r="R42" s="33">
        <v>1</v>
      </c>
      <c r="S42" s="33">
        <v>1</v>
      </c>
      <c r="T42" s="33">
        <v>1</v>
      </c>
      <c r="U42" s="33">
        <v>2</v>
      </c>
      <c r="V42" s="33">
        <v>1</v>
      </c>
      <c r="W42" s="33">
        <v>5</v>
      </c>
      <c r="X42" s="33">
        <v>3</v>
      </c>
      <c r="Y42" s="33">
        <v>3</v>
      </c>
      <c r="Z42" s="33">
        <v>3</v>
      </c>
      <c r="AA42" s="33">
        <v>3</v>
      </c>
      <c r="AB42" s="33">
        <v>2</v>
      </c>
      <c r="AC42" s="33">
        <v>3</v>
      </c>
      <c r="AD42" s="33">
        <v>3</v>
      </c>
      <c r="AE42" s="33">
        <v>2</v>
      </c>
      <c r="AF42" s="33">
        <v>3</v>
      </c>
      <c r="AG42" s="33">
        <v>3</v>
      </c>
      <c r="AH42" s="33">
        <v>5</v>
      </c>
      <c r="AI42" s="33">
        <v>4</v>
      </c>
      <c r="AJ42" s="33">
        <v>2</v>
      </c>
      <c r="AK42" s="33">
        <v>5</v>
      </c>
      <c r="AL42" s="33">
        <v>1</v>
      </c>
      <c r="AM42" s="33">
        <v>3</v>
      </c>
      <c r="AN42" s="33">
        <v>2</v>
      </c>
      <c r="AO42" s="33">
        <v>4</v>
      </c>
      <c r="AP42" s="33">
        <v>3</v>
      </c>
      <c r="AQ42" s="33">
        <v>2</v>
      </c>
      <c r="AR42" s="33">
        <v>1</v>
      </c>
      <c r="AS42" s="33">
        <v>2</v>
      </c>
      <c r="AT42" s="33">
        <v>1</v>
      </c>
      <c r="AU42" s="33">
        <v>3</v>
      </c>
      <c r="AV42" s="33">
        <v>1</v>
      </c>
      <c r="AW42" s="33">
        <v>3</v>
      </c>
      <c r="AX42" s="33">
        <v>2</v>
      </c>
      <c r="AY42" s="33">
        <v>3</v>
      </c>
      <c r="AZ42" s="33">
        <v>1</v>
      </c>
      <c r="BA42" s="33">
        <v>3</v>
      </c>
      <c r="BB42" s="33">
        <v>2</v>
      </c>
      <c r="BC42" s="33">
        <v>3</v>
      </c>
      <c r="BD42" s="33">
        <v>1</v>
      </c>
      <c r="BF42" s="33">
        <v>1</v>
      </c>
      <c r="BG42" s="33">
        <v>3</v>
      </c>
      <c r="BH42" s="33">
        <v>2</v>
      </c>
      <c r="BI42" s="33">
        <v>2</v>
      </c>
      <c r="BJ42" s="33">
        <v>3</v>
      </c>
      <c r="BK42" s="33">
        <v>2</v>
      </c>
      <c r="BL42" s="33">
        <v>4</v>
      </c>
      <c r="BM42" s="33">
        <v>4</v>
      </c>
      <c r="BN42" s="33">
        <v>3</v>
      </c>
      <c r="BO42" s="33">
        <v>3</v>
      </c>
      <c r="BP42" s="33">
        <v>4</v>
      </c>
      <c r="BQ42" s="33">
        <v>3</v>
      </c>
      <c r="BR42" s="33">
        <v>4</v>
      </c>
      <c r="BS42" s="33">
        <v>3</v>
      </c>
      <c r="BT42" s="33">
        <v>3</v>
      </c>
      <c r="BU42" s="33" t="s">
        <v>1636</v>
      </c>
      <c r="BV42" s="33" t="s">
        <v>198</v>
      </c>
      <c r="BW42" s="33" t="s">
        <v>1555</v>
      </c>
      <c r="BY42" s="33" t="s">
        <v>1538</v>
      </c>
      <c r="CB42" s="33" t="s">
        <v>705</v>
      </c>
      <c r="CC42" s="33" t="s">
        <v>714</v>
      </c>
      <c r="CD42" s="33" t="s">
        <v>719</v>
      </c>
      <c r="CE42" s="33" t="s">
        <v>727</v>
      </c>
      <c r="CF42" s="33" t="s">
        <v>1637</v>
      </c>
      <c r="CG42" s="33" t="s">
        <v>829</v>
      </c>
      <c r="CH42" s="33" t="s">
        <v>1638</v>
      </c>
      <c r="CI42" s="33" t="s">
        <v>837</v>
      </c>
      <c r="CJ42" s="33" t="s">
        <v>844</v>
      </c>
    </row>
    <row r="43" spans="1:88" ht="12.75" x14ac:dyDescent="0.2">
      <c r="A43" s="36">
        <v>42711.482790092588</v>
      </c>
      <c r="B43" s="33">
        <v>1</v>
      </c>
      <c r="C43" s="33">
        <v>5</v>
      </c>
      <c r="D43" s="33">
        <v>2</v>
      </c>
      <c r="E43" s="33">
        <v>2</v>
      </c>
      <c r="F43" s="33">
        <v>1</v>
      </c>
      <c r="G43" s="33">
        <v>5</v>
      </c>
      <c r="H43" s="33">
        <v>3</v>
      </c>
      <c r="I43" s="33">
        <v>2</v>
      </c>
      <c r="J43" s="33">
        <v>3</v>
      </c>
      <c r="K43" s="33">
        <v>2</v>
      </c>
      <c r="L43" s="33">
        <v>3</v>
      </c>
      <c r="M43" s="33">
        <v>4</v>
      </c>
      <c r="N43" s="33">
        <v>1</v>
      </c>
      <c r="O43" s="33">
        <v>3</v>
      </c>
      <c r="P43" s="33">
        <v>3</v>
      </c>
      <c r="Q43" s="33">
        <v>5</v>
      </c>
      <c r="R43" s="33">
        <v>3</v>
      </c>
      <c r="S43" s="33">
        <v>3</v>
      </c>
      <c r="T43" s="33">
        <v>1</v>
      </c>
      <c r="U43" s="33">
        <v>3</v>
      </c>
      <c r="V43" s="33">
        <v>1</v>
      </c>
      <c r="W43" s="33">
        <v>5</v>
      </c>
      <c r="X43" s="33">
        <v>3</v>
      </c>
      <c r="Y43" s="33">
        <v>2</v>
      </c>
      <c r="Z43" s="33">
        <v>4</v>
      </c>
      <c r="AA43" s="33">
        <v>4</v>
      </c>
      <c r="AB43" s="33">
        <v>2</v>
      </c>
      <c r="AC43" s="33">
        <v>5</v>
      </c>
      <c r="AD43" s="33">
        <v>4</v>
      </c>
      <c r="AE43" s="33">
        <v>2</v>
      </c>
      <c r="AF43" s="33">
        <v>4</v>
      </c>
      <c r="AG43" s="33">
        <v>5</v>
      </c>
      <c r="AH43" s="33">
        <v>4</v>
      </c>
      <c r="AI43" s="33">
        <v>4</v>
      </c>
      <c r="AJ43" s="33">
        <v>1</v>
      </c>
      <c r="AK43" s="33">
        <v>5</v>
      </c>
      <c r="AL43" s="33">
        <v>2</v>
      </c>
      <c r="AM43" s="33">
        <v>1</v>
      </c>
      <c r="AN43" s="33">
        <v>1</v>
      </c>
      <c r="AO43" s="33">
        <v>5</v>
      </c>
      <c r="AP43" s="33">
        <v>3</v>
      </c>
      <c r="AQ43" s="33">
        <v>3</v>
      </c>
      <c r="AR43" s="33">
        <v>2</v>
      </c>
      <c r="AS43" s="33">
        <v>1</v>
      </c>
      <c r="AT43" s="33">
        <v>2</v>
      </c>
      <c r="AU43" s="33">
        <v>2</v>
      </c>
      <c r="AV43" s="33">
        <v>1</v>
      </c>
      <c r="AW43" s="33">
        <v>2</v>
      </c>
      <c r="AX43" s="33">
        <v>3</v>
      </c>
      <c r="AY43" s="33">
        <v>4</v>
      </c>
      <c r="AZ43" s="33">
        <v>1</v>
      </c>
      <c r="BA43" s="33">
        <v>3</v>
      </c>
      <c r="BB43" s="33">
        <v>1</v>
      </c>
      <c r="BC43" s="33">
        <v>1</v>
      </c>
      <c r="BD43" s="33">
        <v>1</v>
      </c>
      <c r="BF43" s="33">
        <v>2</v>
      </c>
      <c r="BG43" s="33">
        <v>4</v>
      </c>
      <c r="BH43" s="33">
        <v>2</v>
      </c>
      <c r="BI43" s="33">
        <v>2</v>
      </c>
      <c r="BJ43" s="33">
        <v>2</v>
      </c>
      <c r="BK43" s="33">
        <v>2</v>
      </c>
      <c r="BL43" s="33">
        <v>3</v>
      </c>
      <c r="BM43" s="33">
        <v>4</v>
      </c>
      <c r="BN43" s="33">
        <v>4</v>
      </c>
      <c r="BO43" s="33">
        <v>2</v>
      </c>
      <c r="BP43" s="33">
        <v>4</v>
      </c>
      <c r="BQ43" s="33">
        <v>4</v>
      </c>
      <c r="BR43" s="33">
        <v>4</v>
      </c>
      <c r="BS43" s="33">
        <v>4</v>
      </c>
      <c r="BT43" s="33">
        <v>4</v>
      </c>
      <c r="BU43" s="33" t="s">
        <v>1639</v>
      </c>
      <c r="BV43" s="33" t="s">
        <v>198</v>
      </c>
      <c r="BW43" s="33" t="s">
        <v>186</v>
      </c>
      <c r="CB43" s="33" t="s">
        <v>704</v>
      </c>
      <c r="CC43" s="33" t="s">
        <v>711</v>
      </c>
      <c r="CD43" s="33" t="s">
        <v>719</v>
      </c>
      <c r="CE43" s="33" t="s">
        <v>727</v>
      </c>
      <c r="CF43" s="33" t="s">
        <v>977</v>
      </c>
      <c r="CG43" s="33" t="s">
        <v>830</v>
      </c>
      <c r="CH43" s="33" t="s">
        <v>978</v>
      </c>
      <c r="CI43" s="33" t="s">
        <v>837</v>
      </c>
      <c r="CJ43" s="33" t="s">
        <v>844</v>
      </c>
    </row>
    <row r="44" spans="1:88" ht="12.75" x14ac:dyDescent="0.2">
      <c r="A44" s="36">
        <v>42711.489924768517</v>
      </c>
      <c r="B44" s="33">
        <v>3</v>
      </c>
      <c r="C44" s="33">
        <v>4</v>
      </c>
      <c r="D44" s="33">
        <v>4</v>
      </c>
      <c r="E44" s="33">
        <v>4</v>
      </c>
      <c r="F44" s="33">
        <v>1</v>
      </c>
      <c r="G44" s="33">
        <v>3</v>
      </c>
      <c r="H44" s="33">
        <v>2</v>
      </c>
      <c r="I44" s="33">
        <v>5</v>
      </c>
      <c r="J44" s="33">
        <v>2</v>
      </c>
      <c r="K44" s="33">
        <v>3</v>
      </c>
      <c r="L44" s="33">
        <v>3</v>
      </c>
      <c r="M44" s="33">
        <v>3</v>
      </c>
      <c r="N44" s="33">
        <v>2</v>
      </c>
      <c r="O44" s="33">
        <v>3</v>
      </c>
      <c r="P44" s="33">
        <v>5</v>
      </c>
      <c r="Q44" s="33">
        <v>3</v>
      </c>
      <c r="R44" s="33">
        <v>2</v>
      </c>
      <c r="S44" s="33">
        <v>1</v>
      </c>
      <c r="T44" s="33">
        <v>4</v>
      </c>
      <c r="U44" s="33">
        <v>2</v>
      </c>
      <c r="V44" s="33">
        <v>1</v>
      </c>
      <c r="W44" s="33">
        <v>3</v>
      </c>
      <c r="X44" s="33" t="s">
        <v>5</v>
      </c>
      <c r="Y44" s="33">
        <v>5</v>
      </c>
      <c r="Z44" s="33">
        <v>3</v>
      </c>
      <c r="AA44" s="33">
        <v>4</v>
      </c>
      <c r="AB44" s="33">
        <v>3</v>
      </c>
      <c r="AC44" s="33">
        <v>3</v>
      </c>
      <c r="AD44" s="33">
        <v>4</v>
      </c>
      <c r="AE44" s="33">
        <v>4</v>
      </c>
      <c r="AF44" s="33">
        <v>4</v>
      </c>
      <c r="AG44" s="33">
        <v>5</v>
      </c>
      <c r="AH44" s="33">
        <v>3</v>
      </c>
      <c r="AI44" s="33">
        <v>4</v>
      </c>
      <c r="AJ44" s="33" t="s">
        <v>5</v>
      </c>
      <c r="AK44" s="33">
        <v>5</v>
      </c>
      <c r="AL44" s="33">
        <v>4</v>
      </c>
      <c r="AM44" s="33">
        <v>3</v>
      </c>
      <c r="AN44" s="33">
        <v>2</v>
      </c>
      <c r="AO44" s="33">
        <v>4</v>
      </c>
      <c r="AP44" s="33">
        <v>4</v>
      </c>
      <c r="AQ44" s="33">
        <v>5</v>
      </c>
      <c r="AR44" s="33">
        <v>2</v>
      </c>
      <c r="AS44" s="33">
        <v>4</v>
      </c>
      <c r="AT44" s="33">
        <v>3</v>
      </c>
      <c r="AU44" s="33">
        <v>5</v>
      </c>
      <c r="AV44" s="33">
        <v>3</v>
      </c>
      <c r="AW44" s="33">
        <v>3</v>
      </c>
      <c r="AX44" s="33">
        <v>5</v>
      </c>
      <c r="AY44" s="33">
        <v>4</v>
      </c>
      <c r="AZ44" s="33">
        <v>2</v>
      </c>
      <c r="BA44" s="33">
        <v>2</v>
      </c>
      <c r="BB44" s="33">
        <v>4</v>
      </c>
      <c r="BC44" s="33">
        <v>4</v>
      </c>
      <c r="BD44" s="33">
        <v>2</v>
      </c>
      <c r="BE44" s="33" t="s">
        <v>1640</v>
      </c>
      <c r="BF44" s="33">
        <v>4</v>
      </c>
      <c r="BG44" s="33">
        <v>4</v>
      </c>
      <c r="BH44" s="33">
        <v>4</v>
      </c>
      <c r="BI44" s="33">
        <v>4</v>
      </c>
      <c r="BJ44" s="33">
        <v>3</v>
      </c>
      <c r="BK44" s="33">
        <v>2</v>
      </c>
      <c r="BL44" s="33">
        <v>5</v>
      </c>
      <c r="BM44" s="33">
        <v>4</v>
      </c>
      <c r="BN44" s="33">
        <v>3</v>
      </c>
      <c r="BO44" s="33">
        <v>2</v>
      </c>
      <c r="BP44" s="33">
        <v>4</v>
      </c>
      <c r="BQ44" s="33">
        <v>5</v>
      </c>
      <c r="BR44" s="33">
        <v>4</v>
      </c>
      <c r="BS44" s="33">
        <v>3</v>
      </c>
      <c r="BT44" s="33">
        <v>3</v>
      </c>
      <c r="BU44" s="33" t="s">
        <v>1641</v>
      </c>
      <c r="BV44" s="33" t="s">
        <v>198</v>
      </c>
      <c r="BW44" s="33" t="s">
        <v>186</v>
      </c>
      <c r="BX44" s="33" t="s">
        <v>1642</v>
      </c>
      <c r="BY44" s="33" t="s">
        <v>1579</v>
      </c>
      <c r="BZ44" s="33" t="s">
        <v>1643</v>
      </c>
      <c r="CB44" s="33" t="s">
        <v>704</v>
      </c>
      <c r="CC44" s="33" t="s">
        <v>713</v>
      </c>
      <c r="CD44" s="33" t="s">
        <v>719</v>
      </c>
      <c r="CE44" s="33" t="s">
        <v>727</v>
      </c>
      <c r="CF44" s="33" t="s">
        <v>1644</v>
      </c>
      <c r="CG44" s="33" t="s">
        <v>828</v>
      </c>
      <c r="CH44" s="33" t="s">
        <v>1130</v>
      </c>
      <c r="CI44" s="33" t="s">
        <v>837</v>
      </c>
      <c r="CJ44" s="33" t="s">
        <v>844</v>
      </c>
    </row>
    <row r="45" spans="1:88" ht="12.75" x14ac:dyDescent="0.2">
      <c r="A45" s="36">
        <v>42711.492277928242</v>
      </c>
      <c r="B45" s="33">
        <v>3</v>
      </c>
      <c r="C45" s="33">
        <v>5</v>
      </c>
      <c r="D45" s="33">
        <v>4</v>
      </c>
      <c r="E45" s="33">
        <v>2</v>
      </c>
      <c r="F45" s="33">
        <v>3</v>
      </c>
      <c r="G45" s="33">
        <v>5</v>
      </c>
      <c r="H45" s="33">
        <v>1</v>
      </c>
      <c r="I45" s="33">
        <v>4</v>
      </c>
      <c r="J45" s="33">
        <v>4</v>
      </c>
      <c r="K45" s="33">
        <v>4</v>
      </c>
      <c r="L45" s="33">
        <v>3</v>
      </c>
      <c r="M45" s="33">
        <v>2</v>
      </c>
      <c r="N45" s="33">
        <v>1</v>
      </c>
      <c r="O45" s="33">
        <v>5</v>
      </c>
      <c r="P45" s="33">
        <v>3</v>
      </c>
      <c r="Q45" s="33">
        <v>4</v>
      </c>
      <c r="R45" s="33">
        <v>2</v>
      </c>
      <c r="S45" s="33">
        <v>3</v>
      </c>
      <c r="T45" s="33">
        <v>3</v>
      </c>
      <c r="U45" s="33">
        <v>5</v>
      </c>
      <c r="V45" s="33">
        <v>1</v>
      </c>
      <c r="W45" s="33">
        <v>1</v>
      </c>
      <c r="X45" s="33">
        <v>2</v>
      </c>
      <c r="Y45" s="33">
        <v>4</v>
      </c>
      <c r="Z45" s="33">
        <v>5</v>
      </c>
      <c r="AA45" s="33">
        <v>4</v>
      </c>
      <c r="AB45" s="33">
        <v>3</v>
      </c>
      <c r="AC45" s="33">
        <v>3</v>
      </c>
      <c r="AD45" s="33">
        <v>3</v>
      </c>
      <c r="AE45" s="33">
        <v>2</v>
      </c>
      <c r="AF45" s="33">
        <v>1</v>
      </c>
      <c r="AG45" s="33">
        <v>5</v>
      </c>
      <c r="AH45" s="33">
        <v>3</v>
      </c>
      <c r="AI45" s="33">
        <v>1</v>
      </c>
      <c r="AJ45" s="33">
        <v>3</v>
      </c>
      <c r="AK45" s="33">
        <v>5</v>
      </c>
      <c r="AL45" s="33">
        <v>3</v>
      </c>
      <c r="AM45" s="33">
        <v>3</v>
      </c>
      <c r="AN45" s="33">
        <v>4</v>
      </c>
      <c r="AO45" s="33">
        <v>5</v>
      </c>
      <c r="AP45" s="33">
        <v>2</v>
      </c>
      <c r="AQ45" s="33">
        <v>4</v>
      </c>
      <c r="AR45" s="33">
        <v>4</v>
      </c>
      <c r="AS45" s="33">
        <v>4</v>
      </c>
      <c r="AT45" s="33">
        <v>3</v>
      </c>
      <c r="AU45" s="33">
        <v>2</v>
      </c>
      <c r="AV45" s="33">
        <v>1</v>
      </c>
      <c r="AW45" s="33">
        <v>5</v>
      </c>
      <c r="AX45" s="33">
        <v>3</v>
      </c>
      <c r="AY45" s="33">
        <v>4</v>
      </c>
      <c r="AZ45" s="33">
        <v>2</v>
      </c>
      <c r="BA45" s="33">
        <v>3</v>
      </c>
      <c r="BB45" s="33">
        <v>5</v>
      </c>
      <c r="BC45" s="33">
        <v>4</v>
      </c>
      <c r="BD45" s="33">
        <v>1</v>
      </c>
      <c r="BE45" s="33" t="s">
        <v>1645</v>
      </c>
      <c r="BF45" s="33">
        <v>5</v>
      </c>
      <c r="BG45" s="33">
        <v>4</v>
      </c>
      <c r="BH45" s="33">
        <v>4</v>
      </c>
      <c r="BI45" s="33">
        <v>4</v>
      </c>
      <c r="BJ45" s="33">
        <v>4</v>
      </c>
      <c r="BK45" s="33">
        <v>4</v>
      </c>
      <c r="BL45" s="33">
        <v>5</v>
      </c>
      <c r="BM45" s="33">
        <v>4</v>
      </c>
      <c r="BN45" s="33">
        <v>4</v>
      </c>
      <c r="BO45" s="33">
        <v>4</v>
      </c>
      <c r="BP45" s="33">
        <v>4</v>
      </c>
      <c r="BQ45" s="33">
        <v>4</v>
      </c>
      <c r="BR45" s="33">
        <v>4</v>
      </c>
      <c r="BS45" s="33">
        <v>4</v>
      </c>
      <c r="BT45" s="33">
        <v>4</v>
      </c>
      <c r="BU45" s="33" t="s">
        <v>1646</v>
      </c>
      <c r="BV45" s="33" t="s">
        <v>198</v>
      </c>
      <c r="BW45" s="33" t="s">
        <v>186</v>
      </c>
      <c r="BX45" s="33" t="s">
        <v>1631</v>
      </c>
      <c r="BZ45" s="33" t="s">
        <v>1553</v>
      </c>
      <c r="CB45" s="33" t="s">
        <v>705</v>
      </c>
      <c r="CC45" s="33" t="s">
        <v>711</v>
      </c>
      <c r="CD45" s="33" t="s">
        <v>719</v>
      </c>
      <c r="CE45" s="33" t="s">
        <v>727</v>
      </c>
      <c r="CF45" s="33" t="s">
        <v>1647</v>
      </c>
      <c r="CG45" s="33" t="s">
        <v>829</v>
      </c>
      <c r="CH45" s="33" t="s">
        <v>1088</v>
      </c>
      <c r="CI45" s="33" t="s">
        <v>838</v>
      </c>
      <c r="CJ45" s="33" t="s">
        <v>845</v>
      </c>
    </row>
    <row r="46" spans="1:88" ht="12.75" x14ac:dyDescent="0.2">
      <c r="A46" s="36">
        <v>42711.502499907408</v>
      </c>
      <c r="B46" s="33">
        <v>2</v>
      </c>
      <c r="C46" s="33">
        <v>4</v>
      </c>
      <c r="D46" s="33">
        <v>1</v>
      </c>
      <c r="E46" s="33">
        <v>2</v>
      </c>
      <c r="F46" s="33">
        <v>2</v>
      </c>
      <c r="G46" s="33">
        <v>2</v>
      </c>
      <c r="H46" s="33">
        <v>1</v>
      </c>
      <c r="I46" s="33">
        <v>4</v>
      </c>
      <c r="J46" s="33">
        <v>4</v>
      </c>
      <c r="K46" s="33">
        <v>2</v>
      </c>
      <c r="L46" s="33">
        <v>1</v>
      </c>
      <c r="M46" s="33">
        <v>4</v>
      </c>
      <c r="N46" s="33">
        <v>2</v>
      </c>
      <c r="O46" s="33">
        <v>1</v>
      </c>
      <c r="P46" s="33">
        <v>2</v>
      </c>
      <c r="Q46" s="33">
        <v>5</v>
      </c>
      <c r="R46" s="33">
        <v>2</v>
      </c>
      <c r="S46" s="33">
        <v>1</v>
      </c>
      <c r="T46" s="33">
        <v>2</v>
      </c>
      <c r="U46" s="33">
        <v>3</v>
      </c>
      <c r="V46" s="33">
        <v>5</v>
      </c>
      <c r="W46" s="33">
        <v>3</v>
      </c>
      <c r="X46" s="33">
        <v>3</v>
      </c>
      <c r="Y46" s="33">
        <v>4</v>
      </c>
      <c r="Z46" s="33">
        <v>4</v>
      </c>
      <c r="AA46" s="33">
        <v>5</v>
      </c>
      <c r="AB46" s="33">
        <v>4</v>
      </c>
      <c r="AC46" s="33">
        <v>5</v>
      </c>
      <c r="AD46" s="33">
        <v>3</v>
      </c>
      <c r="AE46" s="33">
        <v>4</v>
      </c>
      <c r="AF46" s="33">
        <v>2</v>
      </c>
      <c r="AG46" s="33">
        <v>5</v>
      </c>
      <c r="AH46" s="33">
        <v>4</v>
      </c>
      <c r="AI46" s="33">
        <v>4</v>
      </c>
      <c r="AJ46" s="33">
        <v>3</v>
      </c>
      <c r="AK46" s="33">
        <v>4</v>
      </c>
      <c r="AL46" s="33">
        <v>1</v>
      </c>
      <c r="AM46" s="33">
        <v>3</v>
      </c>
      <c r="AN46" s="33">
        <v>3</v>
      </c>
      <c r="AO46" s="33">
        <v>2</v>
      </c>
      <c r="AP46" s="33">
        <v>1</v>
      </c>
      <c r="AQ46" s="33">
        <v>4</v>
      </c>
      <c r="AR46" s="33">
        <v>4</v>
      </c>
      <c r="AS46" s="33">
        <v>2</v>
      </c>
      <c r="AT46" s="33">
        <v>2</v>
      </c>
      <c r="AU46" s="33">
        <v>4</v>
      </c>
      <c r="AV46" s="33">
        <v>2</v>
      </c>
      <c r="AW46" s="33">
        <v>1</v>
      </c>
      <c r="AX46" s="33">
        <v>3</v>
      </c>
      <c r="AY46" s="33">
        <v>5</v>
      </c>
      <c r="AZ46" s="33">
        <v>2</v>
      </c>
      <c r="BA46" s="33">
        <v>3</v>
      </c>
      <c r="BB46" s="33">
        <v>2</v>
      </c>
      <c r="BC46" s="33">
        <v>2</v>
      </c>
      <c r="BD46" s="33">
        <v>5</v>
      </c>
      <c r="BF46" s="33">
        <v>4</v>
      </c>
      <c r="BG46" s="33">
        <v>2</v>
      </c>
      <c r="BH46" s="33">
        <v>3</v>
      </c>
      <c r="BI46" s="33">
        <v>3</v>
      </c>
      <c r="BJ46" s="33">
        <v>2</v>
      </c>
      <c r="BK46" s="33">
        <v>3</v>
      </c>
      <c r="BL46" s="33">
        <v>4</v>
      </c>
      <c r="BM46" s="33">
        <v>4</v>
      </c>
      <c r="BN46" s="33">
        <v>3</v>
      </c>
      <c r="BO46" s="33">
        <v>4</v>
      </c>
      <c r="BP46" s="33">
        <v>3</v>
      </c>
      <c r="BQ46" s="33">
        <v>4</v>
      </c>
      <c r="BR46" s="33">
        <v>4</v>
      </c>
      <c r="BS46" s="33">
        <v>3</v>
      </c>
      <c r="BT46" s="33">
        <v>4</v>
      </c>
      <c r="BU46" s="33" t="s">
        <v>1648</v>
      </c>
      <c r="BV46" s="33" t="s">
        <v>198</v>
      </c>
      <c r="BW46" s="33" t="s">
        <v>186</v>
      </c>
      <c r="CB46" s="33" t="s">
        <v>705</v>
      </c>
      <c r="CC46" s="33" t="s">
        <v>712</v>
      </c>
      <c r="CD46" s="33" t="s">
        <v>719</v>
      </c>
      <c r="CE46" s="33" t="s">
        <v>727</v>
      </c>
      <c r="CF46" s="33" t="s">
        <v>1649</v>
      </c>
      <c r="CG46" s="33" t="s">
        <v>829</v>
      </c>
      <c r="CH46" s="33" t="s">
        <v>985</v>
      </c>
      <c r="CI46" s="33" t="s">
        <v>678</v>
      </c>
      <c r="CJ46" s="33" t="s">
        <v>768</v>
      </c>
    </row>
    <row r="47" spans="1:88" ht="12.75" x14ac:dyDescent="0.2">
      <c r="A47" s="36">
        <v>42711.504836180553</v>
      </c>
      <c r="B47" s="33">
        <v>3</v>
      </c>
      <c r="C47" s="33">
        <v>4</v>
      </c>
      <c r="D47" s="33">
        <v>2</v>
      </c>
      <c r="E47" s="33">
        <v>3</v>
      </c>
      <c r="F47" s="33">
        <v>1</v>
      </c>
      <c r="G47" s="33">
        <v>5</v>
      </c>
      <c r="H47" s="33">
        <v>4</v>
      </c>
      <c r="I47" s="33">
        <v>3</v>
      </c>
      <c r="J47" s="33">
        <v>3</v>
      </c>
      <c r="K47" s="33">
        <v>3</v>
      </c>
      <c r="L47" s="33">
        <v>2</v>
      </c>
      <c r="M47" s="33">
        <v>5</v>
      </c>
      <c r="N47" s="33">
        <v>2</v>
      </c>
      <c r="O47" s="33">
        <v>2</v>
      </c>
      <c r="P47" s="33">
        <v>2</v>
      </c>
      <c r="Q47" s="33">
        <v>3</v>
      </c>
      <c r="R47" s="33">
        <v>3</v>
      </c>
      <c r="S47" s="33">
        <v>4</v>
      </c>
      <c r="T47" s="33">
        <v>1</v>
      </c>
      <c r="U47" s="33">
        <v>2</v>
      </c>
      <c r="V47" s="33">
        <v>2</v>
      </c>
      <c r="W47" s="33">
        <v>3</v>
      </c>
      <c r="X47" s="33">
        <v>2</v>
      </c>
      <c r="Y47" s="33">
        <v>4</v>
      </c>
      <c r="Z47" s="33">
        <v>4</v>
      </c>
      <c r="AA47" s="33">
        <v>5</v>
      </c>
      <c r="AB47" s="33">
        <v>3</v>
      </c>
      <c r="AC47" s="33">
        <v>4</v>
      </c>
      <c r="AD47" s="33">
        <v>3</v>
      </c>
      <c r="AE47" s="33">
        <v>4</v>
      </c>
      <c r="AF47" s="33">
        <v>4</v>
      </c>
      <c r="AG47" s="33">
        <v>5</v>
      </c>
      <c r="AH47" s="33">
        <v>4</v>
      </c>
      <c r="AI47" s="33">
        <v>3</v>
      </c>
      <c r="AJ47" s="33">
        <v>3</v>
      </c>
      <c r="AK47" s="33">
        <v>4</v>
      </c>
      <c r="AL47" s="33">
        <v>2</v>
      </c>
      <c r="AM47" s="33">
        <v>4</v>
      </c>
      <c r="AN47" s="33">
        <v>1</v>
      </c>
      <c r="AO47" s="33">
        <v>5</v>
      </c>
      <c r="AP47" s="33">
        <v>3</v>
      </c>
      <c r="AQ47" s="33">
        <v>4</v>
      </c>
      <c r="AR47" s="33">
        <v>5</v>
      </c>
      <c r="AS47" s="33">
        <v>2</v>
      </c>
      <c r="AT47" s="33">
        <v>2</v>
      </c>
      <c r="AU47" s="33">
        <v>5</v>
      </c>
      <c r="AV47" s="33">
        <v>2</v>
      </c>
      <c r="AW47" s="33">
        <v>3</v>
      </c>
      <c r="AX47" s="33">
        <v>2</v>
      </c>
      <c r="AY47" s="33">
        <v>5</v>
      </c>
      <c r="AZ47" s="33">
        <v>5</v>
      </c>
      <c r="BA47" s="33">
        <v>5</v>
      </c>
      <c r="BB47" s="33">
        <v>2</v>
      </c>
      <c r="BC47" s="33">
        <v>3</v>
      </c>
      <c r="BD47" s="33">
        <v>2</v>
      </c>
      <c r="BF47" s="33">
        <v>5</v>
      </c>
      <c r="BG47" s="33">
        <v>2</v>
      </c>
      <c r="BH47" s="33">
        <v>3</v>
      </c>
      <c r="BI47" s="33">
        <v>4</v>
      </c>
      <c r="BJ47" s="33">
        <v>2</v>
      </c>
      <c r="BK47" s="33">
        <v>4</v>
      </c>
      <c r="BL47" s="33">
        <v>5</v>
      </c>
      <c r="BM47" s="33">
        <v>2</v>
      </c>
      <c r="BN47" s="33">
        <v>5</v>
      </c>
      <c r="BO47" s="33">
        <v>1</v>
      </c>
      <c r="BP47" s="33">
        <v>3</v>
      </c>
      <c r="BQ47" s="33">
        <v>3</v>
      </c>
      <c r="BR47" s="33">
        <v>4</v>
      </c>
      <c r="BS47" s="33">
        <v>3</v>
      </c>
      <c r="BT47" s="33">
        <v>3</v>
      </c>
      <c r="BV47" s="33" t="s">
        <v>198</v>
      </c>
      <c r="BW47" s="33" t="s">
        <v>182</v>
      </c>
      <c r="CB47" s="33" t="s">
        <v>704</v>
      </c>
      <c r="CC47" s="33" t="s">
        <v>711</v>
      </c>
      <c r="CD47" s="33" t="s">
        <v>719</v>
      </c>
      <c r="CE47" s="33" t="s">
        <v>727</v>
      </c>
      <c r="CG47" s="33" t="s">
        <v>830</v>
      </c>
      <c r="CH47" s="33" t="s">
        <v>952</v>
      </c>
      <c r="CI47" s="33" t="s">
        <v>837</v>
      </c>
      <c r="CJ47" s="33" t="s">
        <v>844</v>
      </c>
    </row>
    <row r="48" spans="1:88" ht="12.75" x14ac:dyDescent="0.2">
      <c r="A48" s="36">
        <v>42711.515254907412</v>
      </c>
      <c r="B48" s="33">
        <v>2</v>
      </c>
      <c r="C48" s="33">
        <v>2</v>
      </c>
      <c r="D48" s="33">
        <v>4</v>
      </c>
      <c r="E48" s="33">
        <v>5</v>
      </c>
      <c r="F48" s="33">
        <v>2</v>
      </c>
      <c r="G48" s="33">
        <v>5</v>
      </c>
      <c r="H48" s="33">
        <v>2</v>
      </c>
      <c r="I48" s="33">
        <v>5</v>
      </c>
      <c r="J48" s="33">
        <v>2</v>
      </c>
      <c r="K48" s="33">
        <v>3</v>
      </c>
      <c r="L48" s="33">
        <v>1</v>
      </c>
      <c r="M48" s="33">
        <v>5</v>
      </c>
      <c r="N48" s="33">
        <v>2</v>
      </c>
      <c r="O48" s="33">
        <v>4</v>
      </c>
      <c r="P48" s="33">
        <v>5</v>
      </c>
      <c r="Q48" s="33">
        <v>5</v>
      </c>
      <c r="R48" s="33">
        <v>5</v>
      </c>
      <c r="S48" s="33">
        <v>2</v>
      </c>
      <c r="T48" s="33" t="s">
        <v>5</v>
      </c>
      <c r="U48" s="33">
        <v>2</v>
      </c>
      <c r="V48" s="33">
        <v>2</v>
      </c>
      <c r="W48" s="33">
        <v>4</v>
      </c>
      <c r="X48" s="33">
        <v>4</v>
      </c>
      <c r="Y48" s="33">
        <v>4</v>
      </c>
      <c r="Z48" s="33">
        <v>3</v>
      </c>
      <c r="AA48" s="33">
        <v>5</v>
      </c>
      <c r="AB48" s="33">
        <v>5</v>
      </c>
      <c r="AC48" s="33">
        <v>5</v>
      </c>
      <c r="AD48" s="33">
        <v>4</v>
      </c>
      <c r="AE48" s="33">
        <v>3</v>
      </c>
      <c r="AF48" s="33">
        <v>4</v>
      </c>
      <c r="AG48" s="33">
        <v>3</v>
      </c>
      <c r="AH48" s="33">
        <v>5</v>
      </c>
      <c r="AI48" s="33">
        <v>5</v>
      </c>
      <c r="AJ48" s="33" t="s">
        <v>5</v>
      </c>
      <c r="AK48" s="33">
        <v>2</v>
      </c>
      <c r="AL48" s="33">
        <v>4</v>
      </c>
      <c r="AM48" s="33">
        <v>3</v>
      </c>
      <c r="AN48" s="33">
        <v>2</v>
      </c>
      <c r="AO48" s="33">
        <v>3</v>
      </c>
      <c r="AP48" s="33">
        <v>3</v>
      </c>
      <c r="AQ48" s="33">
        <v>5</v>
      </c>
      <c r="AR48" s="33">
        <v>1</v>
      </c>
      <c r="AS48" s="33">
        <v>2</v>
      </c>
      <c r="AT48" s="33">
        <v>2</v>
      </c>
      <c r="AU48" s="33">
        <v>4</v>
      </c>
      <c r="AV48" s="33">
        <v>1</v>
      </c>
      <c r="AW48" s="33">
        <v>5</v>
      </c>
      <c r="AX48" s="33">
        <v>2</v>
      </c>
      <c r="AY48" s="33">
        <v>2</v>
      </c>
      <c r="AZ48" s="33">
        <v>3</v>
      </c>
      <c r="BA48" s="33">
        <v>2</v>
      </c>
      <c r="BB48" s="33">
        <v>4</v>
      </c>
      <c r="BC48" s="33">
        <v>3</v>
      </c>
      <c r="BD48" s="33">
        <v>2</v>
      </c>
      <c r="BF48" s="33">
        <v>5</v>
      </c>
      <c r="BG48" s="33">
        <v>2</v>
      </c>
      <c r="BH48" s="33">
        <v>2</v>
      </c>
      <c r="BI48" s="33">
        <v>2</v>
      </c>
      <c r="BJ48" s="33">
        <v>2</v>
      </c>
      <c r="BK48" s="33">
        <v>1</v>
      </c>
      <c r="BL48" s="33">
        <v>1</v>
      </c>
      <c r="BM48" s="33">
        <v>2</v>
      </c>
      <c r="BN48" s="33">
        <v>3</v>
      </c>
      <c r="BO48" s="33">
        <v>1</v>
      </c>
      <c r="BP48" s="33">
        <v>3</v>
      </c>
      <c r="BQ48" s="33">
        <v>4</v>
      </c>
      <c r="BR48" s="33">
        <v>5</v>
      </c>
      <c r="BS48" s="33">
        <v>5</v>
      </c>
      <c r="BT48" s="33">
        <v>4</v>
      </c>
      <c r="BV48" s="33" t="s">
        <v>198</v>
      </c>
      <c r="BW48" s="33" t="s">
        <v>184</v>
      </c>
      <c r="CB48" s="33" t="s">
        <v>705</v>
      </c>
      <c r="CC48" s="33" t="s">
        <v>714</v>
      </c>
      <c r="CD48" s="33" t="s">
        <v>719</v>
      </c>
      <c r="CE48" s="33" t="s">
        <v>727</v>
      </c>
      <c r="CF48" s="33" t="s">
        <v>1650</v>
      </c>
      <c r="CG48" s="33" t="s">
        <v>236</v>
      </c>
      <c r="CH48" s="33" t="s">
        <v>1245</v>
      </c>
      <c r="CI48" s="33" t="s">
        <v>837</v>
      </c>
      <c r="CJ48" s="33" t="s">
        <v>844</v>
      </c>
    </row>
    <row r="49" spans="1:88" ht="12.75" x14ac:dyDescent="0.2">
      <c r="A49" s="36">
        <v>42711.516874710651</v>
      </c>
      <c r="B49" s="33">
        <v>1</v>
      </c>
      <c r="C49" s="33">
        <v>4</v>
      </c>
      <c r="D49" s="33">
        <v>1</v>
      </c>
      <c r="E49" s="33">
        <v>1</v>
      </c>
      <c r="F49" s="33">
        <v>1</v>
      </c>
      <c r="G49" s="33">
        <v>5</v>
      </c>
      <c r="H49" s="33">
        <v>1</v>
      </c>
      <c r="I49" s="33">
        <v>4</v>
      </c>
      <c r="J49" s="33">
        <v>5</v>
      </c>
      <c r="K49" s="33">
        <v>3</v>
      </c>
      <c r="L49" s="33">
        <v>4</v>
      </c>
      <c r="M49" s="33">
        <v>2</v>
      </c>
      <c r="N49" s="33">
        <v>1</v>
      </c>
      <c r="O49" s="33">
        <v>5</v>
      </c>
      <c r="P49" s="33">
        <v>3</v>
      </c>
      <c r="Q49" s="33">
        <v>4</v>
      </c>
      <c r="R49" s="33">
        <v>4</v>
      </c>
      <c r="S49" s="33">
        <v>4</v>
      </c>
      <c r="T49" s="33">
        <v>5</v>
      </c>
      <c r="U49" s="33">
        <v>2</v>
      </c>
      <c r="V49" s="33">
        <v>1</v>
      </c>
      <c r="W49" s="33">
        <v>4</v>
      </c>
      <c r="X49" s="33">
        <v>3</v>
      </c>
      <c r="Y49" s="33">
        <v>1</v>
      </c>
      <c r="Z49" s="33">
        <v>5</v>
      </c>
      <c r="AA49" s="33">
        <v>1</v>
      </c>
      <c r="AB49" s="33">
        <v>3</v>
      </c>
      <c r="AC49" s="33">
        <v>4</v>
      </c>
      <c r="AD49" s="33">
        <v>1</v>
      </c>
      <c r="AE49" s="33">
        <v>1</v>
      </c>
      <c r="AF49" s="33">
        <v>1</v>
      </c>
      <c r="AG49" s="33">
        <v>1</v>
      </c>
      <c r="AH49" s="33">
        <v>5</v>
      </c>
      <c r="AI49" s="33">
        <v>5</v>
      </c>
      <c r="AJ49" s="33">
        <v>4</v>
      </c>
      <c r="AK49" s="33">
        <v>5</v>
      </c>
      <c r="AL49" s="33">
        <v>1</v>
      </c>
      <c r="AM49" s="33">
        <v>1</v>
      </c>
      <c r="AN49" s="33">
        <v>5</v>
      </c>
      <c r="AO49" s="33">
        <v>5</v>
      </c>
      <c r="AP49" s="33">
        <v>1</v>
      </c>
      <c r="AQ49" s="33">
        <v>4</v>
      </c>
      <c r="AR49" s="33">
        <v>5</v>
      </c>
      <c r="AS49" s="33">
        <v>3</v>
      </c>
      <c r="AT49" s="33">
        <v>5</v>
      </c>
      <c r="AU49" s="33">
        <v>3</v>
      </c>
      <c r="AV49" s="33">
        <v>4</v>
      </c>
      <c r="AW49" s="33">
        <v>5</v>
      </c>
      <c r="AX49" s="33">
        <v>1</v>
      </c>
      <c r="AY49" s="33">
        <v>4</v>
      </c>
      <c r="AZ49" s="33">
        <v>4</v>
      </c>
      <c r="BA49" s="33">
        <v>4</v>
      </c>
      <c r="BB49" s="33">
        <v>5</v>
      </c>
      <c r="BC49" s="33">
        <v>4</v>
      </c>
      <c r="BD49" s="33">
        <v>1</v>
      </c>
      <c r="BE49" s="33" t="s">
        <v>1651</v>
      </c>
      <c r="BF49" s="33">
        <v>5</v>
      </c>
      <c r="BG49" s="33">
        <v>5</v>
      </c>
      <c r="BH49" s="33">
        <v>4</v>
      </c>
      <c r="BI49" s="33">
        <v>3</v>
      </c>
      <c r="BJ49" s="33">
        <v>5</v>
      </c>
      <c r="BK49" s="33">
        <v>4</v>
      </c>
      <c r="BL49" s="33">
        <v>4</v>
      </c>
      <c r="BM49" s="33">
        <v>4</v>
      </c>
      <c r="BN49" s="33">
        <v>4</v>
      </c>
      <c r="BO49" s="33">
        <v>4</v>
      </c>
      <c r="BP49" s="33">
        <v>5</v>
      </c>
      <c r="BQ49" s="33">
        <v>5</v>
      </c>
      <c r="BR49" s="33">
        <v>5</v>
      </c>
      <c r="BS49" s="33">
        <v>5</v>
      </c>
      <c r="BT49" s="33">
        <v>5</v>
      </c>
      <c r="BU49" s="33" t="s">
        <v>1652</v>
      </c>
      <c r="BV49" s="33" t="s">
        <v>198</v>
      </c>
      <c r="BW49" s="33" t="s">
        <v>183</v>
      </c>
      <c r="BZ49" s="33" t="s">
        <v>1553</v>
      </c>
      <c r="CB49" s="33" t="s">
        <v>704</v>
      </c>
      <c r="CC49" s="33" t="s">
        <v>713</v>
      </c>
      <c r="CD49" s="33" t="s">
        <v>719</v>
      </c>
      <c r="CE49" s="33" t="s">
        <v>728</v>
      </c>
      <c r="CF49" s="33" t="s">
        <v>1653</v>
      </c>
      <c r="CG49" s="33" t="s">
        <v>741</v>
      </c>
      <c r="CH49" s="33" t="s">
        <v>829</v>
      </c>
      <c r="CI49" s="33" t="s">
        <v>838</v>
      </c>
      <c r="CJ49" s="33" t="s">
        <v>845</v>
      </c>
    </row>
    <row r="50" spans="1:88" ht="12.75" x14ac:dyDescent="0.2">
      <c r="A50" s="36">
        <v>42711.537356712965</v>
      </c>
      <c r="B50" s="33">
        <v>4</v>
      </c>
      <c r="C50" s="33">
        <v>5</v>
      </c>
      <c r="D50" s="33">
        <v>3</v>
      </c>
      <c r="E50" s="33">
        <v>5</v>
      </c>
      <c r="F50" s="33">
        <v>3</v>
      </c>
      <c r="G50" s="33">
        <v>5</v>
      </c>
      <c r="H50" s="33">
        <v>4</v>
      </c>
      <c r="I50" s="33">
        <v>3</v>
      </c>
      <c r="J50" s="33">
        <v>2</v>
      </c>
      <c r="K50" s="33">
        <v>4</v>
      </c>
      <c r="L50" s="33">
        <v>4</v>
      </c>
      <c r="M50" s="33">
        <v>3</v>
      </c>
      <c r="N50" s="33">
        <v>2</v>
      </c>
      <c r="O50" s="33">
        <v>4</v>
      </c>
      <c r="P50" s="33">
        <v>4</v>
      </c>
      <c r="Q50" s="33">
        <v>4</v>
      </c>
      <c r="R50" s="33">
        <v>4</v>
      </c>
      <c r="S50" s="33">
        <v>2</v>
      </c>
      <c r="T50" s="33">
        <v>3</v>
      </c>
      <c r="U50" s="33">
        <v>4</v>
      </c>
      <c r="V50" s="33">
        <v>1</v>
      </c>
      <c r="W50" s="33">
        <v>3</v>
      </c>
      <c r="X50" s="33">
        <v>3</v>
      </c>
      <c r="Y50" s="33">
        <v>4</v>
      </c>
      <c r="Z50" s="33">
        <v>4</v>
      </c>
      <c r="AA50" s="33">
        <v>4</v>
      </c>
      <c r="AB50" s="33">
        <v>4</v>
      </c>
      <c r="AC50" s="33">
        <v>4</v>
      </c>
      <c r="AD50" s="33">
        <v>3</v>
      </c>
      <c r="AE50" s="33">
        <v>4</v>
      </c>
      <c r="AF50" s="33">
        <v>4</v>
      </c>
      <c r="AG50" s="33">
        <v>4</v>
      </c>
      <c r="AH50" s="33">
        <v>5</v>
      </c>
      <c r="AI50" s="33">
        <v>4</v>
      </c>
      <c r="AJ50" s="33">
        <v>4</v>
      </c>
      <c r="AK50" s="33">
        <v>5</v>
      </c>
      <c r="AL50" s="33">
        <v>3</v>
      </c>
      <c r="AM50" s="33">
        <v>4</v>
      </c>
      <c r="AN50" s="33">
        <v>3</v>
      </c>
      <c r="AO50" s="33">
        <v>5</v>
      </c>
      <c r="AP50" s="33">
        <v>4</v>
      </c>
      <c r="AQ50" s="33">
        <v>4</v>
      </c>
      <c r="AR50" s="33">
        <v>3</v>
      </c>
      <c r="AS50" s="33">
        <v>5</v>
      </c>
      <c r="AT50" s="33">
        <v>3</v>
      </c>
      <c r="AU50" s="33">
        <v>4</v>
      </c>
      <c r="AV50" s="33">
        <v>3</v>
      </c>
      <c r="AW50" s="33">
        <v>3</v>
      </c>
      <c r="AX50" s="33">
        <v>4</v>
      </c>
      <c r="AY50" s="33">
        <v>3</v>
      </c>
      <c r="AZ50" s="33">
        <v>3</v>
      </c>
      <c r="BA50" s="33">
        <v>3</v>
      </c>
      <c r="BB50" s="33">
        <v>3</v>
      </c>
      <c r="BC50" s="33">
        <v>4</v>
      </c>
      <c r="BD50" s="33">
        <v>1</v>
      </c>
      <c r="BF50" s="33">
        <v>3</v>
      </c>
      <c r="BG50" s="33">
        <v>4</v>
      </c>
      <c r="BH50" s="33">
        <v>5</v>
      </c>
      <c r="BI50" s="33">
        <v>3</v>
      </c>
      <c r="BJ50" s="33">
        <v>4</v>
      </c>
      <c r="BK50" s="33">
        <v>5</v>
      </c>
      <c r="BL50" s="33">
        <v>5</v>
      </c>
      <c r="BM50" s="33">
        <v>5</v>
      </c>
      <c r="BN50" s="33">
        <v>4</v>
      </c>
      <c r="BO50" s="33">
        <v>3</v>
      </c>
      <c r="BP50" s="33">
        <v>5</v>
      </c>
      <c r="BQ50" s="33">
        <v>5</v>
      </c>
      <c r="BR50" s="33">
        <v>5</v>
      </c>
      <c r="BS50" s="33">
        <v>5</v>
      </c>
      <c r="BT50" s="33">
        <v>5</v>
      </c>
      <c r="BU50" s="33" t="s">
        <v>1654</v>
      </c>
      <c r="BV50" s="33" t="s">
        <v>198</v>
      </c>
      <c r="BW50" s="33" t="s">
        <v>184</v>
      </c>
      <c r="BX50" s="33" t="s">
        <v>1537</v>
      </c>
      <c r="CB50" s="33" t="s">
        <v>704</v>
      </c>
      <c r="CC50" s="33" t="s">
        <v>713</v>
      </c>
      <c r="CD50" s="33" t="s">
        <v>719</v>
      </c>
      <c r="CE50" s="33" t="s">
        <v>727</v>
      </c>
      <c r="CF50" s="33" t="s">
        <v>1115</v>
      </c>
      <c r="CG50" s="33" t="s">
        <v>1655</v>
      </c>
      <c r="CH50" s="33" t="s">
        <v>978</v>
      </c>
      <c r="CI50" s="33" t="s">
        <v>837</v>
      </c>
      <c r="CJ50" s="33" t="s">
        <v>844</v>
      </c>
    </row>
    <row r="51" spans="1:88" ht="12.75" x14ac:dyDescent="0.2">
      <c r="A51" s="36">
        <v>42711.538771296298</v>
      </c>
      <c r="B51" s="33">
        <v>3</v>
      </c>
      <c r="C51" s="33">
        <v>3</v>
      </c>
      <c r="D51" s="33">
        <v>2</v>
      </c>
      <c r="E51" s="33">
        <v>4</v>
      </c>
      <c r="F51" s="33">
        <v>1</v>
      </c>
      <c r="G51" s="33">
        <v>4</v>
      </c>
      <c r="H51" s="33">
        <v>3</v>
      </c>
      <c r="I51" s="33">
        <v>5</v>
      </c>
      <c r="J51" s="33">
        <v>5</v>
      </c>
      <c r="K51" s="33">
        <v>4</v>
      </c>
      <c r="L51" s="33">
        <v>5</v>
      </c>
      <c r="M51" s="33">
        <v>2</v>
      </c>
      <c r="N51" s="33">
        <v>3</v>
      </c>
      <c r="O51" s="33">
        <v>5</v>
      </c>
      <c r="P51" s="33">
        <v>4</v>
      </c>
      <c r="Q51" s="33">
        <v>5</v>
      </c>
      <c r="R51" s="33">
        <v>4</v>
      </c>
      <c r="S51" s="33">
        <v>2</v>
      </c>
      <c r="T51" s="33">
        <v>2</v>
      </c>
      <c r="U51" s="33">
        <v>3</v>
      </c>
      <c r="V51" s="33">
        <v>1</v>
      </c>
      <c r="W51" s="33">
        <v>5</v>
      </c>
      <c r="X51" s="33">
        <v>5</v>
      </c>
      <c r="Y51" s="33">
        <v>5</v>
      </c>
      <c r="Z51" s="33">
        <v>4</v>
      </c>
      <c r="AA51" s="33">
        <v>5</v>
      </c>
      <c r="AB51" s="33">
        <v>2</v>
      </c>
      <c r="AC51" s="33">
        <v>5</v>
      </c>
      <c r="AD51" s="33">
        <v>2</v>
      </c>
      <c r="AE51" s="33">
        <v>2</v>
      </c>
      <c r="AF51" s="33">
        <v>1</v>
      </c>
      <c r="AG51" s="33">
        <v>1</v>
      </c>
      <c r="AH51" s="33">
        <v>4</v>
      </c>
      <c r="AI51" s="33">
        <v>3</v>
      </c>
      <c r="AJ51" s="33">
        <v>3</v>
      </c>
      <c r="AK51" s="33">
        <v>3</v>
      </c>
      <c r="AL51" s="33">
        <v>3</v>
      </c>
      <c r="AM51" s="33">
        <v>2</v>
      </c>
      <c r="AN51" s="33">
        <v>1</v>
      </c>
      <c r="AO51" s="33">
        <v>3</v>
      </c>
      <c r="AP51" s="33">
        <v>1</v>
      </c>
      <c r="AQ51" s="33">
        <v>5</v>
      </c>
      <c r="AR51" s="33">
        <v>4</v>
      </c>
      <c r="AS51" s="33">
        <v>4</v>
      </c>
      <c r="AT51" s="33">
        <v>4</v>
      </c>
      <c r="AU51" s="33">
        <v>3</v>
      </c>
      <c r="AV51" s="33">
        <v>4</v>
      </c>
      <c r="AW51" s="33">
        <v>5</v>
      </c>
      <c r="AX51" s="33">
        <v>4</v>
      </c>
      <c r="AY51" s="33">
        <v>5</v>
      </c>
      <c r="AZ51" s="33">
        <v>4</v>
      </c>
      <c r="BA51" s="33">
        <v>4</v>
      </c>
      <c r="BB51" s="33">
        <v>2</v>
      </c>
      <c r="BC51" s="33">
        <v>4</v>
      </c>
      <c r="BD51" s="33" t="s">
        <v>5</v>
      </c>
      <c r="BF51" s="33">
        <v>4</v>
      </c>
      <c r="BG51" s="33">
        <v>5</v>
      </c>
      <c r="BH51" s="33">
        <v>5</v>
      </c>
      <c r="BI51" s="33" t="s">
        <v>5</v>
      </c>
      <c r="BJ51" s="33">
        <v>4</v>
      </c>
      <c r="BK51" s="33">
        <v>4</v>
      </c>
      <c r="BL51" s="33">
        <v>3</v>
      </c>
      <c r="BM51" s="33">
        <v>4</v>
      </c>
      <c r="BN51" s="33">
        <v>5</v>
      </c>
      <c r="BO51" s="33">
        <v>3</v>
      </c>
      <c r="BP51" s="33">
        <v>4</v>
      </c>
      <c r="BQ51" s="33">
        <v>4</v>
      </c>
      <c r="BR51" s="33">
        <v>5</v>
      </c>
      <c r="BS51" s="33">
        <v>3</v>
      </c>
      <c r="BT51" s="33">
        <v>5</v>
      </c>
      <c r="BU51" s="33" t="s">
        <v>1656</v>
      </c>
      <c r="BV51" s="33" t="s">
        <v>198</v>
      </c>
      <c r="BW51" s="33" t="s">
        <v>184</v>
      </c>
      <c r="BX51" s="33" t="s">
        <v>1619</v>
      </c>
      <c r="CB51" s="33" t="s">
        <v>704</v>
      </c>
      <c r="CC51" s="33" t="s">
        <v>712</v>
      </c>
      <c r="CD51" s="33" t="s">
        <v>722</v>
      </c>
      <c r="CE51" s="33" t="s">
        <v>727</v>
      </c>
      <c r="CF51" s="33" t="s">
        <v>1657</v>
      </c>
      <c r="CG51" s="33" t="s">
        <v>829</v>
      </c>
      <c r="CH51" s="33" t="s">
        <v>1378</v>
      </c>
      <c r="CI51" s="33" t="s">
        <v>837</v>
      </c>
      <c r="CJ51" s="33" t="s">
        <v>844</v>
      </c>
    </row>
    <row r="52" spans="1:88" ht="12.75" x14ac:dyDescent="0.2">
      <c r="A52" s="36">
        <v>42711.541138263885</v>
      </c>
      <c r="B52" s="33">
        <v>2</v>
      </c>
      <c r="C52" s="33">
        <v>4</v>
      </c>
      <c r="D52" s="33">
        <v>3</v>
      </c>
      <c r="E52" s="33">
        <v>3</v>
      </c>
      <c r="F52" s="33">
        <v>1</v>
      </c>
      <c r="G52" s="33">
        <v>5</v>
      </c>
      <c r="H52" s="33">
        <v>1</v>
      </c>
      <c r="I52" s="33">
        <v>4</v>
      </c>
      <c r="J52" s="33">
        <v>4</v>
      </c>
      <c r="K52" s="33">
        <v>4</v>
      </c>
      <c r="L52" s="33">
        <v>4</v>
      </c>
      <c r="M52" s="33">
        <v>4</v>
      </c>
      <c r="N52" s="33">
        <v>2</v>
      </c>
      <c r="O52" s="33">
        <v>4</v>
      </c>
      <c r="P52" s="33">
        <v>4</v>
      </c>
      <c r="Q52" s="33">
        <v>5</v>
      </c>
      <c r="R52" s="33">
        <v>5</v>
      </c>
      <c r="S52" s="33">
        <v>2</v>
      </c>
      <c r="T52" s="33">
        <v>3</v>
      </c>
      <c r="U52" s="33">
        <v>1</v>
      </c>
      <c r="V52" s="33">
        <v>2</v>
      </c>
      <c r="W52" s="33">
        <v>4</v>
      </c>
      <c r="X52" s="33">
        <v>3</v>
      </c>
      <c r="Y52" s="33">
        <v>5</v>
      </c>
      <c r="Z52" s="33">
        <v>4</v>
      </c>
      <c r="AA52" s="33">
        <v>4</v>
      </c>
      <c r="AB52" s="33">
        <v>4</v>
      </c>
      <c r="AC52" s="33">
        <v>4</v>
      </c>
      <c r="AD52" s="33">
        <v>5</v>
      </c>
      <c r="AE52" s="33">
        <v>3</v>
      </c>
      <c r="AF52" s="33">
        <v>4</v>
      </c>
      <c r="AG52" s="33">
        <v>4</v>
      </c>
      <c r="AH52" s="33">
        <v>5</v>
      </c>
      <c r="AI52" s="33">
        <v>3</v>
      </c>
      <c r="AJ52" s="33">
        <v>3</v>
      </c>
      <c r="AK52" s="33">
        <v>5</v>
      </c>
      <c r="AL52" s="33">
        <v>2</v>
      </c>
      <c r="AM52" s="33">
        <v>4</v>
      </c>
      <c r="AN52" s="33">
        <v>3</v>
      </c>
      <c r="AO52" s="33">
        <v>5</v>
      </c>
      <c r="AP52" s="33">
        <v>2</v>
      </c>
      <c r="AQ52" s="33">
        <v>4</v>
      </c>
      <c r="AR52" s="33">
        <v>4</v>
      </c>
      <c r="AS52" s="33">
        <v>5</v>
      </c>
      <c r="AT52" s="33">
        <v>4</v>
      </c>
      <c r="AU52" s="33">
        <v>4</v>
      </c>
      <c r="AV52" s="33">
        <v>3</v>
      </c>
      <c r="AW52" s="33">
        <v>4</v>
      </c>
      <c r="AX52" s="33">
        <v>5</v>
      </c>
      <c r="AY52" s="33">
        <v>5</v>
      </c>
      <c r="AZ52" s="33">
        <v>4</v>
      </c>
      <c r="BA52" s="33">
        <v>2</v>
      </c>
      <c r="BB52" s="33">
        <v>4</v>
      </c>
      <c r="BC52" s="33">
        <v>3</v>
      </c>
      <c r="BD52" s="33">
        <v>2</v>
      </c>
      <c r="BF52" s="33">
        <v>4</v>
      </c>
      <c r="BG52" s="33">
        <v>3</v>
      </c>
      <c r="BH52" s="33">
        <v>4</v>
      </c>
      <c r="BI52" s="33">
        <v>4</v>
      </c>
      <c r="BJ52" s="33">
        <v>3</v>
      </c>
      <c r="BK52" s="33">
        <v>4</v>
      </c>
      <c r="BL52" s="33">
        <v>3</v>
      </c>
      <c r="BM52" s="33">
        <v>4</v>
      </c>
      <c r="BN52" s="33">
        <v>4</v>
      </c>
      <c r="BO52" s="33">
        <v>3</v>
      </c>
      <c r="BP52" s="33">
        <v>4</v>
      </c>
      <c r="BQ52" s="33">
        <v>4</v>
      </c>
      <c r="BR52" s="33">
        <v>4</v>
      </c>
      <c r="BS52" s="33">
        <v>3</v>
      </c>
      <c r="BT52" s="33">
        <v>4</v>
      </c>
      <c r="BU52" s="33" t="s">
        <v>1658</v>
      </c>
      <c r="BV52" s="33" t="s">
        <v>198</v>
      </c>
      <c r="BW52" s="33" t="s">
        <v>186</v>
      </c>
      <c r="CB52" s="33" t="s">
        <v>705</v>
      </c>
      <c r="CC52" s="33" t="s">
        <v>712</v>
      </c>
      <c r="CD52" s="33" t="s">
        <v>719</v>
      </c>
      <c r="CE52" s="33" t="s">
        <v>727</v>
      </c>
      <c r="CF52" s="33" t="s">
        <v>1659</v>
      </c>
      <c r="CG52" s="33" t="s">
        <v>828</v>
      </c>
      <c r="CH52" s="33" t="s">
        <v>1660</v>
      </c>
      <c r="CI52" s="33" t="s">
        <v>837</v>
      </c>
      <c r="CJ52" s="33" t="s">
        <v>844</v>
      </c>
    </row>
    <row r="53" spans="1:88" ht="12.75" x14ac:dyDescent="0.2">
      <c r="A53" s="36">
        <v>42711.544115590281</v>
      </c>
      <c r="B53" s="33">
        <v>1</v>
      </c>
      <c r="C53" s="33">
        <v>5</v>
      </c>
      <c r="D53" s="33">
        <v>4</v>
      </c>
      <c r="E53" s="33">
        <v>1</v>
      </c>
      <c r="F53" s="33">
        <v>1</v>
      </c>
      <c r="G53" s="33">
        <v>5</v>
      </c>
      <c r="H53" s="33">
        <v>4</v>
      </c>
      <c r="I53" s="33">
        <v>2</v>
      </c>
      <c r="J53" s="33">
        <v>1</v>
      </c>
      <c r="K53" s="33">
        <v>3</v>
      </c>
      <c r="L53" s="33">
        <v>3</v>
      </c>
      <c r="M53" s="33">
        <v>2</v>
      </c>
      <c r="N53" s="33">
        <v>2</v>
      </c>
      <c r="O53" s="33">
        <v>4</v>
      </c>
      <c r="P53" s="33">
        <v>3</v>
      </c>
      <c r="Q53" s="33">
        <v>2</v>
      </c>
      <c r="R53" s="33">
        <v>3</v>
      </c>
      <c r="S53" s="33">
        <v>1</v>
      </c>
      <c r="T53" s="33">
        <v>5</v>
      </c>
      <c r="U53" s="33">
        <v>3</v>
      </c>
      <c r="V53" s="33">
        <v>1</v>
      </c>
      <c r="W53" s="33">
        <v>4</v>
      </c>
      <c r="X53" s="33">
        <v>4</v>
      </c>
      <c r="Y53" s="33">
        <v>4</v>
      </c>
      <c r="Z53" s="33">
        <v>4</v>
      </c>
      <c r="AA53" s="33">
        <v>3</v>
      </c>
      <c r="AB53" s="33">
        <v>5</v>
      </c>
      <c r="AC53" s="33">
        <v>4</v>
      </c>
      <c r="AD53" s="33">
        <v>3</v>
      </c>
      <c r="AE53" s="33">
        <v>4</v>
      </c>
      <c r="AF53" s="33">
        <v>3</v>
      </c>
      <c r="AG53" s="33">
        <v>4</v>
      </c>
      <c r="AH53" s="33">
        <v>5</v>
      </c>
      <c r="AI53" s="33">
        <v>4</v>
      </c>
      <c r="AJ53" s="33">
        <v>1</v>
      </c>
      <c r="AK53" s="33">
        <v>5</v>
      </c>
      <c r="AL53" s="33">
        <v>5</v>
      </c>
      <c r="AM53" s="33">
        <v>3</v>
      </c>
      <c r="AN53" s="33">
        <v>1</v>
      </c>
      <c r="AO53" s="33">
        <v>5</v>
      </c>
      <c r="AP53" s="33">
        <v>4</v>
      </c>
      <c r="AQ53" s="33">
        <v>4</v>
      </c>
      <c r="AR53" s="33">
        <v>3</v>
      </c>
      <c r="AS53" s="33">
        <v>3</v>
      </c>
      <c r="AT53" s="33">
        <v>3</v>
      </c>
      <c r="AU53" s="33">
        <v>3</v>
      </c>
      <c r="AV53" s="33">
        <v>2</v>
      </c>
      <c r="AW53" s="33">
        <v>5</v>
      </c>
      <c r="AX53" s="33">
        <v>4</v>
      </c>
      <c r="AY53" s="33">
        <v>2</v>
      </c>
      <c r="AZ53" s="33">
        <v>4</v>
      </c>
      <c r="BA53" s="33">
        <v>1</v>
      </c>
      <c r="BB53" s="33">
        <v>5</v>
      </c>
      <c r="BC53" s="33">
        <v>3</v>
      </c>
      <c r="BD53" s="33">
        <v>1</v>
      </c>
      <c r="BF53" s="33">
        <v>5</v>
      </c>
      <c r="BG53" s="33">
        <v>5</v>
      </c>
      <c r="BH53" s="33">
        <v>5</v>
      </c>
      <c r="BI53" s="33">
        <v>3</v>
      </c>
      <c r="BJ53" s="33">
        <v>4</v>
      </c>
      <c r="BK53" s="33">
        <v>5</v>
      </c>
      <c r="BL53" s="33">
        <v>5</v>
      </c>
      <c r="BM53" s="33">
        <v>4</v>
      </c>
      <c r="BN53" s="33">
        <v>5</v>
      </c>
      <c r="BO53" s="33">
        <v>3</v>
      </c>
      <c r="BP53" s="33">
        <v>4</v>
      </c>
      <c r="BQ53" s="33">
        <v>4</v>
      </c>
      <c r="BR53" s="33">
        <v>5</v>
      </c>
      <c r="BS53" s="33">
        <v>4</v>
      </c>
      <c r="BT53" s="33">
        <v>4</v>
      </c>
      <c r="BU53" s="33" t="s">
        <v>1661</v>
      </c>
      <c r="BV53" s="33" t="s">
        <v>198</v>
      </c>
      <c r="BW53" s="33" t="s">
        <v>1139</v>
      </c>
      <c r="CB53" s="33" t="s">
        <v>705</v>
      </c>
      <c r="CC53" s="33" t="s">
        <v>713</v>
      </c>
      <c r="CD53" s="33" t="s">
        <v>719</v>
      </c>
      <c r="CE53" s="33" t="s">
        <v>727</v>
      </c>
      <c r="CF53" s="33" t="s">
        <v>1662</v>
      </c>
      <c r="CG53" s="33" t="s">
        <v>829</v>
      </c>
      <c r="CH53" s="33" t="s">
        <v>1663</v>
      </c>
      <c r="CI53" s="33" t="s">
        <v>1502</v>
      </c>
      <c r="CJ53" s="33" t="s">
        <v>1664</v>
      </c>
    </row>
    <row r="54" spans="1:88" ht="12.75" x14ac:dyDescent="0.2">
      <c r="A54" s="36">
        <v>42711.55106618056</v>
      </c>
      <c r="B54" s="33">
        <v>2</v>
      </c>
      <c r="C54" s="33">
        <v>5</v>
      </c>
      <c r="D54" s="33">
        <v>5</v>
      </c>
      <c r="E54" s="33">
        <v>1</v>
      </c>
      <c r="F54" s="33">
        <v>2</v>
      </c>
      <c r="G54" s="33">
        <v>1</v>
      </c>
      <c r="H54" s="33">
        <v>1</v>
      </c>
      <c r="I54" s="33">
        <v>1</v>
      </c>
      <c r="J54" s="33">
        <v>2</v>
      </c>
      <c r="K54" s="33">
        <v>2</v>
      </c>
      <c r="L54" s="33" t="s">
        <v>5</v>
      </c>
      <c r="M54" s="33">
        <v>3</v>
      </c>
      <c r="N54" s="33">
        <v>2</v>
      </c>
      <c r="O54" s="33">
        <v>5</v>
      </c>
      <c r="P54" s="33">
        <v>3</v>
      </c>
      <c r="Q54" s="33">
        <v>4</v>
      </c>
      <c r="R54" s="33">
        <v>2</v>
      </c>
      <c r="S54" s="33">
        <v>1</v>
      </c>
      <c r="T54" s="33">
        <v>2</v>
      </c>
      <c r="U54" s="33">
        <v>2</v>
      </c>
      <c r="V54" s="33">
        <v>1</v>
      </c>
      <c r="W54" s="33">
        <v>3</v>
      </c>
      <c r="X54" s="33">
        <v>3</v>
      </c>
      <c r="Y54" s="33">
        <v>5</v>
      </c>
      <c r="Z54" s="33">
        <v>1</v>
      </c>
      <c r="AA54" s="33">
        <v>4</v>
      </c>
      <c r="AB54" s="33">
        <v>4</v>
      </c>
      <c r="AC54" s="33">
        <v>2</v>
      </c>
      <c r="AD54" s="33">
        <v>3</v>
      </c>
      <c r="AE54" s="33">
        <v>5</v>
      </c>
      <c r="AF54" s="33">
        <v>2</v>
      </c>
      <c r="AG54" s="33">
        <v>2</v>
      </c>
      <c r="AH54" s="33">
        <v>5</v>
      </c>
      <c r="AI54" s="33">
        <v>3</v>
      </c>
      <c r="AJ54" s="33">
        <v>2</v>
      </c>
      <c r="AK54" s="33">
        <v>5</v>
      </c>
      <c r="AL54" s="33" t="s">
        <v>5</v>
      </c>
      <c r="AM54" s="33">
        <v>1</v>
      </c>
      <c r="AN54" s="33">
        <v>3</v>
      </c>
      <c r="AO54" s="33">
        <v>1</v>
      </c>
      <c r="AP54" s="33">
        <v>1</v>
      </c>
      <c r="AQ54" s="33">
        <v>4</v>
      </c>
      <c r="AR54" s="33">
        <v>3</v>
      </c>
      <c r="AS54" s="33">
        <v>2</v>
      </c>
      <c r="AT54" s="33">
        <v>1</v>
      </c>
      <c r="AU54" s="33">
        <v>4</v>
      </c>
      <c r="AV54" s="33">
        <v>3</v>
      </c>
      <c r="AW54" s="33">
        <v>5</v>
      </c>
      <c r="AX54" s="33">
        <v>2</v>
      </c>
      <c r="AY54" s="33">
        <v>2</v>
      </c>
      <c r="AZ54" s="33">
        <v>3</v>
      </c>
      <c r="BA54" s="33">
        <v>1</v>
      </c>
      <c r="BB54" s="33">
        <v>3</v>
      </c>
      <c r="BC54" s="33">
        <v>2</v>
      </c>
      <c r="BD54" s="33">
        <v>1</v>
      </c>
      <c r="BF54" s="33">
        <v>3</v>
      </c>
      <c r="BG54" s="33">
        <v>2</v>
      </c>
      <c r="BH54" s="33">
        <v>2</v>
      </c>
      <c r="BI54" s="33">
        <v>3</v>
      </c>
      <c r="BJ54" s="33">
        <v>2</v>
      </c>
      <c r="BK54" s="33">
        <v>1</v>
      </c>
      <c r="BL54" s="33">
        <v>1</v>
      </c>
      <c r="BM54" s="33">
        <v>3</v>
      </c>
      <c r="BN54" s="33">
        <v>2</v>
      </c>
      <c r="BO54" s="33">
        <v>2</v>
      </c>
      <c r="BP54" s="33">
        <v>4</v>
      </c>
      <c r="BQ54" s="33">
        <v>4</v>
      </c>
      <c r="BR54" s="33">
        <v>4</v>
      </c>
      <c r="BS54" s="33">
        <v>5</v>
      </c>
      <c r="BT54" s="33">
        <v>4</v>
      </c>
      <c r="BV54" s="33" t="s">
        <v>198</v>
      </c>
      <c r="BW54" s="33" t="s">
        <v>182</v>
      </c>
      <c r="BX54" s="33" t="s">
        <v>1642</v>
      </c>
      <c r="CB54" s="33" t="s">
        <v>705</v>
      </c>
      <c r="CC54" s="33" t="s">
        <v>714</v>
      </c>
      <c r="CD54" s="33" t="s">
        <v>719</v>
      </c>
      <c r="CE54" s="33" t="s">
        <v>727</v>
      </c>
      <c r="CF54" s="33" t="s">
        <v>977</v>
      </c>
      <c r="CG54" s="33" t="s">
        <v>829</v>
      </c>
      <c r="CH54" s="33" t="s">
        <v>1037</v>
      </c>
      <c r="CI54" s="33" t="s">
        <v>837</v>
      </c>
      <c r="CJ54" s="33" t="s">
        <v>844</v>
      </c>
    </row>
    <row r="55" spans="1:88" ht="12.75" x14ac:dyDescent="0.2">
      <c r="A55" s="36">
        <v>42711.563952847224</v>
      </c>
      <c r="B55" s="33">
        <v>3</v>
      </c>
      <c r="C55" s="33">
        <v>4</v>
      </c>
      <c r="D55" s="33">
        <v>3</v>
      </c>
      <c r="E55" s="33">
        <v>4</v>
      </c>
      <c r="F55" s="33">
        <v>4</v>
      </c>
      <c r="G55" s="33">
        <v>3</v>
      </c>
      <c r="H55" s="33">
        <v>3</v>
      </c>
      <c r="I55" s="33">
        <v>4</v>
      </c>
      <c r="J55" s="33">
        <v>2</v>
      </c>
      <c r="K55" s="33">
        <v>3</v>
      </c>
      <c r="L55" s="33">
        <v>3</v>
      </c>
      <c r="M55" s="33">
        <v>3</v>
      </c>
      <c r="N55" s="33">
        <v>2</v>
      </c>
      <c r="O55" s="33">
        <v>4</v>
      </c>
      <c r="P55" s="33">
        <v>3</v>
      </c>
      <c r="Q55" s="33">
        <v>5</v>
      </c>
      <c r="R55" s="33">
        <v>4</v>
      </c>
      <c r="S55" s="33">
        <v>3</v>
      </c>
      <c r="T55" s="33">
        <v>4</v>
      </c>
      <c r="U55" s="33">
        <v>5</v>
      </c>
      <c r="V55" s="33">
        <v>3</v>
      </c>
      <c r="W55" s="33">
        <v>5</v>
      </c>
      <c r="X55" s="33">
        <v>3</v>
      </c>
      <c r="Y55" s="33">
        <v>4</v>
      </c>
      <c r="Z55" s="33">
        <v>4</v>
      </c>
      <c r="AA55" s="33">
        <v>4</v>
      </c>
      <c r="AB55" s="33">
        <v>4</v>
      </c>
      <c r="AC55" s="33">
        <v>4</v>
      </c>
      <c r="AD55" s="33">
        <v>3</v>
      </c>
      <c r="AE55" s="33">
        <v>3</v>
      </c>
      <c r="AF55" s="33">
        <v>5</v>
      </c>
      <c r="AG55" s="33">
        <v>5</v>
      </c>
      <c r="AH55" s="33">
        <v>4</v>
      </c>
      <c r="AI55" s="33">
        <v>3</v>
      </c>
      <c r="AJ55" s="33">
        <v>1</v>
      </c>
      <c r="AK55" s="33">
        <v>4</v>
      </c>
      <c r="AL55" s="33">
        <v>1</v>
      </c>
      <c r="AM55" s="33">
        <v>4</v>
      </c>
      <c r="AN55" s="33">
        <v>3</v>
      </c>
      <c r="AO55" s="33">
        <v>2</v>
      </c>
      <c r="AP55" s="33">
        <v>1</v>
      </c>
      <c r="AQ55" s="33">
        <v>5</v>
      </c>
      <c r="AR55" s="33">
        <v>1</v>
      </c>
      <c r="AS55" s="33">
        <v>1</v>
      </c>
      <c r="AT55" s="33">
        <v>3</v>
      </c>
      <c r="AU55" s="33">
        <v>1</v>
      </c>
      <c r="AV55" s="33">
        <v>1</v>
      </c>
      <c r="AW55" s="33">
        <v>4</v>
      </c>
      <c r="AX55" s="33">
        <v>1</v>
      </c>
      <c r="AY55" s="33">
        <v>4</v>
      </c>
      <c r="AZ55" s="33">
        <v>4</v>
      </c>
      <c r="BA55" s="33">
        <v>1</v>
      </c>
      <c r="BB55" s="33">
        <v>3</v>
      </c>
      <c r="BC55" s="33">
        <v>5</v>
      </c>
      <c r="BD55" s="33">
        <v>1</v>
      </c>
      <c r="BE55" s="33" t="s">
        <v>1665</v>
      </c>
      <c r="BF55" s="33">
        <v>4</v>
      </c>
      <c r="BG55" s="33">
        <v>4</v>
      </c>
      <c r="BH55" s="33">
        <v>4</v>
      </c>
      <c r="BI55" s="33">
        <v>3</v>
      </c>
      <c r="BJ55" s="33">
        <v>4</v>
      </c>
      <c r="BK55" s="33">
        <v>3</v>
      </c>
      <c r="BL55" s="33">
        <v>5</v>
      </c>
      <c r="BM55" s="33">
        <v>4</v>
      </c>
      <c r="BN55" s="33">
        <v>4</v>
      </c>
      <c r="BO55" s="33">
        <v>3</v>
      </c>
      <c r="BP55" s="33">
        <v>4</v>
      </c>
      <c r="BQ55" s="33">
        <v>4</v>
      </c>
      <c r="BR55" s="33">
        <v>3</v>
      </c>
      <c r="BS55" s="33">
        <v>4</v>
      </c>
      <c r="BT55" s="33">
        <v>3</v>
      </c>
      <c r="BU55" s="33" t="s">
        <v>1666</v>
      </c>
      <c r="BV55" s="33" t="s">
        <v>198</v>
      </c>
      <c r="BW55" s="33" t="s">
        <v>183</v>
      </c>
      <c r="BZ55" s="33" t="s">
        <v>1667</v>
      </c>
      <c r="CB55" s="33" t="s">
        <v>705</v>
      </c>
      <c r="CC55" s="33" t="s">
        <v>713</v>
      </c>
      <c r="CD55" s="33" t="s">
        <v>1668</v>
      </c>
      <c r="CE55" s="33" t="s">
        <v>727</v>
      </c>
      <c r="CF55" s="33" t="s">
        <v>738</v>
      </c>
      <c r="CG55" s="33" t="s">
        <v>741</v>
      </c>
      <c r="CH55" s="33" t="s">
        <v>1669</v>
      </c>
      <c r="CI55" s="33" t="s">
        <v>837</v>
      </c>
      <c r="CJ55" s="33" t="s">
        <v>844</v>
      </c>
    </row>
    <row r="56" spans="1:88" ht="12.75" x14ac:dyDescent="0.2">
      <c r="A56" s="36">
        <v>42711.564197025466</v>
      </c>
      <c r="B56" s="33">
        <v>1</v>
      </c>
      <c r="C56" s="33">
        <v>2</v>
      </c>
      <c r="D56" s="33">
        <v>1</v>
      </c>
      <c r="E56" s="33">
        <v>1</v>
      </c>
      <c r="F56" s="33">
        <v>1</v>
      </c>
      <c r="G56" s="33">
        <v>3</v>
      </c>
      <c r="H56" s="33">
        <v>1</v>
      </c>
      <c r="I56" s="33" t="s">
        <v>5</v>
      </c>
      <c r="J56" s="33" t="s">
        <v>5</v>
      </c>
      <c r="K56" s="33">
        <v>2</v>
      </c>
      <c r="L56" s="33">
        <v>1</v>
      </c>
      <c r="M56" s="33">
        <v>1</v>
      </c>
      <c r="N56" s="33">
        <v>1</v>
      </c>
      <c r="O56" s="33">
        <v>5</v>
      </c>
      <c r="P56" s="33">
        <v>4</v>
      </c>
      <c r="Q56" s="33">
        <v>5</v>
      </c>
      <c r="R56" s="33">
        <v>5</v>
      </c>
      <c r="S56" s="33">
        <v>1</v>
      </c>
      <c r="T56" s="33">
        <v>1</v>
      </c>
      <c r="U56" s="33">
        <v>5</v>
      </c>
      <c r="V56" s="33">
        <v>1</v>
      </c>
      <c r="W56" s="33">
        <v>5</v>
      </c>
      <c r="X56" s="33">
        <v>5</v>
      </c>
      <c r="Y56" s="33">
        <v>2</v>
      </c>
      <c r="Z56" s="33">
        <v>5</v>
      </c>
      <c r="AA56" s="33">
        <v>2</v>
      </c>
      <c r="AB56" s="33">
        <v>5</v>
      </c>
      <c r="AC56" s="33">
        <v>2</v>
      </c>
      <c r="AD56" s="33">
        <v>2</v>
      </c>
      <c r="AE56" s="33">
        <v>2</v>
      </c>
      <c r="AF56" s="33">
        <v>2</v>
      </c>
      <c r="AG56" s="33">
        <v>5</v>
      </c>
      <c r="AH56" s="33">
        <v>5</v>
      </c>
      <c r="AI56" s="33">
        <v>5</v>
      </c>
      <c r="AJ56" s="33">
        <v>1</v>
      </c>
      <c r="AK56" s="33">
        <v>4</v>
      </c>
      <c r="AL56" s="33">
        <v>1</v>
      </c>
      <c r="AM56" s="33">
        <v>2</v>
      </c>
      <c r="AN56" s="33">
        <v>1</v>
      </c>
      <c r="AO56" s="33">
        <v>3</v>
      </c>
      <c r="AP56" s="33">
        <v>5</v>
      </c>
      <c r="AQ56" s="33">
        <v>5</v>
      </c>
      <c r="AR56" s="33">
        <v>5</v>
      </c>
      <c r="AS56" s="33">
        <v>3</v>
      </c>
      <c r="AT56" s="33">
        <v>1</v>
      </c>
      <c r="AU56" s="33">
        <v>1</v>
      </c>
      <c r="AV56" s="33">
        <v>1</v>
      </c>
      <c r="AW56" s="33">
        <v>5</v>
      </c>
      <c r="AX56" s="33">
        <v>4</v>
      </c>
      <c r="AY56" s="33">
        <v>5</v>
      </c>
      <c r="AZ56" s="33">
        <v>5</v>
      </c>
      <c r="BA56" s="33">
        <v>1</v>
      </c>
      <c r="BB56" s="33">
        <v>1</v>
      </c>
      <c r="BC56" s="33">
        <v>5</v>
      </c>
      <c r="BD56" s="33">
        <v>1</v>
      </c>
      <c r="BF56" s="33">
        <v>5</v>
      </c>
      <c r="BG56" s="33">
        <v>5</v>
      </c>
      <c r="BH56" s="33">
        <v>5</v>
      </c>
      <c r="BI56" s="33" t="s">
        <v>5</v>
      </c>
      <c r="BJ56" s="33">
        <v>3</v>
      </c>
      <c r="BK56" s="33">
        <v>5</v>
      </c>
      <c r="BL56" s="33">
        <v>5</v>
      </c>
      <c r="BM56" s="33">
        <v>5</v>
      </c>
      <c r="BN56" s="33">
        <v>5</v>
      </c>
      <c r="BO56" s="33">
        <v>5</v>
      </c>
      <c r="BP56" s="33">
        <v>5</v>
      </c>
      <c r="BQ56" s="33">
        <v>4</v>
      </c>
      <c r="BR56" s="33">
        <v>4</v>
      </c>
      <c r="BS56" s="33">
        <v>5</v>
      </c>
      <c r="BT56" s="33">
        <v>5</v>
      </c>
      <c r="BV56" s="33" t="s">
        <v>198</v>
      </c>
      <c r="BW56" s="33" t="s">
        <v>183</v>
      </c>
      <c r="CB56" s="33" t="s">
        <v>705</v>
      </c>
      <c r="CC56" s="33" t="s">
        <v>713</v>
      </c>
      <c r="CD56" s="33" t="s">
        <v>719</v>
      </c>
      <c r="CE56" s="33" t="s">
        <v>727</v>
      </c>
      <c r="CF56" s="33" t="s">
        <v>933</v>
      </c>
      <c r="CG56" s="33" t="s">
        <v>741</v>
      </c>
      <c r="CH56" s="33" t="s">
        <v>1160</v>
      </c>
      <c r="CI56" s="33" t="s">
        <v>837</v>
      </c>
      <c r="CJ56" s="33" t="s">
        <v>844</v>
      </c>
    </row>
    <row r="57" spans="1:88" ht="12.75" x14ac:dyDescent="0.2">
      <c r="A57" s="36">
        <v>42711.578874363426</v>
      </c>
      <c r="B57" s="33" t="s">
        <v>5</v>
      </c>
      <c r="C57" s="33" t="s">
        <v>5</v>
      </c>
      <c r="D57" s="33" t="s">
        <v>5</v>
      </c>
      <c r="E57" s="33" t="s">
        <v>5</v>
      </c>
      <c r="F57" s="33">
        <v>1</v>
      </c>
      <c r="G57" s="33">
        <v>5</v>
      </c>
      <c r="H57" s="33">
        <v>5</v>
      </c>
      <c r="I57" s="33">
        <v>1</v>
      </c>
      <c r="J57" s="33">
        <v>1</v>
      </c>
      <c r="K57" s="33">
        <v>1</v>
      </c>
      <c r="L57" s="33" t="s">
        <v>5</v>
      </c>
      <c r="M57" s="33">
        <v>3</v>
      </c>
      <c r="N57" s="33">
        <v>1</v>
      </c>
      <c r="O57" s="33">
        <v>5</v>
      </c>
      <c r="P57" s="33">
        <v>2</v>
      </c>
      <c r="Q57" s="33">
        <v>1</v>
      </c>
      <c r="R57" s="33">
        <v>1</v>
      </c>
      <c r="S57" s="33">
        <v>1</v>
      </c>
      <c r="T57" s="33">
        <v>1</v>
      </c>
      <c r="U57" s="33">
        <v>1</v>
      </c>
      <c r="V57" s="33">
        <v>1</v>
      </c>
      <c r="W57" s="33">
        <v>5</v>
      </c>
      <c r="X57" s="33">
        <v>5</v>
      </c>
      <c r="Y57" s="33">
        <v>5</v>
      </c>
      <c r="Z57" s="33">
        <v>4</v>
      </c>
      <c r="AA57" s="33">
        <v>5</v>
      </c>
      <c r="AB57" s="33">
        <v>4</v>
      </c>
      <c r="AC57" s="33">
        <v>5</v>
      </c>
      <c r="AD57" s="33">
        <v>5</v>
      </c>
      <c r="AE57" s="33" t="s">
        <v>5</v>
      </c>
      <c r="AF57" s="33">
        <v>5</v>
      </c>
      <c r="AG57" s="33">
        <v>5</v>
      </c>
      <c r="AH57" s="33">
        <v>5</v>
      </c>
      <c r="AI57" s="33">
        <v>5</v>
      </c>
      <c r="AJ57" s="33" t="s">
        <v>5</v>
      </c>
      <c r="AK57" s="33">
        <v>5</v>
      </c>
      <c r="AL57" s="33">
        <v>5</v>
      </c>
      <c r="AM57" s="33">
        <v>5</v>
      </c>
      <c r="AN57" s="33">
        <v>1</v>
      </c>
      <c r="AO57" s="33">
        <v>5</v>
      </c>
      <c r="AP57" s="33">
        <v>5</v>
      </c>
      <c r="AQ57" s="33">
        <v>3</v>
      </c>
      <c r="AR57" s="33" t="s">
        <v>5</v>
      </c>
      <c r="AS57" s="33">
        <v>4</v>
      </c>
      <c r="AT57" s="33">
        <v>3</v>
      </c>
      <c r="AU57" s="33" t="s">
        <v>5</v>
      </c>
      <c r="AV57" s="33">
        <v>1</v>
      </c>
      <c r="AW57" s="33">
        <v>1</v>
      </c>
      <c r="AX57" s="33" t="s">
        <v>5</v>
      </c>
      <c r="AY57" s="33" t="s">
        <v>5</v>
      </c>
      <c r="AZ57" s="33">
        <v>1</v>
      </c>
      <c r="BA57" s="33">
        <v>1</v>
      </c>
      <c r="BB57" s="33">
        <v>1</v>
      </c>
      <c r="BC57" s="33">
        <v>1</v>
      </c>
      <c r="BD57" s="33">
        <v>1</v>
      </c>
      <c r="BF57" s="33">
        <v>3</v>
      </c>
      <c r="BG57" s="33">
        <v>3</v>
      </c>
      <c r="BH57" s="33">
        <v>4</v>
      </c>
      <c r="BI57" s="33">
        <v>4</v>
      </c>
      <c r="BJ57" s="33">
        <v>4</v>
      </c>
      <c r="BK57" s="33">
        <v>5</v>
      </c>
      <c r="BL57" s="33">
        <v>4</v>
      </c>
      <c r="BM57" s="33">
        <v>4</v>
      </c>
      <c r="BN57" s="33">
        <v>4</v>
      </c>
      <c r="BO57" s="33">
        <v>3</v>
      </c>
      <c r="BP57" s="33">
        <v>5</v>
      </c>
      <c r="BQ57" s="33">
        <v>5</v>
      </c>
      <c r="BR57" s="33">
        <v>5</v>
      </c>
      <c r="BS57" s="33">
        <v>4</v>
      </c>
      <c r="BT57" s="33">
        <v>5</v>
      </c>
      <c r="BV57" s="33" t="s">
        <v>182</v>
      </c>
      <c r="CB57" s="33" t="s">
        <v>704</v>
      </c>
      <c r="CC57" s="33" t="s">
        <v>713</v>
      </c>
      <c r="CE57" s="33" t="s">
        <v>727</v>
      </c>
      <c r="CG57" s="33" t="s">
        <v>741</v>
      </c>
      <c r="CH57" s="33" t="s">
        <v>741</v>
      </c>
      <c r="CI57" s="33" t="s">
        <v>837</v>
      </c>
      <c r="CJ57" s="33" t="s">
        <v>844</v>
      </c>
    </row>
    <row r="58" spans="1:88" ht="12.75" x14ac:dyDescent="0.2">
      <c r="A58" s="36">
        <v>42711.584554756948</v>
      </c>
      <c r="B58" s="33" t="s">
        <v>5</v>
      </c>
      <c r="C58" s="33">
        <v>5</v>
      </c>
      <c r="D58" s="33">
        <v>1</v>
      </c>
      <c r="E58" s="33">
        <v>1</v>
      </c>
      <c r="F58" s="33">
        <v>5</v>
      </c>
      <c r="G58" s="33">
        <v>5</v>
      </c>
      <c r="H58" s="33">
        <v>1</v>
      </c>
      <c r="I58" s="33" t="s">
        <v>5</v>
      </c>
      <c r="J58" s="33">
        <v>1</v>
      </c>
      <c r="K58" s="33">
        <v>5</v>
      </c>
      <c r="L58" s="33">
        <v>3</v>
      </c>
      <c r="M58" s="33">
        <v>5</v>
      </c>
      <c r="N58" s="33">
        <v>2</v>
      </c>
      <c r="O58" s="33">
        <v>4</v>
      </c>
      <c r="P58" s="33">
        <v>2</v>
      </c>
      <c r="Q58" s="33">
        <v>2</v>
      </c>
      <c r="R58" s="33">
        <v>5</v>
      </c>
      <c r="S58" s="33">
        <v>4</v>
      </c>
      <c r="T58" s="33">
        <v>1</v>
      </c>
      <c r="U58" s="33">
        <v>5</v>
      </c>
      <c r="V58" s="33" t="s">
        <v>5</v>
      </c>
      <c r="W58" s="33">
        <v>5</v>
      </c>
      <c r="X58" s="33">
        <v>2</v>
      </c>
      <c r="Y58" s="33">
        <v>2</v>
      </c>
      <c r="Z58" s="33">
        <v>2</v>
      </c>
      <c r="AA58" s="33">
        <v>4</v>
      </c>
      <c r="AB58" s="33">
        <v>4</v>
      </c>
      <c r="AC58" s="33">
        <v>4</v>
      </c>
      <c r="AD58" s="33">
        <v>2</v>
      </c>
      <c r="AE58" s="33">
        <v>5</v>
      </c>
      <c r="AF58" s="33">
        <v>3</v>
      </c>
      <c r="AG58" s="33">
        <v>4</v>
      </c>
      <c r="AH58" s="33">
        <v>5</v>
      </c>
      <c r="AI58" s="33">
        <v>5</v>
      </c>
      <c r="AJ58" s="33">
        <v>4</v>
      </c>
      <c r="AK58" s="33">
        <v>5</v>
      </c>
      <c r="AL58" s="33">
        <v>2</v>
      </c>
      <c r="AM58" s="33" t="s">
        <v>5</v>
      </c>
      <c r="AN58" s="33">
        <v>4</v>
      </c>
      <c r="AO58" s="33">
        <v>5</v>
      </c>
      <c r="AP58" s="33">
        <v>2</v>
      </c>
      <c r="AQ58" s="33">
        <v>3</v>
      </c>
      <c r="AR58" s="33">
        <v>3</v>
      </c>
      <c r="AS58" s="33">
        <v>5</v>
      </c>
      <c r="AT58" s="33">
        <v>5</v>
      </c>
      <c r="AU58" s="33">
        <v>5</v>
      </c>
      <c r="AV58" s="33">
        <v>2</v>
      </c>
      <c r="AW58" s="33">
        <v>5</v>
      </c>
      <c r="AX58" s="33">
        <v>4</v>
      </c>
      <c r="AY58" s="33">
        <v>4</v>
      </c>
      <c r="AZ58" s="33">
        <v>5</v>
      </c>
      <c r="BA58" s="33">
        <v>4</v>
      </c>
      <c r="BB58" s="33">
        <v>1</v>
      </c>
      <c r="BC58" s="33">
        <v>5</v>
      </c>
      <c r="BD58" s="33" t="s">
        <v>5</v>
      </c>
      <c r="BF58" s="33">
        <v>4</v>
      </c>
      <c r="BG58" s="33">
        <v>5</v>
      </c>
      <c r="BH58" s="33">
        <v>5</v>
      </c>
      <c r="BI58" s="33">
        <v>3</v>
      </c>
      <c r="BJ58" s="33">
        <v>3</v>
      </c>
      <c r="BK58" s="33">
        <v>5</v>
      </c>
      <c r="BL58" s="33">
        <v>5</v>
      </c>
      <c r="BM58" s="33">
        <v>4</v>
      </c>
      <c r="BN58" s="33">
        <v>4</v>
      </c>
      <c r="BO58" s="33">
        <v>5</v>
      </c>
      <c r="BP58" s="33">
        <v>4</v>
      </c>
      <c r="BQ58" s="33">
        <v>5</v>
      </c>
      <c r="BR58" s="33">
        <v>4</v>
      </c>
      <c r="BS58" s="33">
        <v>3</v>
      </c>
      <c r="BT58" s="33">
        <v>5</v>
      </c>
      <c r="BU58" s="33" t="s">
        <v>1670</v>
      </c>
      <c r="BV58" s="33" t="s">
        <v>198</v>
      </c>
      <c r="BW58" s="33" t="s">
        <v>186</v>
      </c>
      <c r="BX58" s="33" t="s">
        <v>1551</v>
      </c>
      <c r="CB58" s="33" t="s">
        <v>704</v>
      </c>
      <c r="CC58" s="33" t="s">
        <v>712</v>
      </c>
      <c r="CD58" s="33" t="s">
        <v>719</v>
      </c>
      <c r="CE58" s="33" t="s">
        <v>727</v>
      </c>
      <c r="CF58" s="33" t="s">
        <v>1671</v>
      </c>
      <c r="CG58" s="33" t="s">
        <v>830</v>
      </c>
      <c r="CH58" s="33" t="s">
        <v>1672</v>
      </c>
      <c r="CI58" s="33" t="s">
        <v>837</v>
      </c>
      <c r="CJ58" s="33" t="s">
        <v>844</v>
      </c>
    </row>
    <row r="59" spans="1:88" ht="12.75" x14ac:dyDescent="0.2">
      <c r="A59" s="36">
        <v>42711.585038240737</v>
      </c>
      <c r="B59" s="33">
        <v>3</v>
      </c>
      <c r="C59" s="33">
        <v>5</v>
      </c>
      <c r="D59" s="33">
        <v>5</v>
      </c>
      <c r="E59" s="33">
        <v>4</v>
      </c>
      <c r="F59" s="33">
        <v>4</v>
      </c>
      <c r="G59" s="33">
        <v>5</v>
      </c>
      <c r="H59" s="33">
        <v>5</v>
      </c>
      <c r="I59" s="33">
        <v>5</v>
      </c>
      <c r="J59" s="33">
        <v>4</v>
      </c>
      <c r="K59" s="33">
        <v>2</v>
      </c>
      <c r="L59" s="33">
        <v>3</v>
      </c>
      <c r="M59" s="33">
        <v>5</v>
      </c>
      <c r="N59" s="33">
        <v>5</v>
      </c>
      <c r="O59" s="33">
        <v>4</v>
      </c>
      <c r="P59" s="33">
        <v>4</v>
      </c>
      <c r="Q59" s="33">
        <v>3</v>
      </c>
      <c r="R59" s="33">
        <v>4</v>
      </c>
      <c r="S59" s="33">
        <v>1</v>
      </c>
      <c r="T59" s="33">
        <v>2</v>
      </c>
      <c r="U59" s="33">
        <v>4</v>
      </c>
      <c r="V59" s="33">
        <v>2</v>
      </c>
      <c r="W59" s="33">
        <v>3</v>
      </c>
      <c r="X59" s="33">
        <v>3</v>
      </c>
      <c r="Y59" s="33">
        <v>5</v>
      </c>
      <c r="Z59" s="33">
        <v>5</v>
      </c>
      <c r="AA59" s="33">
        <v>5</v>
      </c>
      <c r="AB59" s="33">
        <v>5</v>
      </c>
      <c r="AC59" s="33">
        <v>3</v>
      </c>
      <c r="AD59" s="33">
        <v>5</v>
      </c>
      <c r="AE59" s="33">
        <v>5</v>
      </c>
      <c r="AF59" s="33">
        <v>5</v>
      </c>
      <c r="AG59" s="33">
        <v>5</v>
      </c>
      <c r="AH59" s="33">
        <v>4</v>
      </c>
      <c r="AI59" s="33">
        <v>4</v>
      </c>
      <c r="AJ59" s="33">
        <v>3</v>
      </c>
      <c r="AK59" s="33">
        <v>5</v>
      </c>
      <c r="AL59" s="33">
        <v>5</v>
      </c>
      <c r="AM59" s="33">
        <v>4</v>
      </c>
      <c r="AN59" s="33">
        <v>4</v>
      </c>
      <c r="AO59" s="33">
        <v>5</v>
      </c>
      <c r="AP59" s="33">
        <v>5</v>
      </c>
      <c r="AQ59" s="33">
        <v>5</v>
      </c>
      <c r="AR59" s="33">
        <v>4</v>
      </c>
      <c r="AS59" s="33">
        <v>3</v>
      </c>
      <c r="AT59" s="33">
        <v>3</v>
      </c>
      <c r="AU59" s="33">
        <v>5</v>
      </c>
      <c r="AV59" s="33">
        <v>4</v>
      </c>
      <c r="AW59" s="33">
        <v>4</v>
      </c>
      <c r="AX59" s="33">
        <v>5</v>
      </c>
      <c r="AY59" s="33">
        <v>3</v>
      </c>
      <c r="AZ59" s="33">
        <v>4</v>
      </c>
      <c r="BA59" s="33">
        <v>3</v>
      </c>
      <c r="BB59" s="33">
        <v>1</v>
      </c>
      <c r="BC59" s="33">
        <v>4</v>
      </c>
      <c r="BD59" s="33">
        <v>2</v>
      </c>
      <c r="BF59" s="33">
        <v>4</v>
      </c>
      <c r="BG59" s="33">
        <v>4</v>
      </c>
      <c r="BH59" s="33">
        <v>4</v>
      </c>
      <c r="BI59" s="33">
        <v>3</v>
      </c>
      <c r="BJ59" s="33">
        <v>4</v>
      </c>
      <c r="BK59" s="33">
        <v>4</v>
      </c>
      <c r="BL59" s="33">
        <v>5</v>
      </c>
      <c r="BM59" s="33">
        <v>4</v>
      </c>
      <c r="BN59" s="33">
        <v>4</v>
      </c>
      <c r="BO59" s="33">
        <v>3</v>
      </c>
      <c r="BP59" s="33">
        <v>4</v>
      </c>
      <c r="BQ59" s="33">
        <v>5</v>
      </c>
      <c r="BR59" s="33">
        <v>5</v>
      </c>
      <c r="BS59" s="33">
        <v>5</v>
      </c>
      <c r="BT59" s="33">
        <v>5</v>
      </c>
      <c r="BU59" s="33" t="s">
        <v>1673</v>
      </c>
      <c r="BV59" s="33" t="s">
        <v>198</v>
      </c>
      <c r="BW59" s="33" t="s">
        <v>183</v>
      </c>
      <c r="BX59" s="33" t="s">
        <v>1619</v>
      </c>
      <c r="CB59" s="33" t="s">
        <v>704</v>
      </c>
      <c r="CC59" s="33" t="s">
        <v>712</v>
      </c>
      <c r="CD59" s="33" t="s">
        <v>722</v>
      </c>
      <c r="CE59" s="33" t="s">
        <v>727</v>
      </c>
      <c r="CF59" s="33" t="s">
        <v>1289</v>
      </c>
      <c r="CG59" s="33" t="s">
        <v>828</v>
      </c>
      <c r="CH59" s="33" t="s">
        <v>1037</v>
      </c>
      <c r="CI59" s="33" t="s">
        <v>837</v>
      </c>
      <c r="CJ59" s="33" t="s">
        <v>844</v>
      </c>
    </row>
    <row r="60" spans="1:88" ht="12.75" x14ac:dyDescent="0.2">
      <c r="A60" s="36">
        <v>42711.602947615742</v>
      </c>
      <c r="B60" s="33">
        <v>4</v>
      </c>
      <c r="C60" s="33">
        <v>3</v>
      </c>
      <c r="D60" s="33">
        <v>3</v>
      </c>
      <c r="E60" s="33">
        <v>2</v>
      </c>
      <c r="F60" s="33">
        <v>3</v>
      </c>
      <c r="G60" s="33">
        <v>5</v>
      </c>
      <c r="H60" s="33">
        <v>2</v>
      </c>
      <c r="I60" s="33">
        <v>2</v>
      </c>
      <c r="J60" s="33">
        <v>4</v>
      </c>
      <c r="K60" s="33">
        <v>1</v>
      </c>
      <c r="L60" s="33">
        <v>3</v>
      </c>
      <c r="M60" s="33">
        <v>4</v>
      </c>
      <c r="N60" s="33">
        <v>2</v>
      </c>
      <c r="O60" s="33">
        <v>4</v>
      </c>
      <c r="P60" s="33">
        <v>2</v>
      </c>
      <c r="Q60" s="33">
        <v>5</v>
      </c>
      <c r="R60" s="33">
        <v>3</v>
      </c>
      <c r="S60" s="33">
        <v>3</v>
      </c>
      <c r="T60" s="33">
        <v>4</v>
      </c>
      <c r="U60" s="33">
        <v>4</v>
      </c>
      <c r="V60" s="33" t="s">
        <v>5</v>
      </c>
      <c r="W60" s="33">
        <v>1</v>
      </c>
      <c r="X60" s="33">
        <v>3</v>
      </c>
      <c r="Y60" s="33">
        <v>4</v>
      </c>
      <c r="Z60" s="33">
        <v>5</v>
      </c>
      <c r="AA60" s="33">
        <v>4</v>
      </c>
      <c r="AB60" s="33">
        <v>3</v>
      </c>
      <c r="AC60" s="33" t="s">
        <v>5</v>
      </c>
      <c r="AD60" s="33">
        <v>1</v>
      </c>
      <c r="AE60" s="33">
        <v>4</v>
      </c>
      <c r="AF60" s="33">
        <v>1</v>
      </c>
      <c r="AG60" s="33">
        <v>1</v>
      </c>
      <c r="AH60" s="33">
        <v>3</v>
      </c>
      <c r="AI60" s="33">
        <v>2</v>
      </c>
      <c r="AJ60" s="33">
        <v>3</v>
      </c>
      <c r="AK60" s="33">
        <v>4</v>
      </c>
      <c r="AL60" s="33">
        <v>3</v>
      </c>
      <c r="AM60" s="33">
        <v>3</v>
      </c>
      <c r="AN60" s="33">
        <v>3</v>
      </c>
      <c r="AO60" s="33">
        <v>5</v>
      </c>
      <c r="AP60" s="33">
        <v>2</v>
      </c>
      <c r="AQ60" s="33">
        <v>3</v>
      </c>
      <c r="AR60" s="33">
        <v>4</v>
      </c>
      <c r="AS60" s="33">
        <v>2</v>
      </c>
      <c r="AT60" s="33">
        <v>3</v>
      </c>
      <c r="AU60" s="33">
        <v>4</v>
      </c>
      <c r="AV60" s="33">
        <v>3</v>
      </c>
      <c r="AW60" s="33">
        <v>3</v>
      </c>
      <c r="AX60" s="33">
        <v>2</v>
      </c>
      <c r="AY60" s="33">
        <v>5</v>
      </c>
      <c r="AZ60" s="33">
        <v>3</v>
      </c>
      <c r="BA60" s="33">
        <v>3</v>
      </c>
      <c r="BB60" s="33">
        <v>4</v>
      </c>
      <c r="BC60" s="33">
        <v>4</v>
      </c>
      <c r="BD60" s="33" t="s">
        <v>5</v>
      </c>
      <c r="BE60" s="33" t="s">
        <v>1674</v>
      </c>
      <c r="BF60" s="33">
        <v>4</v>
      </c>
      <c r="BG60" s="33">
        <v>4</v>
      </c>
      <c r="BH60" s="33">
        <v>5</v>
      </c>
      <c r="BI60" s="33">
        <v>2</v>
      </c>
      <c r="BJ60" s="33">
        <v>3</v>
      </c>
      <c r="BK60" s="33">
        <v>1</v>
      </c>
      <c r="BL60" s="33">
        <v>3</v>
      </c>
      <c r="BM60" s="33">
        <v>4</v>
      </c>
      <c r="BN60" s="33">
        <v>3</v>
      </c>
      <c r="BO60" s="33">
        <v>4</v>
      </c>
      <c r="BP60" s="33">
        <v>4</v>
      </c>
      <c r="BQ60" s="33">
        <v>5</v>
      </c>
      <c r="BR60" s="33">
        <v>3</v>
      </c>
      <c r="BS60" s="33">
        <v>4</v>
      </c>
      <c r="BT60" s="33">
        <v>2</v>
      </c>
      <c r="BU60" s="33" t="s">
        <v>1675</v>
      </c>
      <c r="BV60" s="33" t="s">
        <v>198</v>
      </c>
      <c r="BW60" s="33" t="s">
        <v>183</v>
      </c>
      <c r="BX60" s="33" t="s">
        <v>1551</v>
      </c>
      <c r="BY60" s="33" t="s">
        <v>1676</v>
      </c>
      <c r="CB60" s="33" t="s">
        <v>704</v>
      </c>
      <c r="CC60" s="33" t="s">
        <v>712</v>
      </c>
      <c r="CD60" s="33" t="s">
        <v>719</v>
      </c>
      <c r="CE60" s="33" t="s">
        <v>727</v>
      </c>
      <c r="CF60" s="33" t="s">
        <v>1677</v>
      </c>
      <c r="CG60" s="33" t="s">
        <v>206</v>
      </c>
      <c r="CH60" s="33" t="s">
        <v>1678</v>
      </c>
      <c r="CI60" s="33" t="s">
        <v>838</v>
      </c>
      <c r="CJ60" s="33" t="s">
        <v>845</v>
      </c>
    </row>
    <row r="61" spans="1:88" ht="12.75" x14ac:dyDescent="0.2">
      <c r="A61" s="36">
        <v>42711.620904780095</v>
      </c>
      <c r="B61" s="33">
        <v>1</v>
      </c>
      <c r="C61" s="33">
        <v>5</v>
      </c>
      <c r="D61" s="33">
        <v>4</v>
      </c>
      <c r="E61" s="33">
        <v>1</v>
      </c>
      <c r="F61" s="33">
        <v>1</v>
      </c>
      <c r="G61" s="33">
        <v>4</v>
      </c>
      <c r="H61" s="33">
        <v>3</v>
      </c>
      <c r="I61" s="33">
        <v>1</v>
      </c>
      <c r="J61" s="33">
        <v>1</v>
      </c>
      <c r="K61" s="33">
        <v>2</v>
      </c>
      <c r="L61" s="33">
        <v>1</v>
      </c>
      <c r="M61" s="33">
        <v>1</v>
      </c>
      <c r="N61" s="33">
        <v>1</v>
      </c>
      <c r="O61" s="33">
        <v>3</v>
      </c>
      <c r="P61" s="33">
        <v>1</v>
      </c>
      <c r="Q61" s="33">
        <v>3</v>
      </c>
      <c r="R61" s="33">
        <v>1</v>
      </c>
      <c r="S61" s="33">
        <v>1</v>
      </c>
      <c r="T61" s="33">
        <v>1</v>
      </c>
      <c r="U61" s="33">
        <v>1</v>
      </c>
      <c r="V61" s="33">
        <v>1</v>
      </c>
      <c r="W61" s="33">
        <v>3</v>
      </c>
      <c r="X61" s="33">
        <v>3</v>
      </c>
      <c r="Y61" s="33">
        <v>3</v>
      </c>
      <c r="Z61" s="33">
        <v>3</v>
      </c>
      <c r="AA61" s="33">
        <v>3</v>
      </c>
      <c r="AB61" s="33">
        <v>3</v>
      </c>
      <c r="AC61" s="33">
        <v>4</v>
      </c>
      <c r="AD61" s="33">
        <v>3</v>
      </c>
      <c r="AE61" s="33">
        <v>3</v>
      </c>
      <c r="AF61" s="33">
        <v>3</v>
      </c>
      <c r="AG61" s="33">
        <v>3</v>
      </c>
      <c r="AH61" s="33">
        <v>4</v>
      </c>
      <c r="AI61" s="33">
        <v>3</v>
      </c>
      <c r="AJ61" s="33">
        <v>1</v>
      </c>
      <c r="AK61" s="33">
        <v>5</v>
      </c>
      <c r="AL61" s="33">
        <v>4</v>
      </c>
      <c r="AM61" s="33">
        <v>1</v>
      </c>
      <c r="AN61" s="33">
        <v>1</v>
      </c>
      <c r="AO61" s="33">
        <v>3</v>
      </c>
      <c r="AP61" s="33">
        <v>4</v>
      </c>
      <c r="AQ61" s="33">
        <v>1</v>
      </c>
      <c r="AR61" s="33">
        <v>1</v>
      </c>
      <c r="AS61" s="33">
        <v>1</v>
      </c>
      <c r="AT61" s="33">
        <v>1</v>
      </c>
      <c r="AU61" s="33">
        <v>1</v>
      </c>
      <c r="AV61" s="33">
        <v>1</v>
      </c>
      <c r="AW61" s="33">
        <v>3</v>
      </c>
      <c r="AX61" s="33">
        <v>1</v>
      </c>
      <c r="AY61" s="33">
        <v>3</v>
      </c>
      <c r="AZ61" s="33">
        <v>1</v>
      </c>
      <c r="BA61" s="33">
        <v>1</v>
      </c>
      <c r="BB61" s="33">
        <v>1</v>
      </c>
      <c r="BC61" s="33">
        <v>1</v>
      </c>
      <c r="BD61" s="33">
        <v>1</v>
      </c>
      <c r="BF61" s="33" t="s">
        <v>5</v>
      </c>
      <c r="BG61" s="33" t="s">
        <v>5</v>
      </c>
      <c r="BH61" s="33" t="s">
        <v>5</v>
      </c>
      <c r="BI61" s="33" t="s">
        <v>5</v>
      </c>
      <c r="BJ61" s="33" t="s">
        <v>5</v>
      </c>
      <c r="BK61" s="33" t="s">
        <v>5</v>
      </c>
      <c r="BL61" s="33" t="s">
        <v>5</v>
      </c>
      <c r="BM61" s="33" t="s">
        <v>5</v>
      </c>
      <c r="BO61" s="33" t="s">
        <v>5</v>
      </c>
      <c r="BP61" s="33" t="s">
        <v>5</v>
      </c>
      <c r="BQ61" s="33" t="s">
        <v>5</v>
      </c>
      <c r="BR61" s="33" t="s">
        <v>5</v>
      </c>
      <c r="BS61" s="33" t="s">
        <v>5</v>
      </c>
      <c r="BT61" s="33" t="s">
        <v>5</v>
      </c>
      <c r="BU61" s="33" t="s">
        <v>1679</v>
      </c>
      <c r="BV61" s="33" t="s">
        <v>198</v>
      </c>
      <c r="BW61" s="33" t="s">
        <v>184</v>
      </c>
      <c r="CE61" s="33" t="s">
        <v>727</v>
      </c>
      <c r="CF61" s="33" t="s">
        <v>1680</v>
      </c>
      <c r="CG61" s="33" t="s">
        <v>206</v>
      </c>
      <c r="CH61" s="33" t="s">
        <v>963</v>
      </c>
      <c r="CI61" s="33" t="s">
        <v>837</v>
      </c>
      <c r="CJ61" s="33" t="s">
        <v>844</v>
      </c>
    </row>
    <row r="62" spans="1:88" ht="12.75" x14ac:dyDescent="0.2">
      <c r="A62" s="36">
        <v>42711.63163956019</v>
      </c>
      <c r="B62" s="33">
        <v>2</v>
      </c>
      <c r="C62" s="33">
        <v>3</v>
      </c>
      <c r="D62" s="33">
        <v>4</v>
      </c>
      <c r="E62" s="33">
        <v>3</v>
      </c>
      <c r="F62" s="33">
        <v>4</v>
      </c>
      <c r="G62" s="33">
        <v>3</v>
      </c>
      <c r="H62" s="33">
        <v>4</v>
      </c>
      <c r="I62" s="33">
        <v>3</v>
      </c>
      <c r="J62" s="33">
        <v>3</v>
      </c>
      <c r="K62" s="33">
        <v>3</v>
      </c>
      <c r="L62" s="33">
        <v>2</v>
      </c>
      <c r="M62" s="33">
        <v>4</v>
      </c>
      <c r="N62" s="33">
        <v>2</v>
      </c>
      <c r="O62" s="33">
        <v>3</v>
      </c>
      <c r="P62" s="33">
        <v>3</v>
      </c>
      <c r="Q62" s="33">
        <v>3</v>
      </c>
      <c r="R62" s="33">
        <v>2</v>
      </c>
      <c r="S62" s="33">
        <v>2</v>
      </c>
      <c r="T62" s="33">
        <v>3</v>
      </c>
      <c r="U62" s="33">
        <v>4</v>
      </c>
      <c r="V62" s="33">
        <v>2</v>
      </c>
      <c r="W62" s="33">
        <v>3</v>
      </c>
      <c r="X62" s="33" t="s">
        <v>5</v>
      </c>
      <c r="Y62" s="33">
        <v>4</v>
      </c>
      <c r="Z62" s="33">
        <v>4</v>
      </c>
      <c r="AA62" s="33">
        <v>4</v>
      </c>
      <c r="AB62" s="33">
        <v>2</v>
      </c>
      <c r="AC62" s="33">
        <v>3</v>
      </c>
      <c r="AD62" s="33" t="s">
        <v>5</v>
      </c>
      <c r="AE62" s="33">
        <v>3</v>
      </c>
      <c r="AF62" s="33">
        <v>4</v>
      </c>
      <c r="AG62" s="33">
        <v>3</v>
      </c>
      <c r="AH62" s="33">
        <v>4</v>
      </c>
      <c r="AI62" s="33">
        <v>2</v>
      </c>
      <c r="AJ62" s="33">
        <v>2</v>
      </c>
      <c r="AK62" s="33">
        <v>4</v>
      </c>
      <c r="AL62" s="33">
        <v>4</v>
      </c>
      <c r="AM62" s="33">
        <v>3</v>
      </c>
      <c r="AN62" s="33">
        <v>4</v>
      </c>
      <c r="AO62" s="33">
        <v>3</v>
      </c>
      <c r="AP62" s="33">
        <v>3</v>
      </c>
      <c r="AQ62" s="33">
        <v>3</v>
      </c>
      <c r="AR62" s="33">
        <v>2</v>
      </c>
      <c r="AS62" s="33">
        <v>3</v>
      </c>
      <c r="AT62" s="33">
        <v>4</v>
      </c>
      <c r="AU62" s="33">
        <v>5</v>
      </c>
      <c r="AV62" s="33">
        <v>3</v>
      </c>
      <c r="AW62" s="33">
        <v>3</v>
      </c>
      <c r="AX62" s="33">
        <v>4</v>
      </c>
      <c r="AY62" s="33">
        <v>3</v>
      </c>
      <c r="AZ62" s="33">
        <v>2</v>
      </c>
      <c r="BA62" s="33">
        <v>2</v>
      </c>
      <c r="BB62" s="33">
        <v>2</v>
      </c>
      <c r="BC62" s="33">
        <v>3</v>
      </c>
      <c r="BD62" s="33">
        <v>2</v>
      </c>
      <c r="BF62" s="33">
        <v>3</v>
      </c>
      <c r="BG62" s="33">
        <v>3</v>
      </c>
      <c r="BH62" s="33">
        <v>4</v>
      </c>
      <c r="BI62" s="33">
        <v>2</v>
      </c>
      <c r="BJ62" s="33">
        <v>4</v>
      </c>
      <c r="BK62" s="33">
        <v>4</v>
      </c>
      <c r="BL62" s="33">
        <v>4</v>
      </c>
      <c r="BM62" s="33">
        <v>3</v>
      </c>
      <c r="BN62" s="33">
        <v>2</v>
      </c>
      <c r="BO62" s="33">
        <v>3</v>
      </c>
      <c r="BP62" s="33">
        <v>3</v>
      </c>
      <c r="BQ62" s="33">
        <v>4</v>
      </c>
      <c r="BR62" s="33">
        <v>3</v>
      </c>
      <c r="BS62" s="33">
        <v>4</v>
      </c>
      <c r="BT62" s="33">
        <v>2</v>
      </c>
      <c r="BU62" s="33" t="s">
        <v>1681</v>
      </c>
      <c r="BV62" s="33" t="s">
        <v>198</v>
      </c>
      <c r="BW62" s="33" t="s">
        <v>186</v>
      </c>
      <c r="BX62" s="33" t="s">
        <v>1587</v>
      </c>
      <c r="CB62" s="33" t="s">
        <v>704</v>
      </c>
      <c r="CC62" s="33" t="s">
        <v>712</v>
      </c>
      <c r="CD62" s="33" t="s">
        <v>719</v>
      </c>
      <c r="CE62" s="33" t="s">
        <v>727</v>
      </c>
      <c r="CF62" s="33" t="s">
        <v>1011</v>
      </c>
      <c r="CG62" s="33" t="s">
        <v>828</v>
      </c>
      <c r="CH62" s="33" t="s">
        <v>1103</v>
      </c>
      <c r="CI62" s="33" t="s">
        <v>837</v>
      </c>
      <c r="CJ62" s="33" t="s">
        <v>844</v>
      </c>
    </row>
    <row r="63" spans="1:88" ht="12.75" x14ac:dyDescent="0.2">
      <c r="A63" s="36">
        <v>42711.639302696756</v>
      </c>
      <c r="B63" s="33">
        <v>1</v>
      </c>
      <c r="C63" s="33">
        <v>3</v>
      </c>
      <c r="D63" s="33">
        <v>1</v>
      </c>
      <c r="E63" s="33">
        <v>2</v>
      </c>
      <c r="F63" s="33">
        <v>3</v>
      </c>
      <c r="G63" s="33">
        <v>2</v>
      </c>
      <c r="H63" s="33">
        <v>4</v>
      </c>
      <c r="I63" s="33">
        <v>5</v>
      </c>
      <c r="J63" s="33">
        <v>4</v>
      </c>
      <c r="K63" s="33">
        <v>2</v>
      </c>
      <c r="L63" s="33">
        <v>4</v>
      </c>
      <c r="M63" s="33">
        <v>1</v>
      </c>
      <c r="N63" s="33">
        <v>2</v>
      </c>
      <c r="O63" s="33">
        <v>5</v>
      </c>
      <c r="P63" s="33">
        <v>5</v>
      </c>
      <c r="Q63" s="33">
        <v>5</v>
      </c>
      <c r="R63" s="33">
        <v>4</v>
      </c>
      <c r="S63" s="33">
        <v>2</v>
      </c>
      <c r="T63" s="33">
        <v>3</v>
      </c>
      <c r="U63" s="33">
        <v>2</v>
      </c>
      <c r="V63" s="33" t="s">
        <v>5</v>
      </c>
      <c r="W63" s="33">
        <v>5</v>
      </c>
      <c r="X63" s="33">
        <v>5</v>
      </c>
      <c r="Y63" s="33">
        <v>4</v>
      </c>
      <c r="Z63" s="33">
        <v>5</v>
      </c>
      <c r="AA63" s="33">
        <v>5</v>
      </c>
      <c r="AB63" s="33">
        <v>4</v>
      </c>
      <c r="AC63" s="33">
        <v>4</v>
      </c>
      <c r="AD63" s="33">
        <v>4</v>
      </c>
      <c r="AE63" s="33">
        <v>5</v>
      </c>
      <c r="AF63" s="33">
        <v>4</v>
      </c>
      <c r="AG63" s="33">
        <v>5</v>
      </c>
      <c r="AH63" s="33">
        <v>4</v>
      </c>
      <c r="AI63" s="33">
        <v>5</v>
      </c>
      <c r="AJ63" s="33">
        <v>3</v>
      </c>
      <c r="AK63" s="33">
        <v>5</v>
      </c>
      <c r="AL63" s="33">
        <v>3</v>
      </c>
      <c r="AM63" s="33">
        <v>3</v>
      </c>
      <c r="AN63" s="33">
        <v>4</v>
      </c>
      <c r="AO63" s="33">
        <v>3</v>
      </c>
      <c r="AP63" s="33">
        <v>3</v>
      </c>
      <c r="AQ63" s="33">
        <v>5</v>
      </c>
      <c r="AR63" s="33">
        <v>5</v>
      </c>
      <c r="AS63" s="33">
        <v>4</v>
      </c>
      <c r="AT63" s="33">
        <v>5</v>
      </c>
      <c r="AU63" s="33">
        <v>4</v>
      </c>
      <c r="AV63" s="33">
        <v>3</v>
      </c>
      <c r="AW63" s="33">
        <v>5</v>
      </c>
      <c r="AX63" s="33">
        <v>4</v>
      </c>
      <c r="AY63" s="33">
        <v>4</v>
      </c>
      <c r="AZ63" s="33">
        <v>4</v>
      </c>
      <c r="BA63" s="33">
        <v>4</v>
      </c>
      <c r="BB63" s="33">
        <v>3</v>
      </c>
      <c r="BC63" s="33">
        <v>4</v>
      </c>
      <c r="BD63" s="33">
        <v>4</v>
      </c>
      <c r="BE63" s="33" t="s">
        <v>1682</v>
      </c>
      <c r="BF63" s="33">
        <v>5</v>
      </c>
      <c r="BG63" s="33">
        <v>5</v>
      </c>
      <c r="BH63" s="33">
        <v>5</v>
      </c>
      <c r="BI63" s="33">
        <v>4</v>
      </c>
      <c r="BJ63" s="33">
        <v>5</v>
      </c>
      <c r="BK63" s="33">
        <v>3</v>
      </c>
      <c r="BL63" s="33">
        <v>4</v>
      </c>
      <c r="BM63" s="33">
        <v>4</v>
      </c>
      <c r="BN63" s="33">
        <v>5</v>
      </c>
      <c r="BO63" s="33">
        <v>4</v>
      </c>
      <c r="BP63" s="33">
        <v>5</v>
      </c>
      <c r="BQ63" s="33">
        <v>4</v>
      </c>
      <c r="BR63" s="33">
        <v>5</v>
      </c>
      <c r="BS63" s="33">
        <v>3</v>
      </c>
      <c r="BT63" s="33">
        <v>3</v>
      </c>
      <c r="BU63" s="33" t="s">
        <v>1683</v>
      </c>
      <c r="BV63" s="33" t="s">
        <v>198</v>
      </c>
      <c r="BW63" s="33" t="s">
        <v>186</v>
      </c>
      <c r="BX63" s="33" t="s">
        <v>1587</v>
      </c>
      <c r="BY63" s="33" t="s">
        <v>1684</v>
      </c>
      <c r="BZ63" s="33" t="s">
        <v>1685</v>
      </c>
      <c r="CB63" s="33" t="s">
        <v>705</v>
      </c>
      <c r="CC63" s="33" t="s">
        <v>711</v>
      </c>
      <c r="CD63" s="33" t="s">
        <v>719</v>
      </c>
      <c r="CE63" s="33" t="s">
        <v>727</v>
      </c>
      <c r="CF63" s="33" t="s">
        <v>1686</v>
      </c>
      <c r="CG63" s="33" t="s">
        <v>829</v>
      </c>
      <c r="CH63" s="33" t="s">
        <v>978</v>
      </c>
      <c r="CI63" s="33" t="s">
        <v>837</v>
      </c>
      <c r="CJ63" s="33" t="s">
        <v>844</v>
      </c>
    </row>
    <row r="64" spans="1:88" ht="12.75" x14ac:dyDescent="0.2">
      <c r="A64" s="36">
        <v>42711.671551180552</v>
      </c>
      <c r="B64" s="33">
        <v>3</v>
      </c>
      <c r="C64" s="33">
        <v>4</v>
      </c>
      <c r="D64" s="33">
        <v>2</v>
      </c>
      <c r="E64" s="33">
        <v>3</v>
      </c>
      <c r="F64" s="33">
        <v>5</v>
      </c>
      <c r="G64" s="33">
        <v>4</v>
      </c>
      <c r="H64" s="33">
        <v>1</v>
      </c>
      <c r="I64" s="33">
        <v>2</v>
      </c>
      <c r="J64" s="33">
        <v>2</v>
      </c>
      <c r="K64" s="33">
        <v>3</v>
      </c>
      <c r="L64" s="33">
        <v>4</v>
      </c>
      <c r="M64" s="33">
        <v>5</v>
      </c>
      <c r="N64" s="33">
        <v>2</v>
      </c>
      <c r="O64" s="33">
        <v>4</v>
      </c>
      <c r="P64" s="33">
        <v>4</v>
      </c>
      <c r="Q64" s="33">
        <v>4</v>
      </c>
      <c r="R64" s="33">
        <v>2</v>
      </c>
      <c r="S64" s="33">
        <v>2</v>
      </c>
      <c r="T64" s="33">
        <v>4</v>
      </c>
      <c r="U64" s="33">
        <v>2</v>
      </c>
      <c r="V64" s="33">
        <v>1</v>
      </c>
      <c r="W64" s="33">
        <v>3</v>
      </c>
      <c r="X64" s="33">
        <v>2</v>
      </c>
      <c r="Y64" s="33">
        <v>3</v>
      </c>
      <c r="Z64" s="33">
        <v>3</v>
      </c>
      <c r="AA64" s="33">
        <v>3</v>
      </c>
      <c r="AB64" s="33">
        <v>3</v>
      </c>
      <c r="AC64" s="33">
        <v>3</v>
      </c>
      <c r="AD64" s="33">
        <v>3</v>
      </c>
      <c r="AE64" s="33">
        <v>3</v>
      </c>
      <c r="AF64" s="33">
        <v>4</v>
      </c>
      <c r="AG64" s="33">
        <v>5</v>
      </c>
      <c r="AH64" s="33">
        <v>4</v>
      </c>
      <c r="AI64" s="33">
        <v>4</v>
      </c>
      <c r="AJ64" s="33">
        <v>3</v>
      </c>
      <c r="AK64" s="33">
        <v>4</v>
      </c>
      <c r="AL64" s="33">
        <v>2</v>
      </c>
      <c r="AM64" s="33">
        <v>2</v>
      </c>
      <c r="AN64" s="33">
        <v>5</v>
      </c>
      <c r="AO64" s="33">
        <v>4</v>
      </c>
      <c r="AP64" s="33">
        <v>3</v>
      </c>
      <c r="AQ64" s="33">
        <v>3</v>
      </c>
      <c r="AR64" s="33">
        <v>3</v>
      </c>
      <c r="AS64" s="33">
        <v>4</v>
      </c>
      <c r="AT64" s="33">
        <v>4</v>
      </c>
      <c r="AU64" s="33">
        <v>5</v>
      </c>
      <c r="AV64" s="33">
        <v>2</v>
      </c>
      <c r="AW64" s="33">
        <v>4</v>
      </c>
      <c r="AX64" s="33">
        <v>4</v>
      </c>
      <c r="AY64" s="33">
        <v>5</v>
      </c>
      <c r="AZ64" s="33">
        <v>2</v>
      </c>
      <c r="BA64" s="33">
        <v>2</v>
      </c>
      <c r="BB64" s="33">
        <v>3</v>
      </c>
      <c r="BC64" s="33">
        <v>2</v>
      </c>
      <c r="BD64" s="33">
        <v>2</v>
      </c>
      <c r="BE64" s="33" t="s">
        <v>1078</v>
      </c>
      <c r="BF64" s="33">
        <v>4</v>
      </c>
      <c r="BG64" s="33">
        <v>3</v>
      </c>
      <c r="BH64" s="33">
        <v>4</v>
      </c>
      <c r="BI64" s="33">
        <v>3</v>
      </c>
      <c r="BJ64" s="33">
        <v>4</v>
      </c>
      <c r="BK64" s="33">
        <v>4</v>
      </c>
      <c r="BL64" s="33">
        <v>4</v>
      </c>
      <c r="BM64" s="33">
        <v>5</v>
      </c>
      <c r="BN64" s="33">
        <v>4</v>
      </c>
      <c r="BO64" s="33">
        <v>3</v>
      </c>
      <c r="BP64" s="33">
        <v>3</v>
      </c>
      <c r="BQ64" s="33">
        <v>5</v>
      </c>
      <c r="BR64" s="33">
        <v>4</v>
      </c>
      <c r="BS64" s="33">
        <v>3</v>
      </c>
      <c r="BT64" s="33">
        <v>4</v>
      </c>
      <c r="BU64" s="33" t="s">
        <v>1687</v>
      </c>
      <c r="BV64" s="33" t="s">
        <v>198</v>
      </c>
      <c r="BW64" s="33" t="s">
        <v>186</v>
      </c>
      <c r="CB64" s="33" t="s">
        <v>705</v>
      </c>
      <c r="CC64" s="33" t="s">
        <v>713</v>
      </c>
      <c r="CD64" s="33" t="s">
        <v>719</v>
      </c>
      <c r="CE64" s="33" t="s">
        <v>727</v>
      </c>
      <c r="CF64" s="33" t="s">
        <v>1688</v>
      </c>
      <c r="CG64" s="33" t="s">
        <v>828</v>
      </c>
      <c r="CH64" s="33" t="s">
        <v>236</v>
      </c>
      <c r="CI64" s="33" t="s">
        <v>837</v>
      </c>
      <c r="CJ64" s="33" t="s">
        <v>844</v>
      </c>
    </row>
    <row r="65" spans="1:88" ht="12.75" x14ac:dyDescent="0.2">
      <c r="A65" s="36">
        <v>42711.673317673616</v>
      </c>
      <c r="B65" s="33">
        <v>3</v>
      </c>
      <c r="C65" s="33">
        <v>4</v>
      </c>
      <c r="D65" s="33">
        <v>2</v>
      </c>
      <c r="E65" s="33">
        <v>5</v>
      </c>
      <c r="F65" s="33">
        <v>3</v>
      </c>
      <c r="G65" s="33">
        <v>5</v>
      </c>
      <c r="H65" s="33">
        <v>4</v>
      </c>
      <c r="I65" s="33">
        <v>4</v>
      </c>
      <c r="J65" s="33">
        <v>5</v>
      </c>
      <c r="K65" s="33">
        <v>4</v>
      </c>
      <c r="L65" s="33">
        <v>4</v>
      </c>
      <c r="M65" s="33">
        <v>2</v>
      </c>
      <c r="N65" s="33">
        <v>4</v>
      </c>
      <c r="O65" s="33">
        <v>5</v>
      </c>
      <c r="P65" s="33">
        <v>4</v>
      </c>
      <c r="Q65" s="33">
        <v>4</v>
      </c>
      <c r="R65" s="33">
        <v>4</v>
      </c>
      <c r="S65" s="33">
        <v>3</v>
      </c>
      <c r="T65" s="33">
        <v>5</v>
      </c>
      <c r="U65" s="33">
        <v>3</v>
      </c>
      <c r="V65" s="33">
        <v>1</v>
      </c>
      <c r="W65" s="33">
        <v>3</v>
      </c>
      <c r="X65" s="33">
        <v>4</v>
      </c>
      <c r="Y65" s="33">
        <v>4</v>
      </c>
      <c r="Z65" s="33">
        <v>2</v>
      </c>
      <c r="AA65" s="33">
        <v>3</v>
      </c>
      <c r="AB65" s="33">
        <v>3</v>
      </c>
      <c r="AC65" s="33">
        <v>3</v>
      </c>
      <c r="AD65" s="33">
        <v>2</v>
      </c>
      <c r="AE65" s="33">
        <v>4</v>
      </c>
      <c r="AF65" s="33">
        <v>3</v>
      </c>
      <c r="AG65" s="33">
        <v>3</v>
      </c>
      <c r="AH65" s="33">
        <v>5</v>
      </c>
      <c r="AI65" s="33">
        <v>2</v>
      </c>
      <c r="AJ65" s="33">
        <v>4</v>
      </c>
      <c r="AK65" s="33">
        <v>5</v>
      </c>
      <c r="AL65" s="33">
        <v>2</v>
      </c>
      <c r="AM65" s="33">
        <v>4</v>
      </c>
      <c r="AN65" s="33">
        <v>3</v>
      </c>
      <c r="AO65" s="33">
        <v>4</v>
      </c>
      <c r="AP65" s="33">
        <v>4</v>
      </c>
      <c r="AQ65" s="33">
        <v>4</v>
      </c>
      <c r="AR65" s="33">
        <v>4</v>
      </c>
      <c r="AS65" s="33">
        <v>4</v>
      </c>
      <c r="AT65" s="33">
        <v>5</v>
      </c>
      <c r="AU65" s="33">
        <v>3</v>
      </c>
      <c r="AV65" s="33">
        <v>4</v>
      </c>
      <c r="AW65" s="33">
        <v>5</v>
      </c>
      <c r="AX65" s="33">
        <v>4</v>
      </c>
      <c r="AY65" s="33">
        <v>3</v>
      </c>
      <c r="AZ65" s="33">
        <v>4</v>
      </c>
      <c r="BA65" s="33">
        <v>4</v>
      </c>
      <c r="BB65" s="33">
        <v>4</v>
      </c>
      <c r="BC65" s="33">
        <v>3</v>
      </c>
      <c r="BD65" s="33">
        <v>2</v>
      </c>
      <c r="BE65" s="33" t="s">
        <v>1689</v>
      </c>
      <c r="BF65" s="33">
        <v>5</v>
      </c>
      <c r="BG65" s="33">
        <v>3</v>
      </c>
      <c r="BH65" s="33">
        <v>5</v>
      </c>
      <c r="BI65" s="33">
        <v>5</v>
      </c>
      <c r="BJ65" s="33">
        <v>4</v>
      </c>
      <c r="BK65" s="33">
        <v>5</v>
      </c>
      <c r="BL65" s="33">
        <v>5</v>
      </c>
      <c r="BM65" s="33">
        <v>5</v>
      </c>
      <c r="BN65" s="33">
        <v>4</v>
      </c>
      <c r="BO65" s="33">
        <v>5</v>
      </c>
      <c r="BP65" s="33">
        <v>5</v>
      </c>
      <c r="BQ65" s="33">
        <v>5</v>
      </c>
      <c r="BR65" s="33">
        <v>5</v>
      </c>
      <c r="BS65" s="33">
        <v>5</v>
      </c>
      <c r="BT65" s="33">
        <v>5</v>
      </c>
      <c r="BU65" s="33" t="s">
        <v>1690</v>
      </c>
      <c r="BV65" s="33" t="s">
        <v>198</v>
      </c>
      <c r="BW65" s="33" t="s">
        <v>184</v>
      </c>
      <c r="BY65" s="33" t="s">
        <v>1538</v>
      </c>
      <c r="CB65" s="33" t="s">
        <v>705</v>
      </c>
      <c r="CC65" s="33" t="s">
        <v>713</v>
      </c>
      <c r="CD65" s="33" t="s">
        <v>723</v>
      </c>
      <c r="CE65" s="33" t="s">
        <v>727</v>
      </c>
      <c r="CF65" s="33" t="s">
        <v>1691</v>
      </c>
      <c r="CG65" s="33" t="s">
        <v>828</v>
      </c>
      <c r="CH65" s="33" t="s">
        <v>1439</v>
      </c>
      <c r="CI65" s="33" t="s">
        <v>837</v>
      </c>
      <c r="CJ65" s="33" t="s">
        <v>844</v>
      </c>
    </row>
    <row r="66" spans="1:88" ht="12.75" x14ac:dyDescent="0.2">
      <c r="A66" s="36">
        <v>42711.673330833335</v>
      </c>
      <c r="B66" s="33">
        <v>3</v>
      </c>
      <c r="C66" s="33">
        <v>4</v>
      </c>
      <c r="D66" s="33">
        <v>5</v>
      </c>
      <c r="E66" s="33">
        <v>3</v>
      </c>
      <c r="F66" s="33">
        <v>2</v>
      </c>
      <c r="G66" s="33">
        <v>5</v>
      </c>
      <c r="H66" s="33">
        <v>2</v>
      </c>
      <c r="I66" s="33">
        <v>3</v>
      </c>
      <c r="J66" s="33">
        <v>3</v>
      </c>
      <c r="K66" s="33">
        <v>3</v>
      </c>
      <c r="L66" s="33">
        <v>5</v>
      </c>
      <c r="M66" s="33">
        <v>4</v>
      </c>
      <c r="N66" s="33">
        <v>4</v>
      </c>
      <c r="O66" s="33">
        <v>5</v>
      </c>
      <c r="P66" s="33">
        <v>3</v>
      </c>
      <c r="Q66" s="33">
        <v>5</v>
      </c>
      <c r="R66" s="33">
        <v>5</v>
      </c>
      <c r="S66" s="33">
        <v>3</v>
      </c>
      <c r="T66" s="33">
        <v>5</v>
      </c>
      <c r="U66" s="33">
        <v>3</v>
      </c>
      <c r="V66" s="33">
        <v>3</v>
      </c>
      <c r="W66" s="33">
        <v>5</v>
      </c>
      <c r="X66" s="33">
        <v>4</v>
      </c>
      <c r="Y66" s="33">
        <v>4</v>
      </c>
      <c r="Z66" s="33">
        <v>4</v>
      </c>
      <c r="AA66" s="33">
        <v>3</v>
      </c>
      <c r="AB66" s="33">
        <v>3</v>
      </c>
      <c r="AC66" s="33">
        <v>5</v>
      </c>
      <c r="AD66" s="33">
        <v>4</v>
      </c>
      <c r="AE66" s="33">
        <v>4</v>
      </c>
      <c r="AF66" s="33">
        <v>5</v>
      </c>
      <c r="AG66" s="33">
        <v>5</v>
      </c>
      <c r="AH66" s="33">
        <v>5</v>
      </c>
      <c r="AI66" s="33">
        <v>4</v>
      </c>
      <c r="AJ66" s="33">
        <v>3</v>
      </c>
      <c r="AK66" s="33">
        <v>5</v>
      </c>
      <c r="AL66" s="33">
        <v>5</v>
      </c>
      <c r="AM66" s="33">
        <v>3</v>
      </c>
      <c r="AN66" s="33">
        <v>4</v>
      </c>
      <c r="AO66" s="33">
        <v>4</v>
      </c>
      <c r="AP66" s="33">
        <v>4</v>
      </c>
      <c r="AQ66" s="33">
        <v>3</v>
      </c>
      <c r="AR66" s="33">
        <v>3</v>
      </c>
      <c r="AS66" s="33">
        <v>4</v>
      </c>
      <c r="AT66" s="33">
        <v>5</v>
      </c>
      <c r="AU66" s="33">
        <v>5</v>
      </c>
      <c r="AV66" s="33">
        <v>4</v>
      </c>
      <c r="AW66" s="33">
        <v>5</v>
      </c>
      <c r="AX66" s="33">
        <v>5</v>
      </c>
      <c r="AY66" s="33">
        <v>5</v>
      </c>
      <c r="AZ66" s="33">
        <v>3</v>
      </c>
      <c r="BA66" s="33">
        <v>5</v>
      </c>
      <c r="BB66" s="33">
        <v>5</v>
      </c>
      <c r="BC66" s="33">
        <v>4</v>
      </c>
      <c r="BD66" s="33">
        <v>5</v>
      </c>
      <c r="BF66" s="33">
        <v>4</v>
      </c>
      <c r="BG66" s="33">
        <v>5</v>
      </c>
      <c r="BH66" s="33">
        <v>5</v>
      </c>
      <c r="BI66" s="33">
        <v>4</v>
      </c>
      <c r="BJ66" s="33">
        <v>4</v>
      </c>
      <c r="BK66" s="33">
        <v>5</v>
      </c>
      <c r="BL66" s="33">
        <v>5</v>
      </c>
      <c r="BM66" s="33">
        <v>3</v>
      </c>
      <c r="BN66" s="33">
        <v>4</v>
      </c>
      <c r="BO66" s="33">
        <v>4</v>
      </c>
      <c r="BP66" s="33">
        <v>5</v>
      </c>
      <c r="BQ66" s="33">
        <v>4</v>
      </c>
      <c r="BR66" s="33">
        <v>5</v>
      </c>
      <c r="BS66" s="33">
        <v>4</v>
      </c>
      <c r="BT66" s="33">
        <v>4</v>
      </c>
      <c r="BU66" s="33" t="s">
        <v>1692</v>
      </c>
      <c r="BV66" s="33" t="s">
        <v>198</v>
      </c>
      <c r="BW66" s="33" t="s">
        <v>184</v>
      </c>
      <c r="BX66" s="33" t="s">
        <v>1642</v>
      </c>
      <c r="CB66" s="33" t="s">
        <v>705</v>
      </c>
      <c r="CC66" s="33" t="s">
        <v>713</v>
      </c>
      <c r="CD66" s="33" t="s">
        <v>719</v>
      </c>
      <c r="CE66" s="33" t="s">
        <v>728</v>
      </c>
      <c r="CF66" s="33" t="s">
        <v>1693</v>
      </c>
      <c r="CG66" s="33" t="s">
        <v>741</v>
      </c>
      <c r="CH66" s="33" t="s">
        <v>1307</v>
      </c>
      <c r="CI66" s="33" t="s">
        <v>837</v>
      </c>
      <c r="CJ66" s="33" t="s">
        <v>844</v>
      </c>
    </row>
    <row r="67" spans="1:88" ht="12.75" x14ac:dyDescent="0.2">
      <c r="A67" s="36">
        <v>42711.7201216088</v>
      </c>
      <c r="B67" s="33">
        <v>1</v>
      </c>
      <c r="C67" s="33">
        <v>5</v>
      </c>
      <c r="D67" s="33">
        <v>3</v>
      </c>
      <c r="E67" s="33">
        <v>2</v>
      </c>
      <c r="F67" s="33">
        <v>2</v>
      </c>
      <c r="G67" s="33">
        <v>5</v>
      </c>
      <c r="H67" s="33">
        <v>3</v>
      </c>
      <c r="I67" s="33">
        <v>4</v>
      </c>
      <c r="J67" s="33">
        <v>5</v>
      </c>
      <c r="K67" s="33">
        <v>1</v>
      </c>
      <c r="L67" s="33">
        <v>4</v>
      </c>
      <c r="M67" s="33">
        <v>1</v>
      </c>
      <c r="N67" s="33">
        <v>2</v>
      </c>
      <c r="O67" s="33">
        <v>2</v>
      </c>
      <c r="P67" s="33">
        <v>4</v>
      </c>
      <c r="Q67" s="33">
        <v>4</v>
      </c>
      <c r="R67" s="33">
        <v>2</v>
      </c>
      <c r="S67" s="33">
        <v>1</v>
      </c>
      <c r="T67" s="33">
        <v>1</v>
      </c>
      <c r="U67" s="33">
        <v>3</v>
      </c>
      <c r="V67" s="33">
        <v>5</v>
      </c>
      <c r="W67" s="33">
        <v>4</v>
      </c>
      <c r="X67" s="33">
        <v>2</v>
      </c>
      <c r="Y67" s="33">
        <v>2</v>
      </c>
      <c r="Z67" s="33">
        <v>2</v>
      </c>
      <c r="AA67" s="33">
        <v>5</v>
      </c>
      <c r="AB67" s="33">
        <v>3</v>
      </c>
      <c r="AC67" s="33">
        <v>4</v>
      </c>
      <c r="AD67" s="33">
        <v>3</v>
      </c>
      <c r="AE67" s="33">
        <v>4</v>
      </c>
      <c r="AF67" s="33">
        <v>5</v>
      </c>
      <c r="AG67" s="33">
        <v>5</v>
      </c>
      <c r="AH67" s="33">
        <v>5</v>
      </c>
      <c r="AI67" s="33">
        <v>3</v>
      </c>
      <c r="AJ67" s="33">
        <v>2</v>
      </c>
      <c r="AK67" s="33">
        <v>5</v>
      </c>
      <c r="AL67" s="33">
        <v>2</v>
      </c>
      <c r="AM67" s="33">
        <v>4</v>
      </c>
      <c r="AN67" s="33">
        <v>2</v>
      </c>
      <c r="AO67" s="33">
        <v>5</v>
      </c>
      <c r="AP67" s="33">
        <v>4</v>
      </c>
      <c r="AQ67" s="33">
        <v>5</v>
      </c>
      <c r="AR67" s="33">
        <v>5</v>
      </c>
      <c r="AS67" s="33">
        <v>3</v>
      </c>
      <c r="AT67" s="33">
        <v>4</v>
      </c>
      <c r="AU67" s="33">
        <v>2</v>
      </c>
      <c r="AV67" s="33">
        <v>2</v>
      </c>
      <c r="AW67" s="33">
        <v>3</v>
      </c>
      <c r="AX67" s="33">
        <v>3</v>
      </c>
      <c r="AY67" s="33">
        <v>4</v>
      </c>
      <c r="AZ67" s="33">
        <v>2</v>
      </c>
      <c r="BA67" s="33">
        <v>2</v>
      </c>
      <c r="BB67" s="33">
        <v>2</v>
      </c>
      <c r="BC67" s="33">
        <v>2</v>
      </c>
      <c r="BD67" s="33">
        <v>5</v>
      </c>
      <c r="BE67" s="33" t="s">
        <v>1694</v>
      </c>
      <c r="BF67" s="33">
        <v>5</v>
      </c>
      <c r="BG67" s="33">
        <v>3</v>
      </c>
      <c r="BH67" s="33">
        <v>5</v>
      </c>
      <c r="BI67" s="33">
        <v>3</v>
      </c>
      <c r="BJ67" s="33">
        <v>5</v>
      </c>
      <c r="BK67" s="33">
        <v>5</v>
      </c>
      <c r="BL67" s="33">
        <v>5</v>
      </c>
      <c r="BM67" s="33">
        <v>4</v>
      </c>
      <c r="BN67" s="33">
        <v>2</v>
      </c>
      <c r="BO67" s="33">
        <v>4</v>
      </c>
      <c r="BP67" s="33">
        <v>5</v>
      </c>
      <c r="BQ67" s="33">
        <v>5</v>
      </c>
      <c r="BR67" s="33">
        <v>5</v>
      </c>
      <c r="BT67" s="33">
        <v>5</v>
      </c>
      <c r="BU67" s="33" t="s">
        <v>1695</v>
      </c>
      <c r="BV67" s="33" t="s">
        <v>198</v>
      </c>
      <c r="BW67" s="33" t="s">
        <v>1555</v>
      </c>
      <c r="BY67" s="33" t="s">
        <v>1579</v>
      </c>
      <c r="CB67" s="33" t="s">
        <v>704</v>
      </c>
      <c r="CC67" s="33" t="s">
        <v>713</v>
      </c>
      <c r="CD67" s="33" t="s">
        <v>719</v>
      </c>
      <c r="CE67" s="33" t="s">
        <v>727</v>
      </c>
      <c r="CF67" s="33" t="s">
        <v>1310</v>
      </c>
      <c r="CG67" s="33" t="s">
        <v>829</v>
      </c>
      <c r="CH67" s="33" t="s">
        <v>828</v>
      </c>
      <c r="CI67" s="33" t="s">
        <v>837</v>
      </c>
      <c r="CJ67" s="33" t="s">
        <v>844</v>
      </c>
    </row>
    <row r="68" spans="1:88" ht="12.75" x14ac:dyDescent="0.2">
      <c r="A68" s="36">
        <v>42711.725658414347</v>
      </c>
      <c r="B68" s="33">
        <v>1</v>
      </c>
      <c r="C68" s="33">
        <v>2</v>
      </c>
      <c r="D68" s="33">
        <v>1</v>
      </c>
      <c r="E68" s="33">
        <v>1</v>
      </c>
      <c r="F68" s="33">
        <v>1</v>
      </c>
      <c r="G68" s="33">
        <v>5</v>
      </c>
      <c r="H68" s="33">
        <v>3</v>
      </c>
      <c r="I68" s="33">
        <v>3</v>
      </c>
      <c r="J68" s="33">
        <v>4</v>
      </c>
      <c r="K68" s="33">
        <v>5</v>
      </c>
      <c r="L68" s="33">
        <v>5</v>
      </c>
      <c r="M68" s="33">
        <v>4</v>
      </c>
      <c r="N68" s="33">
        <v>2</v>
      </c>
      <c r="O68" s="33">
        <v>3</v>
      </c>
      <c r="P68" s="33">
        <v>2</v>
      </c>
      <c r="Q68" s="33">
        <v>5</v>
      </c>
      <c r="R68" s="33">
        <v>5</v>
      </c>
      <c r="S68" s="33">
        <v>1</v>
      </c>
      <c r="T68" s="33">
        <v>5</v>
      </c>
      <c r="U68" s="33">
        <v>3</v>
      </c>
      <c r="V68" s="33" t="s">
        <v>5</v>
      </c>
      <c r="W68" s="33">
        <v>3</v>
      </c>
      <c r="X68" s="33">
        <v>3</v>
      </c>
      <c r="Y68" s="33">
        <v>2</v>
      </c>
      <c r="Z68" s="33">
        <v>3</v>
      </c>
      <c r="AA68" s="33">
        <v>2</v>
      </c>
      <c r="AB68" s="33">
        <v>1</v>
      </c>
      <c r="AC68" s="33">
        <v>1</v>
      </c>
      <c r="AD68" s="33">
        <v>2</v>
      </c>
      <c r="AE68" s="33">
        <v>2</v>
      </c>
      <c r="AF68" s="33">
        <v>4</v>
      </c>
      <c r="AG68" s="33">
        <v>2</v>
      </c>
      <c r="AH68" s="33">
        <v>4</v>
      </c>
      <c r="AI68" s="33">
        <v>5</v>
      </c>
      <c r="AJ68" s="33">
        <v>1</v>
      </c>
      <c r="AK68" s="33">
        <v>4</v>
      </c>
      <c r="AL68" s="33">
        <v>2</v>
      </c>
      <c r="AM68" s="33">
        <v>1</v>
      </c>
      <c r="AN68" s="33">
        <v>1</v>
      </c>
      <c r="AO68" s="33">
        <v>4</v>
      </c>
      <c r="AP68" s="33">
        <v>5</v>
      </c>
      <c r="AQ68" s="33">
        <v>4</v>
      </c>
      <c r="AR68" s="33">
        <v>4</v>
      </c>
      <c r="AS68" s="33">
        <v>4</v>
      </c>
      <c r="AT68" s="33">
        <v>5</v>
      </c>
      <c r="AU68" s="33">
        <v>4</v>
      </c>
      <c r="AV68" s="33">
        <v>4</v>
      </c>
      <c r="AW68" s="33">
        <v>4</v>
      </c>
      <c r="AX68" s="33">
        <v>5</v>
      </c>
      <c r="AY68" s="33">
        <v>5</v>
      </c>
      <c r="AZ68" s="33">
        <v>4</v>
      </c>
      <c r="BA68" s="33">
        <v>1</v>
      </c>
      <c r="BB68" s="33">
        <v>5</v>
      </c>
      <c r="BC68" s="33">
        <v>4</v>
      </c>
      <c r="BD68" s="33" t="s">
        <v>5</v>
      </c>
      <c r="BE68" s="33" t="s">
        <v>1696</v>
      </c>
      <c r="BF68" s="33">
        <v>4</v>
      </c>
      <c r="BG68" s="33" t="s">
        <v>5</v>
      </c>
      <c r="BH68" s="33" t="s">
        <v>5</v>
      </c>
      <c r="BI68" s="33">
        <v>5</v>
      </c>
      <c r="BJ68" s="33">
        <v>4</v>
      </c>
      <c r="BK68" s="33" t="s">
        <v>5</v>
      </c>
      <c r="BL68" s="33" t="s">
        <v>5</v>
      </c>
      <c r="BM68" s="33">
        <v>5</v>
      </c>
      <c r="BN68" s="33">
        <v>4</v>
      </c>
      <c r="BO68" s="33">
        <v>2</v>
      </c>
      <c r="BP68" s="33" t="s">
        <v>5</v>
      </c>
      <c r="BQ68" s="33">
        <v>5</v>
      </c>
      <c r="BR68" s="33">
        <v>5</v>
      </c>
      <c r="BS68" s="33">
        <v>5</v>
      </c>
      <c r="BT68" s="33">
        <v>5</v>
      </c>
      <c r="BU68" s="33" t="s">
        <v>1697</v>
      </c>
      <c r="BV68" s="33" t="s">
        <v>198</v>
      </c>
      <c r="BW68" s="33" t="s">
        <v>186</v>
      </c>
      <c r="BZ68" s="33" t="s">
        <v>1698</v>
      </c>
      <c r="CB68" s="33" t="s">
        <v>704</v>
      </c>
      <c r="CC68" s="33" t="s">
        <v>711</v>
      </c>
      <c r="CD68" s="33" t="s">
        <v>1699</v>
      </c>
      <c r="CE68" s="33" t="s">
        <v>727</v>
      </c>
      <c r="CF68" s="33" t="s">
        <v>1700</v>
      </c>
      <c r="CG68" s="33" t="s">
        <v>236</v>
      </c>
      <c r="CH68" s="33" t="s">
        <v>1245</v>
      </c>
      <c r="CI68" s="33" t="s">
        <v>1502</v>
      </c>
      <c r="CJ68" s="33" t="s">
        <v>1701</v>
      </c>
    </row>
    <row r="69" spans="1:88" ht="12.75" x14ac:dyDescent="0.2">
      <c r="A69" s="36">
        <v>42711.736799687496</v>
      </c>
      <c r="B69" s="33">
        <v>5</v>
      </c>
      <c r="C69" s="33">
        <v>5</v>
      </c>
      <c r="D69" s="33">
        <v>5</v>
      </c>
      <c r="E69" s="33">
        <v>3</v>
      </c>
      <c r="F69" s="33">
        <v>3</v>
      </c>
      <c r="G69" s="33">
        <v>5</v>
      </c>
      <c r="H69" s="33">
        <v>3</v>
      </c>
      <c r="I69" s="33">
        <v>4</v>
      </c>
      <c r="J69" s="33">
        <v>2</v>
      </c>
      <c r="K69" s="33">
        <v>3</v>
      </c>
      <c r="L69" s="33">
        <v>3</v>
      </c>
      <c r="M69" s="33">
        <v>4</v>
      </c>
      <c r="N69" s="33">
        <v>3</v>
      </c>
      <c r="O69" s="33">
        <v>3</v>
      </c>
      <c r="P69" s="33">
        <v>4</v>
      </c>
      <c r="Q69" s="33">
        <v>2</v>
      </c>
      <c r="R69" s="33">
        <v>3</v>
      </c>
      <c r="S69" s="33">
        <v>2</v>
      </c>
      <c r="T69" s="33">
        <v>4</v>
      </c>
      <c r="U69" s="33">
        <v>3</v>
      </c>
      <c r="V69" s="33">
        <v>2</v>
      </c>
      <c r="W69" s="33">
        <v>4</v>
      </c>
      <c r="X69" s="33">
        <v>3</v>
      </c>
      <c r="Y69" s="33">
        <v>4</v>
      </c>
      <c r="Z69" s="33">
        <v>3</v>
      </c>
      <c r="AA69" s="33">
        <v>4</v>
      </c>
      <c r="AB69" s="33">
        <v>4</v>
      </c>
      <c r="AC69" s="33">
        <v>3</v>
      </c>
      <c r="AD69" s="33">
        <v>3</v>
      </c>
      <c r="AE69" s="33">
        <v>3</v>
      </c>
      <c r="AF69" s="33">
        <v>3</v>
      </c>
      <c r="AG69" s="33">
        <v>4</v>
      </c>
      <c r="AH69" s="33">
        <v>4</v>
      </c>
      <c r="AI69" s="33">
        <v>3</v>
      </c>
      <c r="AJ69" s="33">
        <v>4</v>
      </c>
      <c r="AK69" s="33">
        <v>4</v>
      </c>
      <c r="AL69" s="33">
        <v>5</v>
      </c>
      <c r="AM69" s="33">
        <v>3</v>
      </c>
      <c r="AN69" s="33">
        <v>3</v>
      </c>
      <c r="AO69" s="33">
        <v>5</v>
      </c>
      <c r="AP69" s="33">
        <v>4</v>
      </c>
      <c r="AQ69" s="33">
        <v>3</v>
      </c>
      <c r="AR69" s="33">
        <v>3</v>
      </c>
      <c r="AS69" s="33">
        <v>2</v>
      </c>
      <c r="AT69" s="33">
        <v>3</v>
      </c>
      <c r="AU69" s="33">
        <v>4</v>
      </c>
      <c r="AV69" s="33">
        <v>3</v>
      </c>
      <c r="AW69" s="33">
        <v>2</v>
      </c>
      <c r="AX69" s="33">
        <v>3</v>
      </c>
      <c r="AY69" s="33">
        <v>3</v>
      </c>
      <c r="AZ69" s="33">
        <v>3</v>
      </c>
      <c r="BA69" s="33">
        <v>3</v>
      </c>
      <c r="BB69" s="33">
        <v>4</v>
      </c>
      <c r="BC69" s="33">
        <v>3</v>
      </c>
      <c r="BD69" s="33">
        <v>2</v>
      </c>
      <c r="BE69" s="33" t="s">
        <v>1702</v>
      </c>
      <c r="BF69" s="33">
        <v>4</v>
      </c>
      <c r="BG69" s="33">
        <v>4</v>
      </c>
      <c r="BH69" s="33">
        <v>4</v>
      </c>
      <c r="BI69" s="33">
        <v>3</v>
      </c>
      <c r="BJ69" s="33">
        <v>3</v>
      </c>
      <c r="BK69" s="33">
        <v>4</v>
      </c>
      <c r="BL69" s="33">
        <v>3</v>
      </c>
      <c r="BM69" s="33">
        <v>3</v>
      </c>
      <c r="BN69" s="33">
        <v>3</v>
      </c>
      <c r="BO69" s="33">
        <v>4</v>
      </c>
      <c r="BP69" s="33">
        <v>4</v>
      </c>
      <c r="BQ69" s="33">
        <v>5</v>
      </c>
      <c r="BR69" s="33">
        <v>5</v>
      </c>
      <c r="BS69" s="33">
        <v>4</v>
      </c>
      <c r="BT69" s="33">
        <v>4</v>
      </c>
      <c r="BU69" s="33" t="s">
        <v>1703</v>
      </c>
      <c r="BV69" s="33" t="s">
        <v>198</v>
      </c>
      <c r="BW69" s="33" t="s">
        <v>183</v>
      </c>
      <c r="CB69" s="33" t="s">
        <v>1704</v>
      </c>
      <c r="CC69" s="33" t="s">
        <v>711</v>
      </c>
      <c r="CD69" s="33" t="s">
        <v>719</v>
      </c>
      <c r="CE69" s="33" t="s">
        <v>727</v>
      </c>
      <c r="CF69" s="33" t="s">
        <v>1011</v>
      </c>
      <c r="CG69" s="33" t="s">
        <v>828</v>
      </c>
      <c r="CH69" s="33" t="s">
        <v>978</v>
      </c>
      <c r="CI69" s="33" t="s">
        <v>837</v>
      </c>
      <c r="CJ69" s="33" t="s">
        <v>844</v>
      </c>
    </row>
    <row r="70" spans="1:88" ht="12.75" x14ac:dyDescent="0.2">
      <c r="A70" s="36">
        <v>42711.740054953705</v>
      </c>
      <c r="B70" s="33">
        <v>2</v>
      </c>
      <c r="C70" s="33">
        <v>3</v>
      </c>
      <c r="D70" s="33">
        <v>3</v>
      </c>
      <c r="E70" s="33">
        <v>2</v>
      </c>
      <c r="F70" s="33">
        <v>1</v>
      </c>
      <c r="G70" s="33">
        <v>4</v>
      </c>
      <c r="H70" s="33">
        <v>4</v>
      </c>
      <c r="I70" s="33">
        <v>4</v>
      </c>
      <c r="J70" s="33">
        <v>2</v>
      </c>
      <c r="K70" s="33">
        <v>2</v>
      </c>
      <c r="L70" s="33">
        <v>3</v>
      </c>
      <c r="M70" s="33">
        <v>5</v>
      </c>
      <c r="N70" s="33">
        <v>2</v>
      </c>
      <c r="O70" s="33">
        <v>4</v>
      </c>
      <c r="P70" s="33">
        <v>5</v>
      </c>
      <c r="Q70" s="33">
        <v>3</v>
      </c>
      <c r="R70" s="33">
        <v>4</v>
      </c>
      <c r="S70" s="33">
        <v>2</v>
      </c>
      <c r="T70" s="33">
        <v>2</v>
      </c>
      <c r="U70" s="33">
        <v>1</v>
      </c>
      <c r="V70" s="33">
        <v>1</v>
      </c>
      <c r="W70" s="33">
        <v>5</v>
      </c>
      <c r="X70" s="33">
        <v>2</v>
      </c>
      <c r="Y70" s="33">
        <v>4</v>
      </c>
      <c r="Z70" s="33">
        <v>4</v>
      </c>
      <c r="AA70" s="33">
        <v>5</v>
      </c>
      <c r="AB70" s="33">
        <v>3</v>
      </c>
      <c r="AC70" s="33">
        <v>5</v>
      </c>
      <c r="AD70" s="33">
        <v>3</v>
      </c>
      <c r="AE70" s="33">
        <v>3</v>
      </c>
      <c r="AF70" s="33">
        <v>5</v>
      </c>
      <c r="AG70" s="33">
        <v>5</v>
      </c>
      <c r="AH70" s="33">
        <v>5</v>
      </c>
      <c r="AI70" s="33">
        <v>4</v>
      </c>
      <c r="AJ70" s="33">
        <v>3</v>
      </c>
      <c r="AK70" s="33">
        <v>2</v>
      </c>
      <c r="AL70" s="33">
        <v>2</v>
      </c>
      <c r="AM70" s="33">
        <v>3</v>
      </c>
      <c r="AN70" s="33">
        <v>1</v>
      </c>
      <c r="AO70" s="33">
        <v>5</v>
      </c>
      <c r="AP70" s="33">
        <v>4</v>
      </c>
      <c r="AQ70" s="33">
        <v>5</v>
      </c>
      <c r="AR70" s="33">
        <v>1</v>
      </c>
      <c r="AS70" s="33">
        <v>3</v>
      </c>
      <c r="AT70" s="33">
        <v>3</v>
      </c>
      <c r="AU70" s="33">
        <v>5</v>
      </c>
      <c r="AV70" s="33">
        <v>2</v>
      </c>
      <c r="AW70" s="33">
        <v>4</v>
      </c>
      <c r="AX70" s="33">
        <v>4</v>
      </c>
      <c r="AY70" s="33">
        <v>4</v>
      </c>
      <c r="AZ70" s="33">
        <v>5</v>
      </c>
      <c r="BA70" s="33">
        <v>3</v>
      </c>
      <c r="BB70" s="33">
        <v>2</v>
      </c>
      <c r="BC70" s="33">
        <v>2</v>
      </c>
      <c r="BD70" s="33">
        <v>2</v>
      </c>
      <c r="BF70" s="33">
        <v>2</v>
      </c>
      <c r="BG70" s="33">
        <v>3</v>
      </c>
      <c r="BH70" s="33">
        <v>4</v>
      </c>
      <c r="BI70" s="33" t="s">
        <v>5</v>
      </c>
      <c r="BJ70" s="33">
        <v>3</v>
      </c>
      <c r="BK70" s="33">
        <v>3</v>
      </c>
      <c r="BL70" s="33">
        <v>4</v>
      </c>
      <c r="BM70" s="33">
        <v>4</v>
      </c>
      <c r="BN70" s="33">
        <v>4</v>
      </c>
      <c r="BO70" s="33">
        <v>3</v>
      </c>
      <c r="BP70" s="33">
        <v>3</v>
      </c>
      <c r="BQ70" s="33">
        <v>4</v>
      </c>
      <c r="BR70" s="33">
        <v>5</v>
      </c>
      <c r="BS70" s="33">
        <v>5</v>
      </c>
      <c r="BT70" s="33">
        <v>3</v>
      </c>
      <c r="BV70" s="33" t="s">
        <v>198</v>
      </c>
      <c r="BW70" s="33" t="s">
        <v>186</v>
      </c>
      <c r="CB70" s="33" t="s">
        <v>705</v>
      </c>
      <c r="CC70" s="33" t="s">
        <v>713</v>
      </c>
      <c r="CD70" s="33" t="s">
        <v>719</v>
      </c>
      <c r="CE70" s="33" t="s">
        <v>728</v>
      </c>
      <c r="CF70" s="33" t="s">
        <v>1705</v>
      </c>
      <c r="CG70" s="33" t="s">
        <v>828</v>
      </c>
      <c r="CH70" s="33" t="s">
        <v>1004</v>
      </c>
      <c r="CI70" s="33" t="s">
        <v>837</v>
      </c>
      <c r="CJ70" s="33" t="s">
        <v>844</v>
      </c>
    </row>
    <row r="71" spans="1:88" ht="12.75" x14ac:dyDescent="0.2">
      <c r="A71" s="36">
        <v>42711.87282881944</v>
      </c>
      <c r="B71" s="33">
        <v>1</v>
      </c>
      <c r="C71" s="33">
        <v>4</v>
      </c>
      <c r="D71" s="33">
        <v>4</v>
      </c>
      <c r="E71" s="33">
        <v>5</v>
      </c>
      <c r="F71" s="33">
        <v>1</v>
      </c>
      <c r="G71" s="33">
        <v>2</v>
      </c>
      <c r="H71" s="33">
        <v>1</v>
      </c>
      <c r="I71" s="33">
        <v>5</v>
      </c>
      <c r="J71" s="33">
        <v>1</v>
      </c>
      <c r="K71" s="33">
        <v>2</v>
      </c>
      <c r="L71" s="33">
        <v>1</v>
      </c>
      <c r="M71" s="33">
        <v>2</v>
      </c>
      <c r="N71" s="33">
        <v>1</v>
      </c>
      <c r="O71" s="33">
        <v>5</v>
      </c>
      <c r="P71" s="33">
        <v>3</v>
      </c>
      <c r="Q71" s="33">
        <v>4</v>
      </c>
      <c r="R71" s="33">
        <v>5</v>
      </c>
      <c r="S71" s="33">
        <v>1</v>
      </c>
      <c r="T71" s="33">
        <v>1</v>
      </c>
      <c r="U71" s="33">
        <v>5</v>
      </c>
      <c r="V71" s="33">
        <v>1</v>
      </c>
      <c r="W71" s="33">
        <v>5</v>
      </c>
      <c r="X71" s="33">
        <v>4</v>
      </c>
      <c r="Y71" s="33">
        <v>5</v>
      </c>
      <c r="Z71" s="33">
        <v>4</v>
      </c>
      <c r="AA71" s="33">
        <v>5</v>
      </c>
      <c r="AB71" s="33">
        <v>4</v>
      </c>
      <c r="AC71" s="33">
        <v>4</v>
      </c>
      <c r="AD71" s="33">
        <v>4</v>
      </c>
      <c r="AE71" s="33">
        <v>4</v>
      </c>
      <c r="AF71" s="33">
        <v>5</v>
      </c>
      <c r="AG71" s="33">
        <v>5</v>
      </c>
      <c r="AH71" s="33">
        <v>4</v>
      </c>
      <c r="AI71" s="33">
        <v>4</v>
      </c>
      <c r="AJ71" s="33">
        <v>1</v>
      </c>
      <c r="AK71" s="33">
        <v>4</v>
      </c>
      <c r="AL71" s="33">
        <v>3</v>
      </c>
      <c r="AM71" s="33">
        <v>5</v>
      </c>
      <c r="AN71" s="33">
        <v>1</v>
      </c>
      <c r="AO71" s="33">
        <v>2</v>
      </c>
      <c r="AP71" s="33">
        <v>2</v>
      </c>
      <c r="AQ71" s="33">
        <v>5</v>
      </c>
      <c r="AR71" s="33">
        <v>1</v>
      </c>
      <c r="AS71" s="33">
        <v>2</v>
      </c>
      <c r="AT71" s="33">
        <v>1</v>
      </c>
      <c r="AU71" s="33">
        <v>3</v>
      </c>
      <c r="AV71" s="33">
        <v>1</v>
      </c>
      <c r="AW71" s="33">
        <v>4</v>
      </c>
      <c r="AX71" s="33">
        <v>3</v>
      </c>
      <c r="AY71" s="33">
        <v>4</v>
      </c>
      <c r="AZ71" s="33">
        <v>5</v>
      </c>
      <c r="BA71" s="33">
        <v>1</v>
      </c>
      <c r="BB71" s="33">
        <v>1</v>
      </c>
      <c r="BC71" s="33">
        <v>5</v>
      </c>
      <c r="BD71" s="33">
        <v>2</v>
      </c>
      <c r="BE71" s="33" t="s">
        <v>1706</v>
      </c>
      <c r="BF71" s="33">
        <v>4</v>
      </c>
      <c r="BG71" s="33">
        <v>2</v>
      </c>
      <c r="BH71" s="33">
        <v>5</v>
      </c>
      <c r="BI71" s="33">
        <v>4</v>
      </c>
      <c r="BJ71" s="33">
        <v>2</v>
      </c>
      <c r="BK71" s="33">
        <v>3</v>
      </c>
      <c r="BL71" s="33">
        <v>1</v>
      </c>
      <c r="BM71" s="33">
        <v>2</v>
      </c>
      <c r="BN71" s="33">
        <v>1</v>
      </c>
      <c r="BO71" s="33">
        <v>1</v>
      </c>
      <c r="BP71" s="33">
        <v>4</v>
      </c>
      <c r="BQ71" s="33">
        <v>3</v>
      </c>
      <c r="BR71" s="33">
        <v>4</v>
      </c>
      <c r="BS71" s="33" t="s">
        <v>5</v>
      </c>
      <c r="BT71" s="33">
        <v>4</v>
      </c>
      <c r="BU71" s="33" t="s">
        <v>1707</v>
      </c>
      <c r="BV71" s="33" t="s">
        <v>198</v>
      </c>
      <c r="BW71" s="33" t="s">
        <v>182</v>
      </c>
      <c r="BZ71" s="33" t="s">
        <v>1708</v>
      </c>
      <c r="CB71" s="33" t="s">
        <v>704</v>
      </c>
      <c r="CC71" s="33" t="s">
        <v>713</v>
      </c>
      <c r="CD71" s="33" t="s">
        <v>1668</v>
      </c>
      <c r="CE71" s="33" t="s">
        <v>727</v>
      </c>
      <c r="CF71" s="33" t="s">
        <v>1653</v>
      </c>
      <c r="CG71" s="33" t="s">
        <v>741</v>
      </c>
      <c r="CH71" s="33" t="s">
        <v>236</v>
      </c>
      <c r="CI71" s="33" t="s">
        <v>837</v>
      </c>
      <c r="CJ71" s="33" t="s">
        <v>844</v>
      </c>
    </row>
    <row r="72" spans="1:88" ht="12.75" x14ac:dyDescent="0.2">
      <c r="A72" s="36">
        <v>42711.910852245375</v>
      </c>
      <c r="B72" s="33">
        <v>3</v>
      </c>
      <c r="C72" s="33">
        <v>1</v>
      </c>
      <c r="D72" s="33">
        <v>1</v>
      </c>
      <c r="E72" s="33">
        <v>1</v>
      </c>
      <c r="F72" s="33">
        <v>4</v>
      </c>
      <c r="G72" s="33">
        <v>3</v>
      </c>
      <c r="H72" s="33">
        <v>1</v>
      </c>
      <c r="I72" s="33">
        <v>1</v>
      </c>
      <c r="J72" s="33">
        <v>3</v>
      </c>
      <c r="K72" s="33">
        <v>5</v>
      </c>
      <c r="L72" s="33">
        <v>5</v>
      </c>
      <c r="M72" s="33">
        <v>1</v>
      </c>
      <c r="N72" s="33">
        <v>3</v>
      </c>
      <c r="O72" s="33">
        <v>5</v>
      </c>
      <c r="P72" s="33">
        <v>1</v>
      </c>
      <c r="Q72" s="33">
        <v>3</v>
      </c>
      <c r="R72" s="33">
        <v>4</v>
      </c>
      <c r="S72" s="33">
        <v>1</v>
      </c>
      <c r="T72" s="33">
        <v>2</v>
      </c>
      <c r="U72" s="33">
        <v>1</v>
      </c>
      <c r="V72" s="33">
        <v>1</v>
      </c>
      <c r="W72" s="33">
        <v>5</v>
      </c>
      <c r="X72" s="33">
        <v>4</v>
      </c>
      <c r="Y72" s="33">
        <v>4</v>
      </c>
      <c r="Z72" s="33">
        <v>5</v>
      </c>
      <c r="AA72" s="33">
        <v>3</v>
      </c>
      <c r="AB72" s="33">
        <v>5</v>
      </c>
      <c r="AC72" s="33">
        <v>3</v>
      </c>
      <c r="AD72" s="33">
        <v>4</v>
      </c>
      <c r="AE72" s="33" t="s">
        <v>5</v>
      </c>
      <c r="AF72" s="33">
        <v>5</v>
      </c>
      <c r="AG72" s="33">
        <v>4</v>
      </c>
      <c r="AH72" s="33">
        <v>4</v>
      </c>
      <c r="AI72" s="33">
        <v>4</v>
      </c>
      <c r="AJ72" s="33">
        <v>5</v>
      </c>
      <c r="AK72" s="33">
        <v>1</v>
      </c>
      <c r="AL72" s="33">
        <v>1</v>
      </c>
      <c r="AM72" s="33">
        <v>1</v>
      </c>
      <c r="AN72" s="33">
        <v>3</v>
      </c>
      <c r="AO72" s="33">
        <v>4</v>
      </c>
      <c r="AP72" s="33">
        <v>1</v>
      </c>
      <c r="AQ72" s="33">
        <v>1</v>
      </c>
      <c r="AR72" s="33">
        <v>1</v>
      </c>
      <c r="AS72" s="33">
        <v>5</v>
      </c>
      <c r="AT72" s="33">
        <v>5</v>
      </c>
      <c r="AU72" s="33">
        <v>1</v>
      </c>
      <c r="AV72" s="33">
        <v>4</v>
      </c>
      <c r="AW72" s="33">
        <v>5</v>
      </c>
      <c r="AX72" s="33">
        <v>1</v>
      </c>
      <c r="AY72" s="33" t="s">
        <v>5</v>
      </c>
      <c r="AZ72" s="33">
        <v>4</v>
      </c>
      <c r="BA72" s="33">
        <v>1</v>
      </c>
      <c r="BB72" s="33">
        <v>1</v>
      </c>
      <c r="BC72" s="33">
        <v>1</v>
      </c>
      <c r="BD72" s="33">
        <v>1</v>
      </c>
      <c r="BF72" s="33">
        <v>5</v>
      </c>
      <c r="BG72" s="33">
        <v>4</v>
      </c>
      <c r="BH72" s="33">
        <v>5</v>
      </c>
      <c r="BI72" s="33" t="s">
        <v>5</v>
      </c>
      <c r="BJ72" s="33">
        <v>4</v>
      </c>
      <c r="BK72" s="33">
        <v>4</v>
      </c>
      <c r="BL72" s="33" t="s">
        <v>5</v>
      </c>
      <c r="BM72" s="33">
        <v>4</v>
      </c>
      <c r="BN72" s="33">
        <v>4</v>
      </c>
      <c r="BO72" s="33">
        <v>4</v>
      </c>
      <c r="BP72" s="33" t="s">
        <v>5</v>
      </c>
      <c r="BQ72" s="33">
        <v>5</v>
      </c>
      <c r="BR72" s="33">
        <v>5</v>
      </c>
      <c r="BS72" s="33">
        <v>4</v>
      </c>
      <c r="BT72" s="33">
        <v>5</v>
      </c>
      <c r="BU72" s="33" t="s">
        <v>1709</v>
      </c>
      <c r="BV72" s="33" t="s">
        <v>198</v>
      </c>
      <c r="BW72" s="33" t="s">
        <v>184</v>
      </c>
      <c r="BY72" s="33" t="s">
        <v>1579</v>
      </c>
      <c r="CB72" s="33" t="s">
        <v>704</v>
      </c>
      <c r="CC72" s="33" t="s">
        <v>712</v>
      </c>
      <c r="CD72" s="33" t="s">
        <v>719</v>
      </c>
      <c r="CE72" s="33" t="s">
        <v>727</v>
      </c>
      <c r="CF72" s="33" t="s">
        <v>1710</v>
      </c>
      <c r="CG72" s="33" t="s">
        <v>828</v>
      </c>
      <c r="CH72" s="33" t="s">
        <v>1711</v>
      </c>
      <c r="CI72" s="33" t="s">
        <v>837</v>
      </c>
      <c r="CJ72" s="33" t="s">
        <v>844</v>
      </c>
    </row>
    <row r="73" spans="1:88" ht="12.75" x14ac:dyDescent="0.2">
      <c r="A73" s="36">
        <v>42711.911881226857</v>
      </c>
      <c r="B73" s="33">
        <v>1</v>
      </c>
      <c r="C73" s="33">
        <v>5</v>
      </c>
      <c r="D73" s="33">
        <v>5</v>
      </c>
      <c r="E73" s="33">
        <v>2</v>
      </c>
      <c r="F73" s="33">
        <v>2</v>
      </c>
      <c r="G73" s="33">
        <v>5</v>
      </c>
      <c r="H73" s="33">
        <v>3</v>
      </c>
      <c r="I73" s="33">
        <v>2</v>
      </c>
      <c r="J73" s="33">
        <v>4</v>
      </c>
      <c r="K73" s="33">
        <v>5</v>
      </c>
      <c r="L73" s="33">
        <v>4</v>
      </c>
      <c r="M73" s="33">
        <v>4</v>
      </c>
      <c r="N73" s="33">
        <v>3</v>
      </c>
      <c r="O73" s="33">
        <v>4</v>
      </c>
      <c r="P73" s="33">
        <v>3</v>
      </c>
      <c r="Q73" s="33">
        <v>4</v>
      </c>
      <c r="R73" s="33">
        <v>4</v>
      </c>
      <c r="S73" s="33">
        <v>1</v>
      </c>
      <c r="T73" s="33">
        <v>1</v>
      </c>
      <c r="U73" s="33">
        <v>3</v>
      </c>
      <c r="V73" s="33">
        <v>3</v>
      </c>
      <c r="W73" s="33">
        <v>5</v>
      </c>
      <c r="X73" s="33">
        <v>3</v>
      </c>
      <c r="Y73" s="33">
        <v>4</v>
      </c>
      <c r="Z73" s="33">
        <v>4</v>
      </c>
      <c r="AA73" s="33">
        <v>4</v>
      </c>
      <c r="AB73" s="33">
        <v>4</v>
      </c>
      <c r="AC73" s="33">
        <v>3</v>
      </c>
      <c r="AD73" s="33">
        <v>1</v>
      </c>
      <c r="AE73" s="33">
        <v>4</v>
      </c>
      <c r="AF73" s="33">
        <v>4</v>
      </c>
      <c r="AG73" s="33">
        <v>3</v>
      </c>
      <c r="AH73" s="33">
        <v>5</v>
      </c>
      <c r="AI73" s="33">
        <v>3</v>
      </c>
      <c r="AJ73" s="33">
        <v>2</v>
      </c>
      <c r="AK73" s="33">
        <v>5</v>
      </c>
      <c r="AL73" s="33">
        <v>5</v>
      </c>
      <c r="AM73" s="33">
        <v>3</v>
      </c>
      <c r="AN73" s="33">
        <v>2</v>
      </c>
      <c r="AO73" s="33">
        <v>4</v>
      </c>
      <c r="AP73" s="33">
        <v>4</v>
      </c>
      <c r="AQ73" s="33">
        <v>3</v>
      </c>
      <c r="AR73" s="33">
        <v>4</v>
      </c>
      <c r="AS73" s="33">
        <v>5</v>
      </c>
      <c r="AT73" s="33">
        <v>3</v>
      </c>
      <c r="AU73" s="33">
        <v>4</v>
      </c>
      <c r="AV73" s="33">
        <v>2</v>
      </c>
      <c r="AW73" s="33">
        <v>3</v>
      </c>
      <c r="AX73" s="33">
        <v>3</v>
      </c>
      <c r="AY73" s="33">
        <v>5</v>
      </c>
      <c r="AZ73" s="33">
        <v>2</v>
      </c>
      <c r="BA73" s="33">
        <v>2</v>
      </c>
      <c r="BB73" s="33">
        <v>1</v>
      </c>
      <c r="BC73" s="33">
        <v>5</v>
      </c>
      <c r="BD73" s="33">
        <v>4</v>
      </c>
      <c r="BF73" s="33">
        <v>3</v>
      </c>
      <c r="BG73" s="33">
        <v>4</v>
      </c>
      <c r="BH73" s="33">
        <v>4</v>
      </c>
      <c r="BI73" s="33">
        <v>5</v>
      </c>
      <c r="BJ73" s="33">
        <v>4</v>
      </c>
      <c r="BK73" s="33">
        <v>3</v>
      </c>
      <c r="BL73" s="33">
        <v>4</v>
      </c>
      <c r="BM73" s="33">
        <v>4</v>
      </c>
      <c r="BN73" s="33">
        <v>2</v>
      </c>
      <c r="BO73" s="33">
        <v>3</v>
      </c>
      <c r="BP73" s="33">
        <v>4</v>
      </c>
      <c r="BQ73" s="33">
        <v>5</v>
      </c>
      <c r="BR73" s="33">
        <v>5</v>
      </c>
      <c r="BS73" s="33">
        <v>5</v>
      </c>
      <c r="BT73" s="33">
        <v>4</v>
      </c>
      <c r="BV73" s="33" t="s">
        <v>198</v>
      </c>
      <c r="BW73" s="33" t="s">
        <v>186</v>
      </c>
      <c r="CB73" s="33" t="s">
        <v>705</v>
      </c>
      <c r="CC73" s="33" t="s">
        <v>712</v>
      </c>
      <c r="CD73" s="33" t="s">
        <v>719</v>
      </c>
      <c r="CE73" s="33" t="s">
        <v>727</v>
      </c>
      <c r="CF73" s="33" t="s">
        <v>738</v>
      </c>
      <c r="CG73" s="33" t="s">
        <v>741</v>
      </c>
      <c r="CI73" s="33" t="s">
        <v>837</v>
      </c>
      <c r="CJ73" s="33" t="s">
        <v>844</v>
      </c>
    </row>
    <row r="74" spans="1:88" ht="12.75" x14ac:dyDescent="0.2">
      <c r="A74" s="36">
        <v>42711.915764560181</v>
      </c>
      <c r="B74" s="33">
        <v>3</v>
      </c>
      <c r="C74" s="33">
        <v>5</v>
      </c>
      <c r="D74" s="33">
        <v>5</v>
      </c>
      <c r="E74" s="33">
        <v>5</v>
      </c>
      <c r="F74" s="33">
        <v>2</v>
      </c>
      <c r="G74" s="33">
        <v>5</v>
      </c>
      <c r="H74" s="33">
        <v>4</v>
      </c>
      <c r="I74" s="33">
        <v>4</v>
      </c>
      <c r="J74" s="33">
        <v>4</v>
      </c>
      <c r="K74" s="33">
        <v>4</v>
      </c>
      <c r="L74" s="33">
        <v>4</v>
      </c>
      <c r="M74" s="33">
        <v>2</v>
      </c>
      <c r="N74" s="33">
        <v>2</v>
      </c>
      <c r="O74" s="33">
        <v>5</v>
      </c>
      <c r="P74" s="33">
        <v>5</v>
      </c>
      <c r="Q74" s="33">
        <v>5</v>
      </c>
      <c r="R74" s="33">
        <v>3</v>
      </c>
      <c r="S74" s="33">
        <v>3</v>
      </c>
      <c r="T74" s="33">
        <v>2</v>
      </c>
      <c r="U74" s="33">
        <v>4</v>
      </c>
      <c r="V74" s="33">
        <v>3</v>
      </c>
      <c r="W74" s="33">
        <v>5</v>
      </c>
      <c r="X74" s="33">
        <v>3</v>
      </c>
      <c r="Y74" s="33">
        <v>4</v>
      </c>
      <c r="Z74" s="33">
        <v>4</v>
      </c>
      <c r="AA74" s="33">
        <v>5</v>
      </c>
      <c r="AB74" s="33">
        <v>3</v>
      </c>
      <c r="AC74" s="33">
        <v>4</v>
      </c>
      <c r="AD74" s="33">
        <v>4</v>
      </c>
      <c r="AE74" s="33">
        <v>4</v>
      </c>
      <c r="AF74" s="33">
        <v>4</v>
      </c>
      <c r="AG74" s="33">
        <v>4</v>
      </c>
      <c r="AH74" s="33">
        <v>3</v>
      </c>
      <c r="AI74" s="33">
        <v>2</v>
      </c>
      <c r="AJ74" s="33">
        <v>4</v>
      </c>
      <c r="AK74" s="33">
        <v>5</v>
      </c>
      <c r="AL74" s="33">
        <v>4</v>
      </c>
      <c r="AM74" s="33">
        <v>5</v>
      </c>
      <c r="AN74" s="33">
        <v>2</v>
      </c>
      <c r="AO74" s="33">
        <v>4</v>
      </c>
      <c r="AP74" s="33">
        <v>5</v>
      </c>
      <c r="AQ74" s="33">
        <v>4</v>
      </c>
      <c r="AR74" s="33">
        <v>5</v>
      </c>
      <c r="AS74" s="33">
        <v>4</v>
      </c>
      <c r="AT74" s="33">
        <v>4</v>
      </c>
      <c r="AU74" s="33">
        <v>3</v>
      </c>
      <c r="AV74" s="33">
        <v>1</v>
      </c>
      <c r="AW74" s="33">
        <v>5</v>
      </c>
      <c r="AX74" s="33">
        <v>5</v>
      </c>
      <c r="AY74" s="33">
        <v>5</v>
      </c>
      <c r="AZ74" s="33">
        <v>4</v>
      </c>
      <c r="BA74" s="33">
        <v>4</v>
      </c>
      <c r="BB74" s="33">
        <v>3</v>
      </c>
      <c r="BC74" s="33">
        <v>4</v>
      </c>
      <c r="BD74" s="33">
        <v>4</v>
      </c>
      <c r="BE74" s="33" t="s">
        <v>1712</v>
      </c>
      <c r="BF74" s="33">
        <v>3</v>
      </c>
      <c r="BG74" s="33">
        <v>4</v>
      </c>
      <c r="BH74" s="33">
        <v>5</v>
      </c>
      <c r="BI74" s="33">
        <v>2</v>
      </c>
      <c r="BJ74" s="33">
        <v>4</v>
      </c>
      <c r="BK74" s="33">
        <v>5</v>
      </c>
      <c r="BL74" s="33">
        <v>5</v>
      </c>
      <c r="BM74" s="33">
        <v>2</v>
      </c>
      <c r="BN74" s="33">
        <v>3</v>
      </c>
      <c r="BO74" s="33">
        <v>5</v>
      </c>
      <c r="BP74" s="33">
        <v>5</v>
      </c>
      <c r="BQ74" s="33">
        <v>4</v>
      </c>
      <c r="BR74" s="33">
        <v>4</v>
      </c>
      <c r="BS74" s="33" t="s">
        <v>5</v>
      </c>
      <c r="BT74" s="33">
        <v>4</v>
      </c>
      <c r="BV74" s="33" t="s">
        <v>198</v>
      </c>
      <c r="BW74" s="33" t="s">
        <v>184</v>
      </c>
      <c r="CB74" s="33" t="s">
        <v>704</v>
      </c>
      <c r="CC74" s="33" t="s">
        <v>712</v>
      </c>
      <c r="CD74" s="33" t="s">
        <v>719</v>
      </c>
      <c r="CE74" s="33" t="s">
        <v>728</v>
      </c>
      <c r="CG74" s="33" t="s">
        <v>206</v>
      </c>
      <c r="CH74" s="33" t="s">
        <v>829</v>
      </c>
      <c r="CI74" s="33" t="s">
        <v>837</v>
      </c>
      <c r="CJ74" s="33" t="s">
        <v>844</v>
      </c>
    </row>
    <row r="75" spans="1:88" ht="12.75" x14ac:dyDescent="0.2">
      <c r="A75" s="36">
        <v>42711.93775946759</v>
      </c>
      <c r="B75" s="33">
        <v>5</v>
      </c>
      <c r="C75" s="33">
        <v>4</v>
      </c>
      <c r="D75" s="33">
        <v>3</v>
      </c>
      <c r="E75" s="33">
        <v>4</v>
      </c>
      <c r="F75" s="33">
        <v>3</v>
      </c>
      <c r="G75" s="33">
        <v>4</v>
      </c>
      <c r="H75" s="33">
        <v>1</v>
      </c>
      <c r="I75" s="33">
        <v>4</v>
      </c>
      <c r="J75" s="33">
        <v>4</v>
      </c>
      <c r="K75" s="33">
        <v>4</v>
      </c>
      <c r="L75" s="33">
        <v>5</v>
      </c>
      <c r="M75" s="33">
        <v>4</v>
      </c>
      <c r="N75" s="33">
        <v>4</v>
      </c>
      <c r="O75" s="33">
        <v>5</v>
      </c>
      <c r="P75" s="33">
        <v>4</v>
      </c>
      <c r="Q75" s="33">
        <v>5</v>
      </c>
      <c r="R75" s="33">
        <v>4</v>
      </c>
      <c r="S75" s="33">
        <v>5</v>
      </c>
      <c r="T75" s="33">
        <v>3</v>
      </c>
      <c r="U75" s="33">
        <v>4</v>
      </c>
      <c r="V75" s="33">
        <v>2</v>
      </c>
      <c r="W75" s="33">
        <v>2</v>
      </c>
      <c r="X75" s="33">
        <v>4</v>
      </c>
      <c r="Y75" s="33">
        <v>4</v>
      </c>
      <c r="Z75" s="33">
        <v>4</v>
      </c>
      <c r="AA75" s="33">
        <v>4</v>
      </c>
      <c r="AB75" s="33">
        <v>4</v>
      </c>
      <c r="AC75" s="33">
        <v>3</v>
      </c>
      <c r="AD75" s="33">
        <v>3</v>
      </c>
      <c r="AE75" s="33">
        <v>4</v>
      </c>
      <c r="AF75" s="33">
        <v>4</v>
      </c>
      <c r="AG75" s="33">
        <v>5</v>
      </c>
      <c r="AH75" s="33">
        <v>4</v>
      </c>
      <c r="AI75" s="33">
        <v>2</v>
      </c>
      <c r="AJ75" s="33">
        <v>4</v>
      </c>
      <c r="AK75" s="33">
        <v>4</v>
      </c>
      <c r="AL75" s="33">
        <v>3</v>
      </c>
      <c r="AM75" s="33">
        <v>5</v>
      </c>
      <c r="AN75" s="33">
        <v>3</v>
      </c>
      <c r="AO75" s="33">
        <v>3</v>
      </c>
      <c r="AP75" s="33">
        <v>2</v>
      </c>
      <c r="AQ75" s="33">
        <v>2</v>
      </c>
      <c r="AR75" s="33">
        <v>4</v>
      </c>
      <c r="AS75" s="33">
        <v>3</v>
      </c>
      <c r="AT75" s="33">
        <v>4</v>
      </c>
      <c r="AU75" s="33">
        <v>5</v>
      </c>
      <c r="AV75" s="33">
        <v>4</v>
      </c>
      <c r="AW75" s="33">
        <v>3</v>
      </c>
      <c r="AX75" s="33">
        <v>4</v>
      </c>
      <c r="AY75" s="33">
        <v>4</v>
      </c>
      <c r="AZ75" s="33">
        <v>3</v>
      </c>
      <c r="BA75" s="33">
        <v>3</v>
      </c>
      <c r="BB75" s="33">
        <v>2</v>
      </c>
      <c r="BC75" s="33">
        <v>2</v>
      </c>
      <c r="BD75" s="33">
        <v>3</v>
      </c>
      <c r="BF75" s="33">
        <v>5</v>
      </c>
      <c r="BG75" s="33" t="s">
        <v>5</v>
      </c>
      <c r="BH75" s="33">
        <v>5</v>
      </c>
      <c r="BI75" s="33">
        <v>5</v>
      </c>
      <c r="BJ75" s="33">
        <v>4</v>
      </c>
      <c r="BK75" s="33">
        <v>4</v>
      </c>
      <c r="BL75" s="33">
        <v>5</v>
      </c>
      <c r="BM75" s="33">
        <v>4</v>
      </c>
      <c r="BN75" s="33" t="s">
        <v>5</v>
      </c>
      <c r="BO75" s="33">
        <v>4</v>
      </c>
      <c r="BP75" s="33">
        <v>4</v>
      </c>
      <c r="BQ75" s="33">
        <v>4</v>
      </c>
      <c r="BR75" s="33">
        <v>4</v>
      </c>
      <c r="BS75" s="33">
        <v>4</v>
      </c>
      <c r="BT75" s="33">
        <v>4</v>
      </c>
      <c r="BU75" s="33" t="s">
        <v>1713</v>
      </c>
      <c r="BV75" s="33" t="s">
        <v>198</v>
      </c>
      <c r="BW75" s="33" t="s">
        <v>186</v>
      </c>
      <c r="CB75" s="33" t="s">
        <v>705</v>
      </c>
      <c r="CC75" s="33" t="s">
        <v>714</v>
      </c>
      <c r="CD75" s="33" t="s">
        <v>721</v>
      </c>
      <c r="CE75" s="33" t="s">
        <v>727</v>
      </c>
      <c r="CF75" s="33" t="s">
        <v>1714</v>
      </c>
      <c r="CG75" s="33" t="s">
        <v>828</v>
      </c>
      <c r="CH75" s="33" t="s">
        <v>1109</v>
      </c>
      <c r="CI75" s="33" t="s">
        <v>837</v>
      </c>
      <c r="CJ75" s="33" t="s">
        <v>844</v>
      </c>
    </row>
    <row r="76" spans="1:88" ht="12.75" x14ac:dyDescent="0.2">
      <c r="A76" s="36">
        <v>42712.105097569445</v>
      </c>
      <c r="B76" s="33">
        <v>1</v>
      </c>
      <c r="C76" s="33">
        <v>3</v>
      </c>
      <c r="D76" s="33">
        <v>1</v>
      </c>
      <c r="E76" s="33">
        <v>1</v>
      </c>
      <c r="F76" s="33">
        <v>2</v>
      </c>
      <c r="G76" s="33">
        <v>5</v>
      </c>
      <c r="H76" s="33">
        <v>5</v>
      </c>
      <c r="I76" s="33">
        <v>5</v>
      </c>
      <c r="J76" s="33">
        <v>5</v>
      </c>
      <c r="K76" s="33">
        <v>3</v>
      </c>
      <c r="L76" s="33">
        <v>3</v>
      </c>
      <c r="M76" s="33">
        <v>1</v>
      </c>
      <c r="N76" s="33">
        <v>1</v>
      </c>
      <c r="O76" s="33">
        <v>5</v>
      </c>
      <c r="P76" s="33">
        <v>5</v>
      </c>
      <c r="Q76" s="33">
        <v>5</v>
      </c>
      <c r="R76" s="33">
        <v>5</v>
      </c>
      <c r="S76" s="33">
        <v>3</v>
      </c>
      <c r="T76" s="33">
        <v>5</v>
      </c>
      <c r="U76" s="33">
        <v>3</v>
      </c>
      <c r="V76" s="33">
        <v>4</v>
      </c>
      <c r="W76" s="33">
        <v>3</v>
      </c>
      <c r="X76" s="33">
        <v>3</v>
      </c>
      <c r="Y76" s="33">
        <v>4</v>
      </c>
      <c r="Z76" s="33">
        <v>4</v>
      </c>
      <c r="AA76" s="33">
        <v>5</v>
      </c>
      <c r="AB76" s="33">
        <v>4</v>
      </c>
      <c r="AC76" s="33">
        <v>5</v>
      </c>
      <c r="AD76" s="33">
        <v>3</v>
      </c>
      <c r="AE76" s="33">
        <v>3</v>
      </c>
      <c r="AF76" s="33">
        <v>5</v>
      </c>
      <c r="AG76" s="33">
        <v>4</v>
      </c>
      <c r="AH76" s="33">
        <v>5</v>
      </c>
      <c r="AI76" s="33">
        <v>4</v>
      </c>
      <c r="AJ76" s="33">
        <v>2</v>
      </c>
      <c r="AK76" s="33">
        <v>3</v>
      </c>
      <c r="AL76" s="33">
        <v>1</v>
      </c>
      <c r="AM76" s="33">
        <v>3</v>
      </c>
      <c r="AN76" s="33">
        <v>3</v>
      </c>
      <c r="AO76" s="33">
        <v>5</v>
      </c>
      <c r="AP76" s="33">
        <v>5</v>
      </c>
      <c r="AQ76" s="33">
        <v>5</v>
      </c>
      <c r="AR76" s="33">
        <v>5</v>
      </c>
      <c r="AS76" s="33">
        <v>3</v>
      </c>
      <c r="AT76" s="33">
        <v>4</v>
      </c>
      <c r="AU76" s="33">
        <v>3</v>
      </c>
      <c r="AV76" s="33">
        <v>2</v>
      </c>
      <c r="AW76" s="33">
        <v>5</v>
      </c>
      <c r="AX76" s="33">
        <v>5</v>
      </c>
      <c r="AY76" s="33">
        <v>5</v>
      </c>
      <c r="AZ76" s="33">
        <v>3</v>
      </c>
      <c r="BA76" s="33">
        <v>5</v>
      </c>
      <c r="BB76" s="33">
        <v>5</v>
      </c>
      <c r="BC76" s="33">
        <v>5</v>
      </c>
      <c r="BD76" s="33">
        <v>2</v>
      </c>
      <c r="BE76" s="33" t="s">
        <v>1715</v>
      </c>
      <c r="BF76" s="33">
        <v>5</v>
      </c>
      <c r="BG76" s="33">
        <v>5</v>
      </c>
      <c r="BH76" s="33">
        <v>4</v>
      </c>
      <c r="BI76" s="33">
        <v>5</v>
      </c>
      <c r="BJ76" s="33">
        <v>3</v>
      </c>
      <c r="BK76" s="33">
        <v>1</v>
      </c>
      <c r="BL76" s="33">
        <v>5</v>
      </c>
      <c r="BM76" s="33">
        <v>5</v>
      </c>
      <c r="BN76" s="33">
        <v>5</v>
      </c>
      <c r="BO76" s="33">
        <v>2</v>
      </c>
      <c r="BP76" s="33">
        <v>5</v>
      </c>
      <c r="BQ76" s="33">
        <v>5</v>
      </c>
      <c r="BR76" s="33">
        <v>5</v>
      </c>
      <c r="BS76" s="33">
        <v>5</v>
      </c>
      <c r="BT76" s="33">
        <v>4</v>
      </c>
      <c r="BU76" s="33" t="s">
        <v>1716</v>
      </c>
      <c r="BV76" s="33" t="s">
        <v>198</v>
      </c>
      <c r="BW76" s="33" t="s">
        <v>183</v>
      </c>
      <c r="CB76" s="33" t="s">
        <v>705</v>
      </c>
      <c r="CC76" s="33" t="s">
        <v>711</v>
      </c>
      <c r="CD76" s="33" t="s">
        <v>1717</v>
      </c>
      <c r="CE76" s="33" t="s">
        <v>727</v>
      </c>
      <c r="CF76" s="33" t="s">
        <v>1718</v>
      </c>
      <c r="CG76" s="33" t="s">
        <v>829</v>
      </c>
      <c r="CH76" s="33" t="s">
        <v>1719</v>
      </c>
      <c r="CI76" s="33" t="s">
        <v>837</v>
      </c>
      <c r="CJ76" s="33" t="s">
        <v>844</v>
      </c>
    </row>
    <row r="77" spans="1:88" ht="12.75" x14ac:dyDescent="0.2">
      <c r="A77" s="36">
        <v>42712.352069444445</v>
      </c>
      <c r="B77" s="33">
        <v>2</v>
      </c>
      <c r="C77" s="33">
        <v>5</v>
      </c>
      <c r="D77" s="33">
        <v>2</v>
      </c>
      <c r="E77" s="33">
        <v>4</v>
      </c>
      <c r="F77" s="33">
        <v>2</v>
      </c>
      <c r="G77" s="33">
        <v>5</v>
      </c>
      <c r="H77" s="33">
        <v>1</v>
      </c>
      <c r="I77" s="33">
        <v>5</v>
      </c>
      <c r="J77" s="33">
        <v>2</v>
      </c>
      <c r="K77" s="33">
        <v>3</v>
      </c>
      <c r="L77" s="33">
        <v>2</v>
      </c>
      <c r="M77" s="33">
        <v>3</v>
      </c>
      <c r="N77" s="33">
        <v>2</v>
      </c>
      <c r="O77" s="33">
        <v>3</v>
      </c>
      <c r="P77" s="33">
        <v>4</v>
      </c>
      <c r="Q77" s="33">
        <v>1</v>
      </c>
      <c r="R77" s="33">
        <v>1</v>
      </c>
      <c r="S77" s="33">
        <v>4</v>
      </c>
      <c r="T77" s="33">
        <v>3</v>
      </c>
      <c r="U77" s="33">
        <v>2</v>
      </c>
      <c r="V77" s="33">
        <v>1</v>
      </c>
      <c r="W77" s="33">
        <v>4</v>
      </c>
      <c r="X77" s="33">
        <v>2</v>
      </c>
      <c r="Y77" s="33">
        <v>4</v>
      </c>
      <c r="Z77" s="33">
        <v>4</v>
      </c>
      <c r="AA77" s="33">
        <v>4</v>
      </c>
      <c r="AB77" s="33">
        <v>2</v>
      </c>
      <c r="AC77" s="33">
        <v>2</v>
      </c>
      <c r="AD77" s="33">
        <v>2</v>
      </c>
      <c r="AE77" s="33">
        <v>3</v>
      </c>
      <c r="AF77" s="33">
        <v>4</v>
      </c>
      <c r="AG77" s="33">
        <v>5</v>
      </c>
      <c r="AH77" s="33">
        <v>3</v>
      </c>
      <c r="AI77" s="33">
        <v>3</v>
      </c>
      <c r="AJ77" s="33">
        <v>2</v>
      </c>
      <c r="AK77" s="33">
        <v>5</v>
      </c>
      <c r="AL77" s="33">
        <v>2</v>
      </c>
      <c r="AM77" s="33">
        <v>4</v>
      </c>
      <c r="AN77" s="33">
        <v>4</v>
      </c>
      <c r="AO77" s="33">
        <v>5</v>
      </c>
      <c r="AP77" s="33">
        <v>1</v>
      </c>
      <c r="AQ77" s="33">
        <v>5</v>
      </c>
      <c r="AR77" s="33">
        <v>2</v>
      </c>
      <c r="AS77" s="33">
        <v>4</v>
      </c>
      <c r="AT77" s="33">
        <v>4</v>
      </c>
      <c r="AU77" s="33">
        <v>4</v>
      </c>
      <c r="AV77" s="33">
        <v>3</v>
      </c>
      <c r="AW77" s="33">
        <v>3</v>
      </c>
      <c r="AX77" s="33">
        <v>5</v>
      </c>
      <c r="AY77" s="33">
        <v>3</v>
      </c>
      <c r="AZ77" s="33">
        <v>2</v>
      </c>
      <c r="BA77" s="33">
        <v>5</v>
      </c>
      <c r="BB77" s="33">
        <v>1</v>
      </c>
      <c r="BC77" s="33">
        <v>3</v>
      </c>
      <c r="BD77" s="33">
        <v>1</v>
      </c>
      <c r="BF77" s="33">
        <v>4</v>
      </c>
      <c r="BG77" s="33" t="s">
        <v>5</v>
      </c>
      <c r="BH77" s="33" t="s">
        <v>5</v>
      </c>
      <c r="BI77" s="33">
        <v>4</v>
      </c>
      <c r="BJ77" s="33">
        <v>3</v>
      </c>
      <c r="BK77" s="33">
        <v>4</v>
      </c>
      <c r="BL77" s="33">
        <v>5</v>
      </c>
      <c r="BM77" s="33">
        <v>5</v>
      </c>
      <c r="BN77" s="33">
        <v>3</v>
      </c>
      <c r="BO77" s="33">
        <v>4</v>
      </c>
      <c r="BP77" s="33">
        <v>5</v>
      </c>
      <c r="BQ77" s="33">
        <v>4</v>
      </c>
      <c r="BR77" s="33">
        <v>4</v>
      </c>
      <c r="BS77" s="33">
        <v>5</v>
      </c>
      <c r="BT77" s="33">
        <v>4</v>
      </c>
      <c r="BV77" s="33" t="s">
        <v>1564</v>
      </c>
      <c r="CA77" s="33"/>
      <c r="CB77" s="33" t="s">
        <v>704</v>
      </c>
      <c r="CC77" s="33" t="s">
        <v>711</v>
      </c>
      <c r="CD77" s="33" t="s">
        <v>719</v>
      </c>
      <c r="CE77" s="33" t="s">
        <v>727</v>
      </c>
      <c r="CF77" s="33" t="s">
        <v>1720</v>
      </c>
      <c r="CG77" s="33" t="s">
        <v>828</v>
      </c>
      <c r="CH77" s="33" t="s">
        <v>1032</v>
      </c>
      <c r="CI77" s="33" t="s">
        <v>1721</v>
      </c>
      <c r="CJ77" s="33" t="s">
        <v>1136</v>
      </c>
    </row>
    <row r="78" spans="1:88" ht="12.75" x14ac:dyDescent="0.2">
      <c r="A78" s="36">
        <v>42712.369225983799</v>
      </c>
      <c r="B78" s="33">
        <v>2</v>
      </c>
      <c r="C78" s="33">
        <v>5</v>
      </c>
      <c r="D78" s="33">
        <v>4</v>
      </c>
      <c r="E78" s="33">
        <v>4</v>
      </c>
      <c r="F78" s="33">
        <v>2</v>
      </c>
      <c r="G78" s="33">
        <v>5</v>
      </c>
      <c r="H78" s="33">
        <v>5</v>
      </c>
      <c r="I78" s="33">
        <v>3</v>
      </c>
      <c r="J78" s="33">
        <v>5</v>
      </c>
      <c r="K78" s="33">
        <v>4</v>
      </c>
      <c r="L78" s="33">
        <v>1</v>
      </c>
      <c r="M78" s="33">
        <v>2</v>
      </c>
      <c r="N78" s="33">
        <v>3</v>
      </c>
      <c r="O78" s="33">
        <v>2</v>
      </c>
      <c r="P78" s="33">
        <v>4</v>
      </c>
      <c r="Q78" s="33">
        <v>2</v>
      </c>
      <c r="R78" s="33">
        <v>3</v>
      </c>
      <c r="S78" s="33">
        <v>3</v>
      </c>
      <c r="T78" s="33">
        <v>1</v>
      </c>
      <c r="U78" s="33">
        <v>2</v>
      </c>
      <c r="V78" s="33" t="s">
        <v>5</v>
      </c>
      <c r="W78" s="33">
        <v>4</v>
      </c>
      <c r="X78" s="33">
        <v>3</v>
      </c>
      <c r="Y78" s="33">
        <v>4</v>
      </c>
      <c r="Z78" s="33">
        <v>3</v>
      </c>
      <c r="AA78" s="33">
        <v>4</v>
      </c>
      <c r="AB78" s="33">
        <v>4</v>
      </c>
      <c r="AC78" s="33">
        <v>3</v>
      </c>
      <c r="AD78" s="33">
        <v>4</v>
      </c>
      <c r="AE78" s="33">
        <v>4</v>
      </c>
      <c r="AF78" s="33">
        <v>4</v>
      </c>
      <c r="AG78" s="33">
        <v>2</v>
      </c>
      <c r="AH78" s="33">
        <v>5</v>
      </c>
      <c r="AI78" s="33">
        <v>3</v>
      </c>
      <c r="AJ78" s="33">
        <v>2</v>
      </c>
      <c r="AK78" s="33">
        <v>5</v>
      </c>
      <c r="AL78" s="33">
        <v>5</v>
      </c>
      <c r="AM78" s="33">
        <v>4</v>
      </c>
      <c r="AN78" s="33">
        <v>2</v>
      </c>
      <c r="AO78" s="33">
        <v>5</v>
      </c>
      <c r="AP78" s="33">
        <v>5</v>
      </c>
      <c r="AQ78" s="33">
        <v>4</v>
      </c>
      <c r="AR78" s="33">
        <v>5</v>
      </c>
      <c r="AS78" s="33">
        <v>4</v>
      </c>
      <c r="AT78" s="33">
        <v>1</v>
      </c>
      <c r="AU78" s="33">
        <v>4</v>
      </c>
      <c r="AV78" s="33">
        <v>3</v>
      </c>
      <c r="AW78" s="33">
        <v>2</v>
      </c>
      <c r="AX78" s="33">
        <v>4</v>
      </c>
      <c r="AY78" s="33">
        <v>4</v>
      </c>
      <c r="AZ78" s="33">
        <v>3</v>
      </c>
      <c r="BA78" s="33">
        <v>3</v>
      </c>
      <c r="BB78" s="33">
        <v>2</v>
      </c>
      <c r="BC78" s="33">
        <v>2</v>
      </c>
      <c r="BD78" s="33" t="s">
        <v>5</v>
      </c>
      <c r="BF78" s="33" t="s">
        <v>5</v>
      </c>
      <c r="BG78" s="33">
        <v>5</v>
      </c>
      <c r="BH78" s="33">
        <v>5</v>
      </c>
      <c r="BI78" s="33" t="s">
        <v>5</v>
      </c>
      <c r="BJ78" s="33" t="s">
        <v>5</v>
      </c>
      <c r="BK78" s="33">
        <v>2</v>
      </c>
      <c r="BL78" s="33">
        <v>5</v>
      </c>
      <c r="BM78" s="33">
        <v>5</v>
      </c>
      <c r="BN78" s="33">
        <v>4</v>
      </c>
      <c r="BO78" s="33">
        <v>2</v>
      </c>
      <c r="BP78" s="33">
        <v>5</v>
      </c>
      <c r="BQ78" s="33">
        <v>5</v>
      </c>
      <c r="BR78" s="33">
        <v>5</v>
      </c>
      <c r="BS78" s="33">
        <v>2</v>
      </c>
      <c r="BT78" s="33">
        <v>2</v>
      </c>
      <c r="BU78" s="33" t="s">
        <v>1722</v>
      </c>
      <c r="BV78" s="33" t="s">
        <v>198</v>
      </c>
      <c r="BW78" s="33" t="s">
        <v>183</v>
      </c>
      <c r="BX78" s="33" t="s">
        <v>1551</v>
      </c>
      <c r="CB78" s="33" t="s">
        <v>705</v>
      </c>
      <c r="CC78" s="33" t="s">
        <v>713</v>
      </c>
      <c r="CD78" s="33" t="s">
        <v>719</v>
      </c>
      <c r="CE78" s="33" t="s">
        <v>727</v>
      </c>
      <c r="CF78" s="33" t="s">
        <v>1723</v>
      </c>
      <c r="CG78" s="33" t="s">
        <v>828</v>
      </c>
      <c r="CH78" s="33" t="s">
        <v>952</v>
      </c>
      <c r="CI78" s="33" t="s">
        <v>837</v>
      </c>
      <c r="CJ78" s="33" t="s">
        <v>844</v>
      </c>
    </row>
    <row r="79" spans="1:88" ht="12.75" x14ac:dyDescent="0.2">
      <c r="A79" s="36">
        <v>42712.404561643518</v>
      </c>
      <c r="B79" s="33">
        <v>1</v>
      </c>
      <c r="C79" s="33">
        <v>1</v>
      </c>
      <c r="D79" s="33">
        <v>1</v>
      </c>
      <c r="E79" s="33">
        <v>5</v>
      </c>
      <c r="F79" s="33">
        <v>5</v>
      </c>
      <c r="G79" s="33">
        <v>4</v>
      </c>
      <c r="H79" s="33">
        <v>1</v>
      </c>
      <c r="I79" s="33">
        <v>3</v>
      </c>
      <c r="J79" s="33">
        <v>2</v>
      </c>
      <c r="K79" s="33">
        <v>1</v>
      </c>
      <c r="L79" s="33">
        <v>4</v>
      </c>
      <c r="M79" s="33">
        <v>1</v>
      </c>
      <c r="N79" s="33">
        <v>1</v>
      </c>
      <c r="O79" s="33">
        <v>3</v>
      </c>
      <c r="P79" s="33">
        <v>1</v>
      </c>
      <c r="Q79" s="33">
        <v>4</v>
      </c>
      <c r="R79" s="33">
        <v>3</v>
      </c>
      <c r="S79" s="33">
        <v>1</v>
      </c>
      <c r="T79" s="33">
        <v>4</v>
      </c>
      <c r="U79" s="33">
        <v>3</v>
      </c>
      <c r="V79" s="33">
        <v>1</v>
      </c>
      <c r="W79" s="33">
        <v>2</v>
      </c>
      <c r="X79" s="33">
        <v>4</v>
      </c>
      <c r="Y79" s="33">
        <v>1</v>
      </c>
      <c r="Z79" s="33">
        <v>5</v>
      </c>
      <c r="AA79" s="33">
        <v>1</v>
      </c>
      <c r="AB79" s="33">
        <v>5</v>
      </c>
      <c r="AC79" s="33">
        <v>1</v>
      </c>
      <c r="AD79" s="33">
        <v>4</v>
      </c>
      <c r="AE79" s="33">
        <v>4</v>
      </c>
      <c r="AF79" s="33">
        <v>1</v>
      </c>
      <c r="AG79" s="33">
        <v>5</v>
      </c>
      <c r="AH79" s="33">
        <v>5</v>
      </c>
      <c r="AI79" s="33">
        <v>1</v>
      </c>
      <c r="AJ79" s="33">
        <v>1</v>
      </c>
      <c r="AK79" s="33">
        <v>1</v>
      </c>
      <c r="AL79" s="33">
        <v>1</v>
      </c>
      <c r="AM79" s="33">
        <v>5</v>
      </c>
      <c r="AN79" s="33">
        <v>5</v>
      </c>
      <c r="AO79" s="33">
        <v>3</v>
      </c>
      <c r="AP79" s="33">
        <v>1</v>
      </c>
      <c r="AQ79" s="33">
        <v>4</v>
      </c>
      <c r="AR79" s="33">
        <v>2</v>
      </c>
      <c r="AS79" s="33">
        <v>1</v>
      </c>
      <c r="AT79" s="33">
        <v>5</v>
      </c>
      <c r="AU79" s="33">
        <v>1</v>
      </c>
      <c r="AV79" s="33">
        <v>1</v>
      </c>
      <c r="AW79" s="33">
        <v>4</v>
      </c>
      <c r="AX79" s="33">
        <v>1</v>
      </c>
      <c r="AY79" s="33">
        <v>4</v>
      </c>
      <c r="AZ79" s="33">
        <v>4</v>
      </c>
      <c r="BA79" s="33">
        <v>1</v>
      </c>
      <c r="BB79" s="33">
        <v>4</v>
      </c>
      <c r="BC79" s="33">
        <v>4</v>
      </c>
      <c r="BD79" s="33">
        <v>1</v>
      </c>
      <c r="BE79" s="33" t="s">
        <v>1724</v>
      </c>
      <c r="BF79" s="33" t="s">
        <v>5</v>
      </c>
      <c r="BG79" s="33" t="s">
        <v>5</v>
      </c>
      <c r="BH79" s="33" t="s">
        <v>5</v>
      </c>
      <c r="BI79" s="33" t="s">
        <v>5</v>
      </c>
      <c r="BJ79" s="33" t="s">
        <v>5</v>
      </c>
      <c r="BK79" s="33" t="s">
        <v>5</v>
      </c>
      <c r="BL79" s="33" t="s">
        <v>5</v>
      </c>
      <c r="BM79" s="33" t="s">
        <v>5</v>
      </c>
      <c r="BN79" s="33" t="s">
        <v>5</v>
      </c>
      <c r="BO79" s="33" t="s">
        <v>5</v>
      </c>
      <c r="BP79" s="33" t="s">
        <v>5</v>
      </c>
      <c r="BQ79" s="33" t="s">
        <v>5</v>
      </c>
      <c r="BR79" s="33" t="s">
        <v>5</v>
      </c>
      <c r="BS79" s="33" t="s">
        <v>5</v>
      </c>
      <c r="BT79" s="33" t="s">
        <v>5</v>
      </c>
      <c r="BU79" s="33" t="s">
        <v>1725</v>
      </c>
      <c r="BV79" s="33" t="s">
        <v>1564</v>
      </c>
      <c r="CA79" s="33"/>
      <c r="CB79" s="33" t="s">
        <v>705</v>
      </c>
      <c r="CC79" s="33" t="s">
        <v>714</v>
      </c>
      <c r="CD79" s="33" t="s">
        <v>719</v>
      </c>
      <c r="CE79" s="33" t="s">
        <v>729</v>
      </c>
      <c r="CF79" s="33" t="s">
        <v>1726</v>
      </c>
      <c r="CG79" s="33" t="s">
        <v>236</v>
      </c>
      <c r="CH79" s="33" t="s">
        <v>1201</v>
      </c>
      <c r="CI79" s="33" t="s">
        <v>1727</v>
      </c>
      <c r="CJ79" s="33" t="s">
        <v>1728</v>
      </c>
    </row>
    <row r="80" spans="1:88" ht="12.75" x14ac:dyDescent="0.2">
      <c r="A80" s="36">
        <v>42712.408471655093</v>
      </c>
      <c r="B80" s="33">
        <v>3</v>
      </c>
      <c r="C80" s="33">
        <v>5</v>
      </c>
      <c r="D80" s="33" t="s">
        <v>5</v>
      </c>
      <c r="E80" s="33" t="s">
        <v>5</v>
      </c>
      <c r="F80" s="33">
        <v>4</v>
      </c>
      <c r="G80" s="33">
        <v>5</v>
      </c>
      <c r="H80" s="33">
        <v>4</v>
      </c>
      <c r="I80" s="33">
        <v>4</v>
      </c>
      <c r="J80" s="33">
        <v>5</v>
      </c>
      <c r="K80" s="33" t="s">
        <v>5</v>
      </c>
      <c r="L80" s="33">
        <v>2</v>
      </c>
      <c r="M80" s="33">
        <v>5</v>
      </c>
      <c r="N80" s="33">
        <v>3</v>
      </c>
      <c r="O80" s="33">
        <v>3</v>
      </c>
      <c r="P80" s="33">
        <v>3</v>
      </c>
      <c r="Q80" s="33">
        <v>4</v>
      </c>
      <c r="R80" s="33">
        <v>3</v>
      </c>
      <c r="S80" s="33">
        <v>4</v>
      </c>
      <c r="T80" s="33">
        <v>2</v>
      </c>
      <c r="U80" s="33">
        <v>4</v>
      </c>
      <c r="V80" s="33">
        <v>4</v>
      </c>
      <c r="W80" s="33">
        <v>5</v>
      </c>
      <c r="X80" s="33">
        <v>2</v>
      </c>
      <c r="Y80" s="33">
        <v>4</v>
      </c>
      <c r="Z80" s="33">
        <v>5</v>
      </c>
      <c r="AA80" s="33">
        <v>4</v>
      </c>
      <c r="AB80" s="33">
        <v>3</v>
      </c>
      <c r="AC80" s="33">
        <v>2</v>
      </c>
      <c r="AD80" s="33">
        <v>4</v>
      </c>
      <c r="AE80" s="33">
        <v>3</v>
      </c>
      <c r="AF80" s="33">
        <v>5</v>
      </c>
      <c r="AG80" s="33">
        <v>5</v>
      </c>
      <c r="AH80" s="33">
        <v>4</v>
      </c>
      <c r="AI80" s="33">
        <v>1</v>
      </c>
      <c r="AJ80" s="33">
        <v>4</v>
      </c>
      <c r="AK80" s="33" t="s">
        <v>5</v>
      </c>
      <c r="AL80" s="33" t="s">
        <v>5</v>
      </c>
      <c r="AM80" s="33" t="s">
        <v>5</v>
      </c>
      <c r="AN80" s="33">
        <v>5</v>
      </c>
      <c r="AO80" s="33" t="s">
        <v>5</v>
      </c>
      <c r="AP80" s="33">
        <v>5</v>
      </c>
      <c r="AQ80" s="33">
        <v>4</v>
      </c>
      <c r="AR80" s="33">
        <v>4</v>
      </c>
      <c r="AS80" s="33">
        <v>4</v>
      </c>
      <c r="AT80" s="33">
        <v>2</v>
      </c>
      <c r="AU80" s="33" t="s">
        <v>5</v>
      </c>
      <c r="AV80" s="33">
        <v>3</v>
      </c>
      <c r="AW80" s="33">
        <v>4</v>
      </c>
      <c r="AX80" s="33">
        <v>4</v>
      </c>
      <c r="AY80" s="33">
        <v>5</v>
      </c>
      <c r="AZ80" s="33">
        <v>4</v>
      </c>
      <c r="BA80" s="33">
        <v>4</v>
      </c>
      <c r="BB80" s="33">
        <v>2</v>
      </c>
      <c r="BC80" s="33">
        <v>5</v>
      </c>
      <c r="BD80" s="33">
        <v>4</v>
      </c>
      <c r="BF80" s="33">
        <v>1</v>
      </c>
      <c r="BG80" s="33">
        <v>1</v>
      </c>
      <c r="BI80" s="33">
        <v>2</v>
      </c>
      <c r="BJ80" s="33">
        <v>3</v>
      </c>
      <c r="BK80" s="33">
        <v>3</v>
      </c>
      <c r="BM80" s="33">
        <v>4</v>
      </c>
      <c r="BN80" s="33">
        <v>2</v>
      </c>
      <c r="BO80" s="33">
        <v>3</v>
      </c>
      <c r="BP80" s="33">
        <v>3</v>
      </c>
      <c r="BQ80" s="33">
        <v>4</v>
      </c>
      <c r="BR80" s="33">
        <v>4</v>
      </c>
      <c r="BS80" s="33">
        <v>5</v>
      </c>
      <c r="BT80" s="33">
        <v>3</v>
      </c>
      <c r="BU80" s="33" t="s">
        <v>1729</v>
      </c>
      <c r="BV80" s="33" t="s">
        <v>198</v>
      </c>
      <c r="BW80" s="33" t="s">
        <v>184</v>
      </c>
      <c r="CB80" s="33" t="s">
        <v>704</v>
      </c>
      <c r="CC80" s="33" t="s">
        <v>712</v>
      </c>
      <c r="CD80" s="33" t="s">
        <v>719</v>
      </c>
      <c r="CE80" s="33" t="s">
        <v>727</v>
      </c>
      <c r="CF80" s="33" t="s">
        <v>1730</v>
      </c>
      <c r="CG80" s="33" t="s">
        <v>206</v>
      </c>
      <c r="CH80" s="33" t="s">
        <v>1004</v>
      </c>
      <c r="CI80" s="33" t="s">
        <v>995</v>
      </c>
      <c r="CJ80" s="33" t="s">
        <v>1186</v>
      </c>
    </row>
    <row r="81" spans="1:88" ht="12.75" x14ac:dyDescent="0.2">
      <c r="A81" s="36">
        <v>42712.411247800927</v>
      </c>
      <c r="B81" s="33">
        <v>2</v>
      </c>
      <c r="C81" s="33">
        <v>2</v>
      </c>
      <c r="D81" s="33">
        <v>5</v>
      </c>
      <c r="E81" s="33">
        <v>3</v>
      </c>
      <c r="F81" s="33">
        <v>1</v>
      </c>
      <c r="G81" s="33" t="s">
        <v>5</v>
      </c>
      <c r="H81" s="33">
        <v>1</v>
      </c>
      <c r="I81" s="33">
        <v>1</v>
      </c>
      <c r="J81" s="33">
        <v>1</v>
      </c>
      <c r="K81" s="33">
        <v>1</v>
      </c>
      <c r="L81" s="33">
        <v>1</v>
      </c>
      <c r="M81" s="33">
        <v>1</v>
      </c>
      <c r="N81" s="33">
        <v>1</v>
      </c>
      <c r="O81" s="33">
        <v>5</v>
      </c>
      <c r="P81" s="33">
        <v>1</v>
      </c>
      <c r="Q81" s="33">
        <v>4</v>
      </c>
      <c r="R81" s="33">
        <v>1</v>
      </c>
      <c r="S81" s="33">
        <v>1</v>
      </c>
      <c r="T81" s="33">
        <v>2</v>
      </c>
      <c r="U81" s="33">
        <v>1</v>
      </c>
      <c r="V81" s="33">
        <v>1</v>
      </c>
      <c r="W81" s="33">
        <v>1</v>
      </c>
      <c r="X81" s="33">
        <v>5</v>
      </c>
      <c r="Y81" s="33">
        <v>1</v>
      </c>
      <c r="Z81" s="33">
        <v>5</v>
      </c>
      <c r="AA81" s="33">
        <v>2</v>
      </c>
      <c r="AB81" s="33">
        <v>5</v>
      </c>
      <c r="AC81" s="33">
        <v>1</v>
      </c>
      <c r="AD81" s="33">
        <v>3</v>
      </c>
      <c r="AE81" s="33">
        <v>3</v>
      </c>
      <c r="AF81" s="33">
        <v>3</v>
      </c>
      <c r="AG81" s="33">
        <v>4</v>
      </c>
      <c r="AH81" s="33">
        <v>2</v>
      </c>
      <c r="AI81" s="33">
        <v>1</v>
      </c>
      <c r="AJ81" s="33">
        <v>3</v>
      </c>
      <c r="AK81" s="33">
        <v>5</v>
      </c>
      <c r="AL81" s="33">
        <v>5</v>
      </c>
      <c r="AM81" s="33">
        <v>5</v>
      </c>
      <c r="AN81" s="33">
        <v>1</v>
      </c>
      <c r="AO81" s="33" t="s">
        <v>5</v>
      </c>
      <c r="AP81" s="33">
        <v>4</v>
      </c>
      <c r="AQ81" s="33">
        <v>4</v>
      </c>
      <c r="AR81" s="33">
        <v>2</v>
      </c>
      <c r="AS81" s="33">
        <v>5</v>
      </c>
      <c r="AT81" s="33">
        <v>4</v>
      </c>
      <c r="AU81" s="33">
        <v>5</v>
      </c>
      <c r="AV81" s="33" t="s">
        <v>5</v>
      </c>
      <c r="AW81" s="33">
        <v>5</v>
      </c>
      <c r="AX81" s="33">
        <v>4</v>
      </c>
      <c r="AY81" s="33">
        <v>5</v>
      </c>
      <c r="AZ81" s="33">
        <v>2</v>
      </c>
      <c r="BA81" s="33">
        <v>2</v>
      </c>
      <c r="BB81" s="33">
        <v>3</v>
      </c>
      <c r="BC81" s="33">
        <v>3</v>
      </c>
      <c r="BD81" s="33" t="s">
        <v>5</v>
      </c>
      <c r="BF81" s="33">
        <v>5</v>
      </c>
      <c r="BG81" s="33" t="s">
        <v>5</v>
      </c>
      <c r="BH81" s="33" t="s">
        <v>5</v>
      </c>
      <c r="BI81" s="33">
        <v>5</v>
      </c>
      <c r="BJ81" s="33" t="s">
        <v>5</v>
      </c>
      <c r="BK81" s="33">
        <v>1</v>
      </c>
      <c r="BL81" s="33">
        <v>1</v>
      </c>
      <c r="BM81" s="33">
        <v>5</v>
      </c>
      <c r="BN81" s="33">
        <v>5</v>
      </c>
      <c r="BO81" s="33">
        <v>1</v>
      </c>
      <c r="BP81" s="33">
        <v>4</v>
      </c>
      <c r="BQ81" s="33">
        <v>5</v>
      </c>
      <c r="BR81" s="33">
        <v>5</v>
      </c>
      <c r="BS81" s="33">
        <v>3</v>
      </c>
      <c r="BT81" s="33">
        <v>5</v>
      </c>
      <c r="BU81" s="33" t="s">
        <v>1731</v>
      </c>
      <c r="BV81" s="33" t="s">
        <v>1564</v>
      </c>
      <c r="CB81" s="33" t="s">
        <v>704</v>
      </c>
      <c r="CC81" s="33" t="s">
        <v>713</v>
      </c>
      <c r="CD81" s="33" t="s">
        <v>1732</v>
      </c>
      <c r="CE81" s="33" t="s">
        <v>727</v>
      </c>
      <c r="CF81" s="33" t="s">
        <v>1733</v>
      </c>
      <c r="CG81" s="33" t="s">
        <v>828</v>
      </c>
      <c r="CH81" s="33" t="s">
        <v>971</v>
      </c>
      <c r="CI81" s="33" t="s">
        <v>837</v>
      </c>
      <c r="CJ81" s="33" t="s">
        <v>844</v>
      </c>
    </row>
    <row r="82" spans="1:88" ht="12.75" x14ac:dyDescent="0.2">
      <c r="A82" s="36">
        <v>42712.429790972223</v>
      </c>
      <c r="B82" s="33">
        <v>3</v>
      </c>
      <c r="C82" s="33">
        <v>4</v>
      </c>
      <c r="D82" s="33">
        <v>4</v>
      </c>
      <c r="E82" s="33">
        <v>1</v>
      </c>
      <c r="F82" s="33">
        <v>1</v>
      </c>
      <c r="G82" s="33">
        <v>4</v>
      </c>
      <c r="H82" s="33">
        <v>4</v>
      </c>
      <c r="I82" s="33">
        <v>4</v>
      </c>
      <c r="J82" s="33">
        <v>4</v>
      </c>
      <c r="K82" s="33">
        <v>1</v>
      </c>
      <c r="L82" s="33">
        <v>1</v>
      </c>
      <c r="M82" s="33">
        <v>2</v>
      </c>
      <c r="N82" s="33">
        <v>2</v>
      </c>
      <c r="O82" s="33">
        <v>3</v>
      </c>
      <c r="P82" s="33">
        <v>3</v>
      </c>
      <c r="Q82" s="33">
        <v>4</v>
      </c>
      <c r="R82" s="33">
        <v>3</v>
      </c>
      <c r="S82" s="33">
        <v>1</v>
      </c>
      <c r="T82" s="33">
        <v>4</v>
      </c>
      <c r="U82" s="33">
        <v>2</v>
      </c>
      <c r="V82" s="33">
        <v>3</v>
      </c>
      <c r="W82" s="33">
        <v>2</v>
      </c>
      <c r="X82" s="33">
        <v>5</v>
      </c>
      <c r="Y82" s="33">
        <v>2</v>
      </c>
      <c r="Z82" s="33">
        <v>5</v>
      </c>
      <c r="AA82" s="33">
        <v>2</v>
      </c>
      <c r="AB82" s="33">
        <v>2</v>
      </c>
      <c r="AC82" s="33">
        <v>3</v>
      </c>
      <c r="AD82" s="33">
        <v>3</v>
      </c>
      <c r="AE82" s="33">
        <v>3</v>
      </c>
      <c r="AF82" s="33">
        <v>5</v>
      </c>
      <c r="AG82" s="33">
        <v>5</v>
      </c>
      <c r="AH82" s="33">
        <v>5</v>
      </c>
      <c r="AI82" s="33">
        <v>3</v>
      </c>
      <c r="AJ82" s="33">
        <v>2</v>
      </c>
      <c r="AK82" s="33">
        <v>2</v>
      </c>
      <c r="AL82" s="33">
        <v>2</v>
      </c>
      <c r="AM82" s="33">
        <v>2</v>
      </c>
      <c r="AN82" s="33">
        <v>2</v>
      </c>
      <c r="AO82" s="33">
        <v>2</v>
      </c>
      <c r="AP82" s="33">
        <v>2</v>
      </c>
      <c r="AQ82" s="33">
        <v>2</v>
      </c>
      <c r="AR82" s="33">
        <v>2</v>
      </c>
      <c r="AS82" s="33">
        <v>2</v>
      </c>
      <c r="AT82" s="33">
        <v>2</v>
      </c>
      <c r="AU82" s="33">
        <v>2</v>
      </c>
      <c r="AV82" s="33">
        <v>2</v>
      </c>
      <c r="AW82" s="33">
        <v>2</v>
      </c>
      <c r="AX82" s="33">
        <v>2</v>
      </c>
      <c r="AY82" s="33">
        <v>2</v>
      </c>
      <c r="AZ82" s="33">
        <v>2</v>
      </c>
      <c r="BA82" s="33">
        <v>2</v>
      </c>
      <c r="BB82" s="33">
        <v>2</v>
      </c>
      <c r="BC82" s="33">
        <v>2</v>
      </c>
      <c r="BD82" s="33">
        <v>2</v>
      </c>
      <c r="BF82" s="33">
        <v>3</v>
      </c>
      <c r="BG82" s="33">
        <v>2</v>
      </c>
      <c r="BH82" s="33">
        <v>1</v>
      </c>
      <c r="BI82" s="33">
        <v>5</v>
      </c>
      <c r="BJ82" s="33">
        <v>4</v>
      </c>
      <c r="BK82" s="33">
        <v>1</v>
      </c>
      <c r="BL82" s="33">
        <v>1</v>
      </c>
      <c r="BM82" s="33">
        <v>2</v>
      </c>
      <c r="BN82" s="33">
        <v>4</v>
      </c>
      <c r="BO82" s="33">
        <v>1</v>
      </c>
      <c r="BP82" s="33">
        <v>3</v>
      </c>
      <c r="BQ82" s="33">
        <v>3</v>
      </c>
      <c r="BR82" s="33">
        <v>3</v>
      </c>
      <c r="BS82" s="33">
        <v>3</v>
      </c>
      <c r="BT82" s="33">
        <v>3</v>
      </c>
      <c r="BV82" s="33" t="s">
        <v>198</v>
      </c>
      <c r="BW82" s="33" t="s">
        <v>186</v>
      </c>
      <c r="BZ82" s="33" t="s">
        <v>1553</v>
      </c>
      <c r="CB82" s="33" t="s">
        <v>705</v>
      </c>
      <c r="CC82" s="33" t="s">
        <v>712</v>
      </c>
      <c r="CD82" s="33" t="s">
        <v>719</v>
      </c>
      <c r="CE82" s="33" t="s">
        <v>727</v>
      </c>
      <c r="CF82" s="33" t="s">
        <v>1734</v>
      </c>
      <c r="CG82" s="33" t="s">
        <v>829</v>
      </c>
      <c r="CH82" s="33" t="s">
        <v>978</v>
      </c>
      <c r="CI82" s="33" t="s">
        <v>837</v>
      </c>
      <c r="CJ82" s="33" t="s">
        <v>844</v>
      </c>
    </row>
    <row r="83" spans="1:88" ht="12.75" x14ac:dyDescent="0.2">
      <c r="A83" s="36">
        <v>42712.432410787034</v>
      </c>
      <c r="B83" s="33">
        <v>4</v>
      </c>
      <c r="C83" s="33" t="s">
        <v>5</v>
      </c>
      <c r="D83" s="33" t="s">
        <v>5</v>
      </c>
      <c r="E83" s="33">
        <v>4</v>
      </c>
      <c r="F83" s="33">
        <v>3</v>
      </c>
      <c r="G83" s="33" t="s">
        <v>5</v>
      </c>
      <c r="H83" s="33" t="s">
        <v>5</v>
      </c>
      <c r="I83" s="33" t="s">
        <v>5</v>
      </c>
      <c r="J83" s="33" t="s">
        <v>5</v>
      </c>
      <c r="K83" s="33" t="s">
        <v>5</v>
      </c>
      <c r="L83" s="33">
        <v>4</v>
      </c>
      <c r="M83" s="33">
        <v>5</v>
      </c>
      <c r="N83" s="33">
        <v>2</v>
      </c>
      <c r="O83" s="33">
        <v>4</v>
      </c>
      <c r="P83" s="33" t="s">
        <v>5</v>
      </c>
      <c r="Q83" s="33">
        <v>5</v>
      </c>
      <c r="R83" s="33">
        <v>4</v>
      </c>
      <c r="S83" s="33">
        <v>4</v>
      </c>
      <c r="T83" s="33">
        <v>2</v>
      </c>
      <c r="U83" s="33">
        <v>4</v>
      </c>
      <c r="V83" s="33">
        <v>1</v>
      </c>
      <c r="W83" s="33">
        <v>5</v>
      </c>
      <c r="X83" s="33">
        <v>4</v>
      </c>
      <c r="Y83" s="33">
        <v>5</v>
      </c>
      <c r="Z83" s="33">
        <v>4</v>
      </c>
      <c r="AA83" s="33">
        <v>5</v>
      </c>
      <c r="AB83" s="33">
        <v>5</v>
      </c>
      <c r="AC83" s="33">
        <v>4</v>
      </c>
      <c r="AD83" s="33">
        <v>5</v>
      </c>
      <c r="AE83" s="33">
        <v>4</v>
      </c>
      <c r="AF83" s="33">
        <v>5</v>
      </c>
      <c r="AG83" s="33">
        <v>5</v>
      </c>
      <c r="AH83" s="33">
        <v>5</v>
      </c>
      <c r="AI83" s="33">
        <v>5</v>
      </c>
      <c r="AJ83" s="33">
        <v>3</v>
      </c>
      <c r="AK83" s="33">
        <v>5</v>
      </c>
      <c r="AL83" s="33">
        <v>5</v>
      </c>
      <c r="AM83" s="33">
        <v>5</v>
      </c>
      <c r="AN83" s="33">
        <v>4</v>
      </c>
      <c r="AO83" s="33">
        <v>4</v>
      </c>
      <c r="AP83" s="33">
        <v>5</v>
      </c>
      <c r="AQ83" s="33">
        <v>5</v>
      </c>
      <c r="AR83" s="33">
        <v>5</v>
      </c>
      <c r="AS83" s="33">
        <v>3</v>
      </c>
      <c r="AT83" s="33">
        <v>4</v>
      </c>
      <c r="AU83" s="33">
        <v>4</v>
      </c>
      <c r="AV83" s="33">
        <v>2</v>
      </c>
      <c r="AW83" s="33">
        <v>2</v>
      </c>
      <c r="AX83" s="33">
        <v>5</v>
      </c>
      <c r="AY83" s="33">
        <v>5</v>
      </c>
      <c r="AZ83" s="33">
        <v>3</v>
      </c>
      <c r="BA83" s="33">
        <v>5</v>
      </c>
      <c r="BB83" s="33">
        <v>3</v>
      </c>
      <c r="BC83" s="33">
        <v>5</v>
      </c>
      <c r="BD83" s="33">
        <v>2</v>
      </c>
      <c r="BE83" s="33" t="s">
        <v>1735</v>
      </c>
      <c r="BF83" s="33">
        <v>4</v>
      </c>
      <c r="BG83" s="33">
        <v>5</v>
      </c>
      <c r="BH83" s="33">
        <v>5</v>
      </c>
      <c r="BI83" s="33">
        <v>5</v>
      </c>
      <c r="BJ83" s="33">
        <v>4</v>
      </c>
      <c r="BK83" s="33">
        <v>3</v>
      </c>
      <c r="BL83" s="33">
        <v>5</v>
      </c>
      <c r="BM83" s="33">
        <v>5</v>
      </c>
      <c r="BN83" s="33">
        <v>5</v>
      </c>
      <c r="BO83" s="33">
        <v>4</v>
      </c>
      <c r="BP83" s="33">
        <v>5</v>
      </c>
      <c r="BQ83" s="33">
        <v>5</v>
      </c>
      <c r="BR83" s="33">
        <v>5</v>
      </c>
      <c r="BS83" s="33">
        <v>5</v>
      </c>
      <c r="BT83" s="33">
        <v>5</v>
      </c>
      <c r="BU83" s="33" t="s">
        <v>1736</v>
      </c>
      <c r="BV83" s="33" t="s">
        <v>198</v>
      </c>
      <c r="BW83" s="33" t="s">
        <v>186</v>
      </c>
      <c r="BX83" s="33" t="s">
        <v>1587</v>
      </c>
      <c r="CB83" s="33" t="s">
        <v>704</v>
      </c>
      <c r="CC83" s="33" t="s">
        <v>712</v>
      </c>
      <c r="CD83" s="33" t="s">
        <v>719</v>
      </c>
      <c r="CE83" s="33" t="s">
        <v>727</v>
      </c>
      <c r="CF83" s="33" t="s">
        <v>977</v>
      </c>
      <c r="CG83" s="33" t="s">
        <v>830</v>
      </c>
      <c r="CH83" s="33" t="s">
        <v>1369</v>
      </c>
      <c r="CI83" s="33" t="s">
        <v>837</v>
      </c>
      <c r="CJ83" s="33" t="s">
        <v>844</v>
      </c>
    </row>
    <row r="84" spans="1:88" ht="12.75" x14ac:dyDescent="0.2">
      <c r="A84" s="36">
        <v>42712.443161041665</v>
      </c>
      <c r="B84" s="33">
        <v>2</v>
      </c>
      <c r="C84" s="33">
        <v>5</v>
      </c>
      <c r="D84" s="33">
        <v>3</v>
      </c>
      <c r="E84" s="33">
        <v>3</v>
      </c>
      <c r="F84" s="33">
        <v>4</v>
      </c>
      <c r="G84" s="33">
        <v>5</v>
      </c>
      <c r="H84" s="33">
        <v>5</v>
      </c>
      <c r="I84" s="33">
        <v>5</v>
      </c>
      <c r="J84" s="33">
        <v>5</v>
      </c>
      <c r="K84" s="33">
        <v>3</v>
      </c>
      <c r="L84" s="33">
        <v>4</v>
      </c>
      <c r="M84" s="33">
        <v>4</v>
      </c>
      <c r="N84" s="33">
        <v>2</v>
      </c>
      <c r="O84" s="33">
        <v>5</v>
      </c>
      <c r="P84" s="33">
        <v>3</v>
      </c>
      <c r="Q84" s="33">
        <v>5</v>
      </c>
      <c r="R84" s="33">
        <v>5</v>
      </c>
      <c r="S84" s="33">
        <v>2</v>
      </c>
      <c r="T84" s="33">
        <v>4</v>
      </c>
      <c r="U84" s="33">
        <v>5</v>
      </c>
      <c r="V84" s="33">
        <v>2</v>
      </c>
      <c r="W84" s="33">
        <v>5</v>
      </c>
      <c r="X84" s="33">
        <v>3</v>
      </c>
      <c r="Y84" s="33">
        <v>5</v>
      </c>
      <c r="Z84" s="33">
        <v>4</v>
      </c>
      <c r="AA84" s="33">
        <v>4</v>
      </c>
      <c r="AB84" s="33">
        <v>4</v>
      </c>
      <c r="AC84" s="33">
        <v>3</v>
      </c>
      <c r="AD84" s="33">
        <v>5</v>
      </c>
      <c r="AE84" s="33">
        <v>3</v>
      </c>
      <c r="AF84" s="33">
        <v>5</v>
      </c>
      <c r="AG84" s="33">
        <v>5</v>
      </c>
      <c r="AH84" s="33">
        <v>5</v>
      </c>
      <c r="AI84" s="33">
        <v>3</v>
      </c>
      <c r="AJ84" s="33">
        <v>2</v>
      </c>
      <c r="AK84" s="33">
        <v>5</v>
      </c>
      <c r="AL84" s="33">
        <v>3</v>
      </c>
      <c r="AM84" s="33">
        <v>4</v>
      </c>
      <c r="AN84" s="33">
        <v>4</v>
      </c>
      <c r="AO84" s="33">
        <v>5</v>
      </c>
      <c r="AP84" s="33">
        <v>5</v>
      </c>
      <c r="AQ84" s="33">
        <v>4</v>
      </c>
      <c r="AR84" s="33">
        <v>4</v>
      </c>
      <c r="AS84" s="33">
        <v>3</v>
      </c>
      <c r="AT84" s="33">
        <v>3</v>
      </c>
      <c r="AU84" s="33">
        <v>5</v>
      </c>
      <c r="AV84" s="33">
        <v>2</v>
      </c>
      <c r="AW84" s="33">
        <v>5</v>
      </c>
      <c r="AX84" s="33">
        <v>3</v>
      </c>
      <c r="AY84" s="33">
        <v>4</v>
      </c>
      <c r="AZ84" s="33">
        <v>4</v>
      </c>
      <c r="BA84" s="33">
        <v>3</v>
      </c>
      <c r="BB84" s="33">
        <v>3</v>
      </c>
      <c r="BC84" s="33">
        <v>5</v>
      </c>
      <c r="BD84" s="33">
        <v>3</v>
      </c>
      <c r="BE84" s="33" t="s">
        <v>1737</v>
      </c>
      <c r="BF84" s="33">
        <v>3</v>
      </c>
      <c r="BG84" s="33">
        <v>4</v>
      </c>
      <c r="BH84" s="33">
        <v>5</v>
      </c>
      <c r="BI84" s="33">
        <v>3</v>
      </c>
      <c r="BJ84" s="33">
        <v>3</v>
      </c>
      <c r="BK84" s="33">
        <v>4</v>
      </c>
      <c r="BL84" s="33">
        <v>3</v>
      </c>
      <c r="BM84" s="33">
        <v>5</v>
      </c>
      <c r="BN84" s="33">
        <v>5</v>
      </c>
      <c r="BO84" s="33">
        <v>5</v>
      </c>
      <c r="BP84" s="33">
        <v>4</v>
      </c>
      <c r="BQ84" s="33">
        <v>5</v>
      </c>
      <c r="BR84" s="33">
        <v>5</v>
      </c>
      <c r="BS84" s="33">
        <v>5</v>
      </c>
      <c r="BT84" s="33">
        <v>4</v>
      </c>
      <c r="BU84" s="33" t="s">
        <v>1738</v>
      </c>
      <c r="BV84" s="33" t="s">
        <v>198</v>
      </c>
      <c r="BW84" s="33" t="s">
        <v>186</v>
      </c>
      <c r="CB84" s="33" t="s">
        <v>704</v>
      </c>
      <c r="CC84" s="33" t="s">
        <v>712</v>
      </c>
      <c r="CD84" s="33" t="s">
        <v>719</v>
      </c>
      <c r="CE84" s="33" t="s">
        <v>727</v>
      </c>
      <c r="CF84" s="33" t="s">
        <v>966</v>
      </c>
      <c r="CG84" s="33" t="s">
        <v>206</v>
      </c>
      <c r="CH84" s="33" t="s">
        <v>1085</v>
      </c>
      <c r="CI84" s="33" t="s">
        <v>837</v>
      </c>
      <c r="CJ84" s="33" t="s">
        <v>844</v>
      </c>
    </row>
    <row r="85" spans="1:88" ht="12.75" x14ac:dyDescent="0.2">
      <c r="A85" s="36">
        <v>42712.461030601851</v>
      </c>
      <c r="B85" s="33">
        <v>5</v>
      </c>
      <c r="C85" s="33">
        <v>5</v>
      </c>
      <c r="D85" s="33">
        <v>5</v>
      </c>
      <c r="E85" s="33">
        <v>1</v>
      </c>
      <c r="F85" s="33">
        <v>1</v>
      </c>
      <c r="G85" s="33">
        <v>5</v>
      </c>
      <c r="H85" s="33">
        <v>1</v>
      </c>
      <c r="I85" s="33">
        <v>5</v>
      </c>
      <c r="J85" s="33">
        <v>5</v>
      </c>
      <c r="K85" s="33">
        <v>1</v>
      </c>
      <c r="L85" s="33">
        <v>1</v>
      </c>
      <c r="M85" s="33">
        <v>2</v>
      </c>
      <c r="N85" s="33">
        <v>2</v>
      </c>
      <c r="O85" s="33">
        <v>4</v>
      </c>
      <c r="P85" s="33">
        <v>5</v>
      </c>
      <c r="Q85" s="33">
        <v>1</v>
      </c>
      <c r="R85" s="33">
        <v>2</v>
      </c>
      <c r="S85" s="33">
        <v>1</v>
      </c>
      <c r="T85" s="33">
        <v>5</v>
      </c>
      <c r="U85" s="33">
        <v>2</v>
      </c>
      <c r="V85" s="33" t="s">
        <v>5</v>
      </c>
      <c r="W85" s="33">
        <v>5</v>
      </c>
      <c r="X85" s="33">
        <v>3</v>
      </c>
      <c r="Y85" s="33">
        <v>5</v>
      </c>
      <c r="Z85" s="33">
        <v>3</v>
      </c>
      <c r="AA85" s="33">
        <v>5</v>
      </c>
      <c r="AB85" s="33">
        <v>3</v>
      </c>
      <c r="AC85" s="33">
        <v>5</v>
      </c>
      <c r="AD85" s="33">
        <v>5</v>
      </c>
      <c r="AE85" s="33">
        <v>3</v>
      </c>
      <c r="AF85" s="33">
        <v>5</v>
      </c>
      <c r="AG85" s="33">
        <v>5</v>
      </c>
      <c r="AH85" s="33">
        <v>5</v>
      </c>
      <c r="AI85" s="33">
        <v>5</v>
      </c>
      <c r="AJ85" s="33">
        <v>5</v>
      </c>
      <c r="AK85" s="33">
        <v>5</v>
      </c>
      <c r="AL85" s="33">
        <v>5</v>
      </c>
      <c r="AM85" s="33">
        <v>1</v>
      </c>
      <c r="AN85" s="33">
        <v>1</v>
      </c>
      <c r="AO85" s="33">
        <v>5</v>
      </c>
      <c r="AP85" s="33">
        <v>1</v>
      </c>
      <c r="AQ85" s="33">
        <v>5</v>
      </c>
      <c r="AR85" s="33">
        <v>5</v>
      </c>
      <c r="AS85" s="33">
        <v>2</v>
      </c>
      <c r="AT85" s="33">
        <v>1</v>
      </c>
      <c r="AU85" s="33">
        <v>4</v>
      </c>
      <c r="AV85" s="33">
        <v>2</v>
      </c>
      <c r="AW85" s="33">
        <v>5</v>
      </c>
      <c r="AX85" s="33">
        <v>5</v>
      </c>
      <c r="AY85" s="33">
        <v>5</v>
      </c>
      <c r="AZ85" s="33">
        <v>2</v>
      </c>
      <c r="BA85" s="33">
        <v>3</v>
      </c>
      <c r="BB85" s="33">
        <v>5</v>
      </c>
      <c r="BC85" s="33">
        <v>5</v>
      </c>
      <c r="BD85" s="33" t="s">
        <v>5</v>
      </c>
      <c r="BE85" s="33" t="s">
        <v>1739</v>
      </c>
      <c r="BF85" s="33">
        <v>3</v>
      </c>
      <c r="BG85" s="33">
        <v>5</v>
      </c>
      <c r="BH85" s="33">
        <v>5</v>
      </c>
      <c r="BI85" s="33">
        <v>4</v>
      </c>
      <c r="BJ85" s="33">
        <v>3</v>
      </c>
      <c r="BK85" s="33">
        <v>3</v>
      </c>
      <c r="BL85" s="33">
        <v>4</v>
      </c>
      <c r="BM85" s="33">
        <v>5</v>
      </c>
      <c r="BN85" s="33">
        <v>4</v>
      </c>
      <c r="BO85" s="33">
        <v>4</v>
      </c>
      <c r="BP85" s="33">
        <v>5</v>
      </c>
      <c r="BQ85" s="33">
        <v>5</v>
      </c>
      <c r="BR85" s="33">
        <v>5</v>
      </c>
      <c r="BS85" s="33">
        <v>5</v>
      </c>
      <c r="BT85" s="33">
        <v>5</v>
      </c>
      <c r="BU85" s="33" t="s">
        <v>1740</v>
      </c>
      <c r="BV85" s="33" t="s">
        <v>198</v>
      </c>
      <c r="BW85" s="33" t="s">
        <v>181</v>
      </c>
      <c r="CB85" s="33" t="s">
        <v>704</v>
      </c>
      <c r="CC85" s="33" t="s">
        <v>713</v>
      </c>
      <c r="CD85" s="33" t="s">
        <v>719</v>
      </c>
      <c r="CE85" s="33" t="s">
        <v>728</v>
      </c>
      <c r="CF85" s="33" t="s">
        <v>1741</v>
      </c>
      <c r="CG85" s="33" t="s">
        <v>1742</v>
      </c>
      <c r="CH85" s="33" t="s">
        <v>206</v>
      </c>
      <c r="CI85" s="33" t="s">
        <v>837</v>
      </c>
      <c r="CJ85" s="33" t="s">
        <v>844</v>
      </c>
    </row>
    <row r="86" spans="1:88" ht="12.75" x14ac:dyDescent="0.2">
      <c r="A86" s="36">
        <v>42712.464046168985</v>
      </c>
      <c r="B86" s="33">
        <v>1</v>
      </c>
      <c r="C86" s="33">
        <v>2</v>
      </c>
      <c r="D86" s="33">
        <v>2</v>
      </c>
      <c r="E86" s="33">
        <v>1</v>
      </c>
      <c r="F86" s="33">
        <v>1</v>
      </c>
      <c r="G86" s="33">
        <v>2</v>
      </c>
      <c r="H86" s="33">
        <v>1</v>
      </c>
      <c r="I86" s="33">
        <v>2</v>
      </c>
      <c r="J86" s="33">
        <v>2</v>
      </c>
      <c r="K86" s="33">
        <v>2</v>
      </c>
      <c r="L86" s="33">
        <v>3</v>
      </c>
      <c r="M86" s="33">
        <v>1</v>
      </c>
      <c r="N86" s="33">
        <v>1</v>
      </c>
      <c r="O86" s="33">
        <v>2</v>
      </c>
      <c r="P86" s="33">
        <v>3</v>
      </c>
      <c r="Q86" s="33">
        <v>2</v>
      </c>
      <c r="R86" s="33">
        <v>2</v>
      </c>
      <c r="S86" s="33">
        <v>1</v>
      </c>
      <c r="T86" s="33">
        <v>2</v>
      </c>
      <c r="U86" s="33">
        <v>1</v>
      </c>
      <c r="V86" s="33">
        <v>1</v>
      </c>
      <c r="W86" s="33">
        <v>2</v>
      </c>
      <c r="X86" s="33">
        <v>2</v>
      </c>
      <c r="Y86" s="33">
        <v>3</v>
      </c>
      <c r="Z86" s="33">
        <v>5</v>
      </c>
      <c r="AA86" s="33">
        <v>3</v>
      </c>
      <c r="AB86" s="33">
        <v>2</v>
      </c>
      <c r="AC86" s="33">
        <v>5</v>
      </c>
      <c r="AD86" s="33">
        <v>2</v>
      </c>
      <c r="AE86" s="33">
        <v>1</v>
      </c>
      <c r="AF86" s="33">
        <v>3</v>
      </c>
      <c r="AG86" s="33">
        <v>1</v>
      </c>
      <c r="AH86" s="33">
        <v>3</v>
      </c>
      <c r="AI86" s="33">
        <v>2</v>
      </c>
      <c r="AJ86" s="33">
        <v>5</v>
      </c>
      <c r="AK86" s="33">
        <v>5</v>
      </c>
      <c r="AL86" s="33">
        <v>2</v>
      </c>
      <c r="AM86" s="33">
        <v>5</v>
      </c>
      <c r="AN86" s="33">
        <v>5</v>
      </c>
      <c r="AO86" s="33">
        <v>5</v>
      </c>
      <c r="AP86" s="33">
        <v>5</v>
      </c>
      <c r="AQ86" s="33">
        <v>5</v>
      </c>
      <c r="AR86" s="33">
        <v>5</v>
      </c>
      <c r="AS86" s="33">
        <v>5</v>
      </c>
      <c r="AT86" s="33">
        <v>5</v>
      </c>
      <c r="AU86" s="33">
        <v>5</v>
      </c>
      <c r="AV86" s="33">
        <v>4</v>
      </c>
      <c r="AW86" s="33">
        <v>5</v>
      </c>
      <c r="AX86" s="33">
        <v>5</v>
      </c>
      <c r="AY86" s="33">
        <v>5</v>
      </c>
      <c r="AZ86" s="33">
        <v>4</v>
      </c>
      <c r="BA86" s="33">
        <v>4</v>
      </c>
      <c r="BB86" s="33">
        <v>5</v>
      </c>
      <c r="BC86" s="33">
        <v>5</v>
      </c>
      <c r="BD86" s="33">
        <v>5</v>
      </c>
      <c r="BE86" s="33" t="s">
        <v>1743</v>
      </c>
      <c r="BF86" s="33">
        <v>5</v>
      </c>
      <c r="BG86" s="33" t="s">
        <v>5</v>
      </c>
      <c r="BH86" s="33">
        <v>5</v>
      </c>
      <c r="BI86" s="33">
        <v>5</v>
      </c>
      <c r="BJ86" s="33">
        <v>5</v>
      </c>
      <c r="BK86" s="33">
        <v>5</v>
      </c>
      <c r="BL86" s="33">
        <v>5</v>
      </c>
      <c r="BM86" s="33">
        <v>5</v>
      </c>
      <c r="BN86" s="33">
        <v>4</v>
      </c>
      <c r="BO86" s="33">
        <v>5</v>
      </c>
      <c r="BP86" s="33">
        <v>5</v>
      </c>
      <c r="BQ86" s="33">
        <v>5</v>
      </c>
      <c r="BR86" s="33">
        <v>5</v>
      </c>
      <c r="BS86" s="33">
        <v>5</v>
      </c>
      <c r="BT86" s="33">
        <v>5</v>
      </c>
      <c r="BV86" s="33" t="s">
        <v>1564</v>
      </c>
      <c r="CG86" s="33" t="s">
        <v>236</v>
      </c>
      <c r="CH86" s="33" t="s">
        <v>953</v>
      </c>
      <c r="CI86" s="33" t="s">
        <v>837</v>
      </c>
      <c r="CJ86" s="33" t="s">
        <v>844</v>
      </c>
    </row>
    <row r="87" spans="1:88" ht="12.75" x14ac:dyDescent="0.2">
      <c r="A87" s="36">
        <v>42712.47763248843</v>
      </c>
      <c r="B87" s="33">
        <v>1</v>
      </c>
      <c r="C87" s="33">
        <v>2</v>
      </c>
      <c r="D87" s="33">
        <v>4</v>
      </c>
      <c r="E87" s="33">
        <v>2</v>
      </c>
      <c r="F87" s="33">
        <v>1</v>
      </c>
      <c r="G87" s="33">
        <v>3</v>
      </c>
      <c r="H87" s="33">
        <v>2</v>
      </c>
      <c r="I87" s="33" t="s">
        <v>5</v>
      </c>
      <c r="J87" s="33">
        <v>5</v>
      </c>
      <c r="K87" s="33">
        <v>2</v>
      </c>
      <c r="L87" s="33">
        <v>3</v>
      </c>
      <c r="M87" s="33">
        <v>2</v>
      </c>
      <c r="N87" s="33">
        <v>3</v>
      </c>
      <c r="O87" s="33">
        <v>3</v>
      </c>
      <c r="P87" s="33">
        <v>5</v>
      </c>
      <c r="Q87" s="33">
        <v>3</v>
      </c>
      <c r="R87" s="33">
        <v>3</v>
      </c>
      <c r="S87" s="33">
        <v>1</v>
      </c>
      <c r="T87" s="33">
        <v>5</v>
      </c>
      <c r="U87" s="33">
        <v>5</v>
      </c>
      <c r="V87" s="33">
        <v>1</v>
      </c>
      <c r="W87" s="33">
        <v>1</v>
      </c>
      <c r="X87" s="33">
        <v>2</v>
      </c>
      <c r="Y87" s="33">
        <v>4</v>
      </c>
      <c r="Z87" s="33">
        <v>4</v>
      </c>
      <c r="AA87" s="33">
        <v>4</v>
      </c>
      <c r="AB87" s="33">
        <v>3</v>
      </c>
      <c r="AC87" s="33">
        <v>2</v>
      </c>
      <c r="AD87" s="33">
        <v>2</v>
      </c>
      <c r="AE87" s="33">
        <v>1</v>
      </c>
      <c r="AF87" s="33">
        <v>2</v>
      </c>
      <c r="AG87" s="33">
        <v>3</v>
      </c>
      <c r="AH87" s="33">
        <v>3</v>
      </c>
      <c r="AI87" s="33">
        <v>1</v>
      </c>
      <c r="AJ87" s="33">
        <v>1</v>
      </c>
      <c r="AK87" s="33">
        <v>4</v>
      </c>
      <c r="AL87" s="33">
        <v>3</v>
      </c>
      <c r="AM87" s="33">
        <v>3</v>
      </c>
      <c r="AN87" s="33">
        <v>2</v>
      </c>
      <c r="AO87" s="33">
        <v>3</v>
      </c>
      <c r="AP87" s="33">
        <v>1</v>
      </c>
      <c r="AQ87" s="33">
        <v>5</v>
      </c>
      <c r="AR87" s="33">
        <v>4</v>
      </c>
      <c r="AS87" s="33">
        <v>3</v>
      </c>
      <c r="AT87" s="33">
        <v>3</v>
      </c>
      <c r="AU87" s="33">
        <v>3</v>
      </c>
      <c r="AV87" s="33">
        <v>2</v>
      </c>
      <c r="AW87" s="33">
        <v>5</v>
      </c>
      <c r="AX87" s="33">
        <v>4</v>
      </c>
      <c r="AY87" s="33">
        <v>4</v>
      </c>
      <c r="AZ87" s="33">
        <v>3</v>
      </c>
      <c r="BA87" s="33">
        <v>1</v>
      </c>
      <c r="BB87" s="33">
        <v>5</v>
      </c>
      <c r="BC87" s="33">
        <v>1</v>
      </c>
      <c r="BD87" s="33">
        <v>1</v>
      </c>
      <c r="BF87" s="33" t="s">
        <v>5</v>
      </c>
      <c r="BG87" s="33" t="s">
        <v>5</v>
      </c>
      <c r="BH87" s="33">
        <v>3</v>
      </c>
      <c r="BI87" s="33">
        <v>3</v>
      </c>
      <c r="BJ87" s="33" t="s">
        <v>5</v>
      </c>
      <c r="BK87" s="33" t="s">
        <v>5</v>
      </c>
      <c r="BL87" s="33" t="s">
        <v>5</v>
      </c>
      <c r="BM87" s="33">
        <v>4</v>
      </c>
      <c r="BN87" s="33">
        <v>5</v>
      </c>
      <c r="BO87" s="33" t="s">
        <v>5</v>
      </c>
      <c r="BP87" s="33">
        <v>4</v>
      </c>
      <c r="BQ87" s="33">
        <v>4</v>
      </c>
      <c r="BR87" s="33">
        <v>5</v>
      </c>
      <c r="BS87" s="33">
        <v>4</v>
      </c>
      <c r="BT87" s="33">
        <v>5</v>
      </c>
      <c r="BV87" s="33" t="s">
        <v>198</v>
      </c>
      <c r="BW87" s="33" t="s">
        <v>186</v>
      </c>
      <c r="CB87" s="33" t="s">
        <v>704</v>
      </c>
      <c r="CC87" s="33" t="s">
        <v>713</v>
      </c>
      <c r="CD87" s="33" t="s">
        <v>719</v>
      </c>
      <c r="CE87" s="33" t="s">
        <v>727</v>
      </c>
      <c r="CF87" s="33" t="s">
        <v>933</v>
      </c>
      <c r="CG87" s="33" t="s">
        <v>741</v>
      </c>
      <c r="CH87" s="33" t="s">
        <v>1242</v>
      </c>
      <c r="CI87" s="33" t="s">
        <v>837</v>
      </c>
      <c r="CJ87" s="33" t="s">
        <v>844</v>
      </c>
    </row>
    <row r="88" spans="1:88" ht="12.75" x14ac:dyDescent="0.2">
      <c r="A88" s="36">
        <v>42712.477965578699</v>
      </c>
      <c r="B88" s="33">
        <v>1</v>
      </c>
      <c r="C88" s="33">
        <v>2</v>
      </c>
      <c r="D88" s="33">
        <v>2</v>
      </c>
      <c r="E88" s="33">
        <v>2</v>
      </c>
      <c r="F88" s="33">
        <v>1</v>
      </c>
      <c r="G88" s="33">
        <v>4</v>
      </c>
      <c r="H88" s="33">
        <v>3</v>
      </c>
      <c r="I88" s="33">
        <v>5</v>
      </c>
      <c r="J88" s="33">
        <v>5</v>
      </c>
      <c r="K88" s="33">
        <v>2</v>
      </c>
      <c r="L88" s="33">
        <v>5</v>
      </c>
      <c r="M88" s="33">
        <v>1</v>
      </c>
      <c r="N88" s="33">
        <v>1</v>
      </c>
      <c r="O88" s="33">
        <v>5</v>
      </c>
      <c r="P88" s="33">
        <v>5</v>
      </c>
      <c r="Q88" s="33">
        <v>5</v>
      </c>
      <c r="R88" s="33">
        <v>5</v>
      </c>
      <c r="S88" s="33">
        <v>5</v>
      </c>
      <c r="T88" s="33">
        <v>2</v>
      </c>
      <c r="U88" s="33">
        <v>2</v>
      </c>
      <c r="V88" s="33" t="s">
        <v>5</v>
      </c>
      <c r="W88" s="33">
        <v>3</v>
      </c>
      <c r="X88" s="33">
        <v>5</v>
      </c>
      <c r="Y88" s="33">
        <v>5</v>
      </c>
      <c r="Z88" s="33">
        <v>5</v>
      </c>
      <c r="AA88" s="33">
        <v>5</v>
      </c>
      <c r="AB88" s="33">
        <v>5</v>
      </c>
      <c r="AC88" s="33">
        <v>5</v>
      </c>
      <c r="AD88" s="33">
        <v>5</v>
      </c>
      <c r="AE88" s="33">
        <v>5</v>
      </c>
      <c r="AF88" s="33">
        <v>5</v>
      </c>
      <c r="AG88" s="33">
        <v>5</v>
      </c>
      <c r="AH88" s="33">
        <v>5</v>
      </c>
      <c r="AI88" s="33" t="s">
        <v>5</v>
      </c>
      <c r="AJ88" s="33">
        <v>3</v>
      </c>
      <c r="AK88" s="33">
        <v>5</v>
      </c>
      <c r="AL88" s="33" t="s">
        <v>5</v>
      </c>
      <c r="AM88" s="33">
        <v>2</v>
      </c>
      <c r="AN88" s="33">
        <v>1</v>
      </c>
      <c r="AO88" s="33">
        <v>4</v>
      </c>
      <c r="AP88" s="33">
        <v>5</v>
      </c>
      <c r="AQ88" s="33">
        <v>5</v>
      </c>
      <c r="AR88" s="33">
        <v>4</v>
      </c>
      <c r="AS88" s="33">
        <v>3</v>
      </c>
      <c r="AT88" s="33" t="s">
        <v>5</v>
      </c>
      <c r="AU88" s="33">
        <v>5</v>
      </c>
      <c r="AV88" s="33">
        <v>1</v>
      </c>
      <c r="AW88" s="33">
        <v>5</v>
      </c>
      <c r="AX88" s="33">
        <v>5</v>
      </c>
      <c r="AY88" s="33">
        <v>5</v>
      </c>
      <c r="AZ88" s="33">
        <v>5</v>
      </c>
      <c r="BA88" s="33">
        <v>5</v>
      </c>
      <c r="BB88" s="33">
        <v>2</v>
      </c>
      <c r="BC88" s="33">
        <v>5</v>
      </c>
      <c r="BD88" s="33" t="s">
        <v>5</v>
      </c>
      <c r="BE88" s="33" t="s">
        <v>1744</v>
      </c>
      <c r="BF88" s="33">
        <v>4</v>
      </c>
      <c r="BG88" s="33">
        <v>3</v>
      </c>
      <c r="BH88" s="33">
        <v>5</v>
      </c>
      <c r="BI88" s="33">
        <v>3</v>
      </c>
      <c r="BJ88" s="33" t="s">
        <v>5</v>
      </c>
      <c r="BK88" s="33">
        <v>5</v>
      </c>
      <c r="BL88" s="33" t="s">
        <v>5</v>
      </c>
      <c r="BM88" s="33">
        <v>5</v>
      </c>
      <c r="BN88" s="33">
        <v>3</v>
      </c>
      <c r="BO88" s="33">
        <v>1</v>
      </c>
      <c r="BP88" s="33">
        <v>5</v>
      </c>
      <c r="BQ88" s="33">
        <v>5</v>
      </c>
      <c r="BR88" s="33">
        <v>5</v>
      </c>
      <c r="BS88" s="33" t="s">
        <v>5</v>
      </c>
      <c r="BT88" s="33">
        <v>5</v>
      </c>
      <c r="BU88" s="33" t="s">
        <v>1745</v>
      </c>
      <c r="BV88" s="33" t="s">
        <v>198</v>
      </c>
      <c r="BW88" s="33" t="s">
        <v>184</v>
      </c>
      <c r="BX88" s="33" t="s">
        <v>1587</v>
      </c>
      <c r="BY88" s="33" t="s">
        <v>1746</v>
      </c>
      <c r="CB88" s="33" t="s">
        <v>704</v>
      </c>
      <c r="CC88" s="33" t="s">
        <v>711</v>
      </c>
      <c r="CD88" s="33" t="s">
        <v>719</v>
      </c>
      <c r="CE88" s="33" t="s">
        <v>727</v>
      </c>
      <c r="CF88" s="33" t="s">
        <v>1747</v>
      </c>
      <c r="CG88" s="33" t="s">
        <v>206</v>
      </c>
      <c r="CH88" s="33" t="s">
        <v>957</v>
      </c>
      <c r="CI88" s="33" t="s">
        <v>837</v>
      </c>
      <c r="CJ88" s="33" t="s">
        <v>844</v>
      </c>
    </row>
    <row r="89" spans="1:88" ht="12.75" x14ac:dyDescent="0.2">
      <c r="A89" s="36">
        <v>42712.537972071761</v>
      </c>
      <c r="B89" s="33">
        <v>4</v>
      </c>
      <c r="C89" s="33">
        <v>4</v>
      </c>
      <c r="D89" s="33">
        <v>3</v>
      </c>
      <c r="E89" s="33">
        <v>5</v>
      </c>
      <c r="F89" s="33">
        <v>5</v>
      </c>
      <c r="G89" s="33">
        <v>4</v>
      </c>
      <c r="H89" s="33">
        <v>2</v>
      </c>
      <c r="I89" s="33">
        <v>5</v>
      </c>
      <c r="J89" s="33">
        <v>5</v>
      </c>
      <c r="K89" s="33">
        <v>3</v>
      </c>
      <c r="L89" s="33">
        <v>5</v>
      </c>
      <c r="M89" s="33">
        <v>4</v>
      </c>
      <c r="N89" s="33">
        <v>4</v>
      </c>
      <c r="O89" s="33">
        <v>5</v>
      </c>
      <c r="P89" s="33">
        <v>5</v>
      </c>
      <c r="Q89" s="33">
        <v>4</v>
      </c>
      <c r="R89" s="33">
        <v>5</v>
      </c>
      <c r="S89" s="33">
        <v>4</v>
      </c>
      <c r="T89" s="33">
        <v>4</v>
      </c>
      <c r="U89" s="33">
        <v>5</v>
      </c>
      <c r="V89" s="33">
        <v>2</v>
      </c>
      <c r="W89" s="33">
        <v>3</v>
      </c>
      <c r="X89" s="33">
        <v>2</v>
      </c>
      <c r="Y89" s="33">
        <v>4</v>
      </c>
      <c r="Z89" s="33">
        <v>2</v>
      </c>
      <c r="AA89" s="33">
        <v>2</v>
      </c>
      <c r="AB89" s="33">
        <v>2</v>
      </c>
      <c r="AC89" s="33">
        <v>2</v>
      </c>
      <c r="AD89" s="33">
        <v>2</v>
      </c>
      <c r="AE89" s="33">
        <v>3</v>
      </c>
      <c r="AF89" s="33">
        <v>2</v>
      </c>
      <c r="AG89" s="33">
        <v>4</v>
      </c>
      <c r="AH89" s="33">
        <v>5</v>
      </c>
      <c r="AI89" s="33">
        <v>3</v>
      </c>
      <c r="AJ89" s="33">
        <v>3</v>
      </c>
      <c r="AK89" s="33">
        <v>4</v>
      </c>
      <c r="AL89" s="33">
        <v>3</v>
      </c>
      <c r="AM89" s="33">
        <v>5</v>
      </c>
      <c r="AN89" s="33">
        <v>4</v>
      </c>
      <c r="AO89" s="33">
        <v>4</v>
      </c>
      <c r="AP89" s="33">
        <v>2</v>
      </c>
      <c r="AQ89" s="33">
        <v>4</v>
      </c>
      <c r="AR89" s="33">
        <v>5</v>
      </c>
      <c r="AS89" s="33">
        <v>3</v>
      </c>
      <c r="AT89" s="33">
        <v>5</v>
      </c>
      <c r="AU89" s="33">
        <v>4</v>
      </c>
      <c r="AV89" s="33">
        <v>5</v>
      </c>
      <c r="AW89" s="33">
        <v>5</v>
      </c>
      <c r="AX89" s="33">
        <v>5</v>
      </c>
      <c r="AY89" s="33">
        <v>5</v>
      </c>
      <c r="AZ89" s="33">
        <v>5</v>
      </c>
      <c r="BA89" s="33">
        <v>3</v>
      </c>
      <c r="BB89" s="33">
        <v>5</v>
      </c>
      <c r="BC89" s="33">
        <v>5</v>
      </c>
      <c r="BD89" s="33" t="s">
        <v>5</v>
      </c>
      <c r="BF89" s="33">
        <v>3</v>
      </c>
      <c r="BG89" s="33">
        <v>5</v>
      </c>
      <c r="BH89" s="33">
        <v>5</v>
      </c>
      <c r="BI89" s="33">
        <v>5</v>
      </c>
      <c r="BJ89" s="33">
        <v>4</v>
      </c>
      <c r="BK89" s="33">
        <v>4</v>
      </c>
      <c r="BL89" s="33">
        <v>5</v>
      </c>
      <c r="BM89" s="33">
        <v>4</v>
      </c>
      <c r="BN89" s="33">
        <v>3</v>
      </c>
      <c r="BO89" s="33">
        <v>5</v>
      </c>
      <c r="BP89" s="33">
        <v>4</v>
      </c>
      <c r="BQ89" s="33">
        <v>5</v>
      </c>
      <c r="BR89" s="33">
        <v>5</v>
      </c>
      <c r="BS89" s="33">
        <v>5</v>
      </c>
      <c r="BT89" s="33">
        <v>5</v>
      </c>
      <c r="BU89" s="33" t="s">
        <v>1748</v>
      </c>
      <c r="BV89" s="33" t="s">
        <v>198</v>
      </c>
      <c r="BW89" s="33" t="s">
        <v>1749</v>
      </c>
      <c r="BX89" s="33" t="s">
        <v>1537</v>
      </c>
      <c r="BY89" s="33" t="s">
        <v>1579</v>
      </c>
      <c r="BZ89" s="33" t="s">
        <v>1750</v>
      </c>
      <c r="CB89" s="33" t="s">
        <v>704</v>
      </c>
      <c r="CC89" s="33" t="s">
        <v>713</v>
      </c>
      <c r="CD89" s="33" t="s">
        <v>719</v>
      </c>
      <c r="CE89" s="33" t="s">
        <v>727</v>
      </c>
      <c r="CF89" s="33" t="s">
        <v>1358</v>
      </c>
      <c r="CG89" s="33" t="s">
        <v>828</v>
      </c>
      <c r="CH89" s="33" t="s">
        <v>1751</v>
      </c>
      <c r="CI89" s="33" t="s">
        <v>837</v>
      </c>
      <c r="CJ89" s="33" t="s">
        <v>844</v>
      </c>
    </row>
    <row r="90" spans="1:88" ht="12.75" x14ac:dyDescent="0.2">
      <c r="A90" s="36">
        <v>42712.565813692127</v>
      </c>
      <c r="B90" s="33">
        <v>2</v>
      </c>
      <c r="C90" s="33">
        <v>5</v>
      </c>
      <c r="D90" s="33">
        <v>3</v>
      </c>
      <c r="E90" s="33">
        <v>1</v>
      </c>
      <c r="F90" s="33">
        <v>1</v>
      </c>
      <c r="G90" s="33">
        <v>5</v>
      </c>
      <c r="H90" s="33">
        <v>5</v>
      </c>
      <c r="I90" s="33">
        <v>5</v>
      </c>
      <c r="J90" s="33">
        <v>3</v>
      </c>
      <c r="K90" s="33">
        <v>2</v>
      </c>
      <c r="L90" s="33">
        <v>5</v>
      </c>
      <c r="M90" s="33">
        <v>2</v>
      </c>
      <c r="N90" s="33">
        <v>3</v>
      </c>
      <c r="O90" s="33">
        <v>4</v>
      </c>
      <c r="P90" s="33">
        <v>4</v>
      </c>
      <c r="Q90" s="33">
        <v>3</v>
      </c>
      <c r="R90" s="33">
        <v>3</v>
      </c>
      <c r="S90" s="33">
        <v>1</v>
      </c>
      <c r="T90" s="33">
        <v>5</v>
      </c>
      <c r="U90" s="33">
        <v>2</v>
      </c>
      <c r="V90" s="33">
        <v>3</v>
      </c>
      <c r="W90" s="33">
        <v>4</v>
      </c>
      <c r="X90" s="33">
        <v>4</v>
      </c>
      <c r="Y90" s="33">
        <v>4</v>
      </c>
      <c r="Z90" s="33">
        <v>4</v>
      </c>
      <c r="AA90" s="33">
        <v>4</v>
      </c>
      <c r="AB90" s="33">
        <v>4</v>
      </c>
      <c r="AC90" s="33">
        <v>5</v>
      </c>
      <c r="AD90" s="33">
        <v>4</v>
      </c>
      <c r="AE90" s="33">
        <v>4</v>
      </c>
      <c r="AF90" s="33">
        <v>4</v>
      </c>
      <c r="AG90" s="33">
        <v>4</v>
      </c>
      <c r="AH90" s="33">
        <v>5</v>
      </c>
      <c r="AI90" s="33">
        <v>4</v>
      </c>
      <c r="AJ90" s="33">
        <v>3</v>
      </c>
      <c r="AK90" s="33">
        <v>5</v>
      </c>
      <c r="AL90" s="33">
        <v>4</v>
      </c>
      <c r="AM90" s="33">
        <v>2</v>
      </c>
      <c r="AN90" s="33">
        <v>1</v>
      </c>
      <c r="AO90" s="33">
        <v>5</v>
      </c>
      <c r="AP90" s="33">
        <v>5</v>
      </c>
      <c r="AQ90" s="33">
        <v>5</v>
      </c>
      <c r="AR90" s="33">
        <v>2</v>
      </c>
      <c r="AS90" s="33">
        <v>2</v>
      </c>
      <c r="AT90" s="33">
        <v>5</v>
      </c>
      <c r="AU90" s="33">
        <v>2</v>
      </c>
      <c r="AV90" s="33">
        <v>3</v>
      </c>
      <c r="AW90" s="33">
        <v>4</v>
      </c>
      <c r="AX90" s="33">
        <v>5</v>
      </c>
      <c r="AY90" s="33">
        <v>2</v>
      </c>
      <c r="AZ90" s="33">
        <v>3</v>
      </c>
      <c r="BA90" s="33">
        <v>2</v>
      </c>
      <c r="BB90" s="33">
        <v>4</v>
      </c>
      <c r="BC90" s="33">
        <v>5</v>
      </c>
      <c r="BD90" s="33">
        <v>4</v>
      </c>
      <c r="BE90" s="33" t="s">
        <v>1752</v>
      </c>
      <c r="BF90" s="33" t="s">
        <v>5</v>
      </c>
      <c r="BG90" s="33" t="s">
        <v>5</v>
      </c>
      <c r="BH90" s="33" t="s">
        <v>5</v>
      </c>
      <c r="BI90" s="33" t="s">
        <v>5</v>
      </c>
      <c r="BJ90" s="33" t="s">
        <v>5</v>
      </c>
      <c r="BK90" s="33">
        <v>3</v>
      </c>
      <c r="BL90" s="33">
        <v>4</v>
      </c>
      <c r="BM90" s="33">
        <v>2</v>
      </c>
      <c r="BN90" s="33">
        <v>4</v>
      </c>
      <c r="BO90" s="33">
        <v>1</v>
      </c>
      <c r="BP90" s="33">
        <v>3</v>
      </c>
      <c r="BQ90" s="33">
        <v>4</v>
      </c>
      <c r="BR90" s="33">
        <v>4</v>
      </c>
      <c r="BS90" s="33">
        <v>4</v>
      </c>
      <c r="BT90" s="33">
        <v>4</v>
      </c>
      <c r="BU90" s="33" t="s">
        <v>1753</v>
      </c>
      <c r="BV90" s="33" t="s">
        <v>198</v>
      </c>
      <c r="BW90" s="33" t="s">
        <v>186</v>
      </c>
      <c r="CB90" s="33" t="s">
        <v>705</v>
      </c>
      <c r="CC90" s="33" t="s">
        <v>711</v>
      </c>
      <c r="CD90" s="33" t="s">
        <v>720</v>
      </c>
      <c r="CE90" s="33" t="s">
        <v>727</v>
      </c>
      <c r="CF90" s="33" t="s">
        <v>977</v>
      </c>
      <c r="CG90" s="33" t="s">
        <v>830</v>
      </c>
      <c r="CH90" s="33" t="s">
        <v>741</v>
      </c>
      <c r="CI90" s="33" t="s">
        <v>837</v>
      </c>
      <c r="CJ90" s="33" t="s">
        <v>844</v>
      </c>
    </row>
    <row r="91" spans="1:88" ht="12.75" x14ac:dyDescent="0.2">
      <c r="A91" s="36">
        <v>42712.569773298615</v>
      </c>
      <c r="B91" s="33">
        <v>2</v>
      </c>
      <c r="C91" s="33">
        <v>5</v>
      </c>
      <c r="D91" s="33">
        <v>2</v>
      </c>
      <c r="E91" s="33">
        <v>4</v>
      </c>
      <c r="F91" s="33">
        <v>2</v>
      </c>
      <c r="G91" s="33">
        <v>5</v>
      </c>
      <c r="H91" s="33">
        <v>2</v>
      </c>
      <c r="I91" s="33">
        <v>4</v>
      </c>
      <c r="J91" s="33">
        <v>4</v>
      </c>
      <c r="K91" s="33">
        <v>2</v>
      </c>
      <c r="L91" s="33">
        <v>3</v>
      </c>
      <c r="M91" s="33">
        <v>1</v>
      </c>
      <c r="N91" s="33">
        <v>4</v>
      </c>
      <c r="O91" s="33">
        <v>5</v>
      </c>
      <c r="P91" s="33">
        <v>5</v>
      </c>
      <c r="Q91" s="33">
        <v>3</v>
      </c>
      <c r="R91" s="33">
        <v>3</v>
      </c>
      <c r="S91" s="33">
        <v>1</v>
      </c>
      <c r="T91" s="33">
        <v>4</v>
      </c>
      <c r="U91" s="33">
        <v>3</v>
      </c>
      <c r="V91" s="33" t="s">
        <v>5</v>
      </c>
      <c r="W91" s="33">
        <v>4</v>
      </c>
      <c r="X91" s="33">
        <v>2</v>
      </c>
      <c r="Y91" s="33">
        <v>4</v>
      </c>
      <c r="Z91" s="33">
        <v>3</v>
      </c>
      <c r="AA91" s="33">
        <v>4</v>
      </c>
      <c r="AB91" s="33">
        <v>3</v>
      </c>
      <c r="AC91" s="33">
        <v>4</v>
      </c>
      <c r="AD91" s="33">
        <v>5</v>
      </c>
      <c r="AE91" s="33">
        <v>5</v>
      </c>
      <c r="AF91" s="33">
        <v>5</v>
      </c>
      <c r="AG91" s="33">
        <v>5</v>
      </c>
      <c r="AH91" s="33">
        <v>4</v>
      </c>
      <c r="AI91" s="33">
        <v>5</v>
      </c>
      <c r="AJ91" s="33">
        <v>3</v>
      </c>
      <c r="AK91" s="33">
        <v>4</v>
      </c>
      <c r="AL91" s="33">
        <v>3</v>
      </c>
      <c r="AM91" s="33">
        <v>4</v>
      </c>
      <c r="AN91" s="33">
        <v>2</v>
      </c>
      <c r="AO91" s="33">
        <v>5</v>
      </c>
      <c r="AP91" s="33">
        <v>4</v>
      </c>
      <c r="AQ91" s="33">
        <v>5</v>
      </c>
      <c r="AR91" s="33">
        <v>4</v>
      </c>
      <c r="AS91" s="33">
        <v>4</v>
      </c>
      <c r="AT91" s="33">
        <v>3</v>
      </c>
      <c r="AU91" s="33">
        <v>2</v>
      </c>
      <c r="AV91" s="33">
        <v>3</v>
      </c>
      <c r="AW91" s="33">
        <v>5</v>
      </c>
      <c r="AX91" s="33">
        <v>5</v>
      </c>
      <c r="AY91" s="33">
        <v>4</v>
      </c>
      <c r="AZ91" s="33">
        <v>3</v>
      </c>
      <c r="BA91" s="33">
        <v>3</v>
      </c>
      <c r="BB91" s="33">
        <v>4</v>
      </c>
      <c r="BC91" s="33">
        <v>3</v>
      </c>
      <c r="BD91" s="33" t="s">
        <v>5</v>
      </c>
      <c r="BF91" s="33">
        <v>3</v>
      </c>
      <c r="BG91" s="33">
        <v>4</v>
      </c>
      <c r="BH91" s="33">
        <v>3</v>
      </c>
      <c r="BI91" s="33">
        <v>2</v>
      </c>
      <c r="BJ91" s="33">
        <v>4</v>
      </c>
      <c r="BK91" s="33">
        <v>4</v>
      </c>
      <c r="BL91" s="33">
        <v>3</v>
      </c>
      <c r="BM91" s="33">
        <v>4</v>
      </c>
      <c r="BN91" s="33">
        <v>3</v>
      </c>
      <c r="BO91" s="33">
        <v>1</v>
      </c>
      <c r="BP91" s="33">
        <v>3</v>
      </c>
      <c r="BQ91" s="33">
        <v>4</v>
      </c>
      <c r="BR91" s="33">
        <v>5</v>
      </c>
      <c r="BS91" s="33">
        <v>5</v>
      </c>
      <c r="BT91" s="33">
        <v>3</v>
      </c>
      <c r="BU91" s="33" t="s">
        <v>1754</v>
      </c>
      <c r="BV91" s="33" t="s">
        <v>198</v>
      </c>
      <c r="BW91" s="33" t="s">
        <v>1139</v>
      </c>
      <c r="BX91" s="33" t="s">
        <v>1556</v>
      </c>
      <c r="BZ91" s="33" t="s">
        <v>1698</v>
      </c>
      <c r="CB91" s="33" t="s">
        <v>705</v>
      </c>
      <c r="CC91" s="33" t="s">
        <v>712</v>
      </c>
      <c r="CD91" s="33" t="s">
        <v>720</v>
      </c>
      <c r="CE91" s="33" t="s">
        <v>727</v>
      </c>
      <c r="CF91" s="33" t="s">
        <v>1755</v>
      </c>
      <c r="CG91" s="33" t="s">
        <v>829</v>
      </c>
      <c r="CH91" s="33" t="s">
        <v>1034</v>
      </c>
      <c r="CI91" s="33" t="s">
        <v>837</v>
      </c>
      <c r="CJ91" s="33" t="s">
        <v>844</v>
      </c>
    </row>
    <row r="92" spans="1:88" ht="12.75" x14ac:dyDescent="0.2">
      <c r="A92" s="36">
        <v>42712.572261412039</v>
      </c>
      <c r="B92" s="33">
        <v>2</v>
      </c>
      <c r="C92" s="33">
        <v>5</v>
      </c>
      <c r="D92" s="33">
        <v>3</v>
      </c>
      <c r="E92" s="33">
        <v>3</v>
      </c>
      <c r="F92" s="33">
        <v>1</v>
      </c>
      <c r="G92" s="33">
        <v>5</v>
      </c>
      <c r="H92" s="33">
        <v>5</v>
      </c>
      <c r="I92" s="33">
        <v>5</v>
      </c>
      <c r="J92" s="33">
        <v>5</v>
      </c>
      <c r="K92" s="33">
        <v>2</v>
      </c>
      <c r="L92" s="33">
        <v>2</v>
      </c>
      <c r="M92" s="33">
        <v>3</v>
      </c>
      <c r="N92" s="33">
        <v>2</v>
      </c>
      <c r="O92" s="33">
        <v>1</v>
      </c>
      <c r="P92" s="33">
        <v>5</v>
      </c>
      <c r="Q92" s="33">
        <v>5</v>
      </c>
      <c r="R92" s="33">
        <v>2</v>
      </c>
      <c r="S92" s="33">
        <v>1</v>
      </c>
      <c r="T92" s="33">
        <v>1</v>
      </c>
      <c r="U92" s="33">
        <v>4</v>
      </c>
      <c r="V92" s="33">
        <v>2</v>
      </c>
      <c r="W92" s="33">
        <v>3</v>
      </c>
      <c r="X92" s="33">
        <v>3</v>
      </c>
      <c r="Y92" s="33">
        <v>4</v>
      </c>
      <c r="Z92" s="33">
        <v>3</v>
      </c>
      <c r="AA92" s="33">
        <v>5</v>
      </c>
      <c r="AB92" s="33">
        <v>4</v>
      </c>
      <c r="AC92" s="33">
        <v>4</v>
      </c>
      <c r="AD92" s="33">
        <v>5</v>
      </c>
      <c r="AE92" s="33">
        <v>4</v>
      </c>
      <c r="AF92" s="33">
        <v>4</v>
      </c>
      <c r="AG92" s="33">
        <v>4</v>
      </c>
      <c r="AH92" s="33">
        <v>4</v>
      </c>
      <c r="AI92" s="33">
        <v>4</v>
      </c>
      <c r="AJ92" s="33">
        <v>2</v>
      </c>
      <c r="AK92" s="33">
        <v>5</v>
      </c>
      <c r="AL92" s="33">
        <v>2</v>
      </c>
      <c r="AM92" s="33">
        <v>2</v>
      </c>
      <c r="AN92" s="33">
        <v>1</v>
      </c>
      <c r="AO92" s="33">
        <v>5</v>
      </c>
      <c r="AP92" s="33">
        <v>5</v>
      </c>
      <c r="AQ92" s="33">
        <v>5</v>
      </c>
      <c r="AR92" s="33">
        <v>5</v>
      </c>
      <c r="AS92" s="33">
        <v>1</v>
      </c>
      <c r="AT92" s="33">
        <v>2</v>
      </c>
      <c r="AU92" s="33">
        <v>3</v>
      </c>
      <c r="AV92" s="33">
        <v>2</v>
      </c>
      <c r="AW92" s="33">
        <v>1</v>
      </c>
      <c r="AX92" s="33">
        <v>5</v>
      </c>
      <c r="AY92" s="33">
        <v>5</v>
      </c>
      <c r="AZ92" s="33">
        <v>2</v>
      </c>
      <c r="BA92" s="33">
        <v>1</v>
      </c>
      <c r="BB92" s="33">
        <v>1</v>
      </c>
      <c r="BC92" s="33">
        <v>4</v>
      </c>
      <c r="BD92" s="33">
        <v>1</v>
      </c>
      <c r="BF92" s="33">
        <v>4</v>
      </c>
      <c r="BG92" s="33">
        <v>4</v>
      </c>
      <c r="BH92" s="33">
        <v>5</v>
      </c>
      <c r="BI92" s="33">
        <v>3</v>
      </c>
      <c r="BJ92" s="33">
        <v>2</v>
      </c>
      <c r="BK92" s="33">
        <v>4</v>
      </c>
      <c r="BL92" s="33">
        <v>4</v>
      </c>
      <c r="BM92" s="33">
        <v>4</v>
      </c>
      <c r="BN92" s="33">
        <v>4</v>
      </c>
      <c r="BO92" s="33">
        <v>1</v>
      </c>
      <c r="BP92" s="33">
        <v>4</v>
      </c>
      <c r="BQ92" s="33">
        <v>4</v>
      </c>
      <c r="BR92" s="33">
        <v>4</v>
      </c>
      <c r="BS92" s="33">
        <v>4</v>
      </c>
      <c r="BT92" s="33">
        <v>4</v>
      </c>
      <c r="BV92" s="33" t="s">
        <v>1564</v>
      </c>
      <c r="CB92" s="33" t="s">
        <v>705</v>
      </c>
      <c r="CC92" s="33" t="s">
        <v>711</v>
      </c>
      <c r="CD92" s="33" t="s">
        <v>719</v>
      </c>
      <c r="CE92" s="33" t="s">
        <v>727</v>
      </c>
      <c r="CF92" s="33" t="s">
        <v>1686</v>
      </c>
      <c r="CG92" s="33" t="s">
        <v>206</v>
      </c>
      <c r="CH92" s="33" t="s">
        <v>952</v>
      </c>
      <c r="CI92" s="33" t="s">
        <v>837</v>
      </c>
      <c r="CJ92" s="33" t="s">
        <v>844</v>
      </c>
    </row>
    <row r="93" spans="1:88" ht="12.75" x14ac:dyDescent="0.2">
      <c r="A93" s="36">
        <v>42712.58756630787</v>
      </c>
      <c r="B93" s="33">
        <v>4</v>
      </c>
      <c r="C93" s="33">
        <v>5</v>
      </c>
      <c r="D93" s="33">
        <v>4</v>
      </c>
      <c r="E93" s="33">
        <v>5</v>
      </c>
      <c r="F93" s="33">
        <v>2</v>
      </c>
      <c r="G93" s="33">
        <v>5</v>
      </c>
      <c r="H93" s="33">
        <v>4</v>
      </c>
      <c r="I93" s="33">
        <v>5</v>
      </c>
      <c r="J93" s="33">
        <v>3</v>
      </c>
      <c r="K93" s="33">
        <v>2</v>
      </c>
      <c r="L93" s="33">
        <v>1</v>
      </c>
      <c r="M93" s="33">
        <v>1</v>
      </c>
      <c r="N93" s="33">
        <v>1</v>
      </c>
      <c r="O93" s="33">
        <v>2</v>
      </c>
      <c r="P93" s="33">
        <v>2</v>
      </c>
      <c r="Q93" s="33">
        <v>5</v>
      </c>
      <c r="R93" s="33">
        <v>1</v>
      </c>
      <c r="S93" s="33">
        <v>1</v>
      </c>
      <c r="T93" s="33">
        <v>1</v>
      </c>
      <c r="U93" s="33">
        <v>2</v>
      </c>
      <c r="V93" s="33">
        <v>1</v>
      </c>
      <c r="W93" s="33">
        <v>5</v>
      </c>
      <c r="X93" s="33">
        <v>5</v>
      </c>
      <c r="Y93" s="33">
        <v>5</v>
      </c>
      <c r="Z93" s="33">
        <v>5</v>
      </c>
      <c r="AA93" s="33">
        <v>5</v>
      </c>
      <c r="AB93" s="33">
        <v>5</v>
      </c>
      <c r="AC93" s="33">
        <v>5</v>
      </c>
      <c r="AD93" s="33">
        <v>3</v>
      </c>
      <c r="AE93" s="33">
        <v>4</v>
      </c>
      <c r="AF93" s="33">
        <v>4</v>
      </c>
      <c r="AG93" s="33">
        <v>5</v>
      </c>
      <c r="AH93" s="33">
        <v>4</v>
      </c>
      <c r="AI93" s="33">
        <v>3</v>
      </c>
      <c r="AJ93" s="33">
        <v>4</v>
      </c>
      <c r="AK93" s="33">
        <v>5</v>
      </c>
      <c r="AL93" s="33">
        <v>4</v>
      </c>
      <c r="AM93" s="33">
        <v>5</v>
      </c>
      <c r="AN93" s="33">
        <v>1</v>
      </c>
      <c r="AO93" s="33">
        <v>5</v>
      </c>
      <c r="AP93" s="33">
        <v>3</v>
      </c>
      <c r="AQ93" s="33">
        <v>5</v>
      </c>
      <c r="AR93" s="33">
        <v>3</v>
      </c>
      <c r="AS93" s="33">
        <v>1</v>
      </c>
      <c r="AT93" s="33">
        <v>2</v>
      </c>
      <c r="AU93" s="33">
        <v>1</v>
      </c>
      <c r="AV93" s="33">
        <v>1</v>
      </c>
      <c r="AW93" s="33">
        <v>2</v>
      </c>
      <c r="AX93" s="33">
        <v>2</v>
      </c>
      <c r="AY93" s="33">
        <v>4</v>
      </c>
      <c r="AZ93" s="33">
        <v>1</v>
      </c>
      <c r="BA93" s="33">
        <v>1</v>
      </c>
      <c r="BB93" s="33">
        <v>1</v>
      </c>
      <c r="BC93" s="33">
        <v>2</v>
      </c>
      <c r="BD93" s="33">
        <v>1</v>
      </c>
      <c r="BE93" s="33" t="s">
        <v>1756</v>
      </c>
      <c r="BF93" s="33">
        <v>2</v>
      </c>
      <c r="BG93" s="33">
        <v>5</v>
      </c>
      <c r="BH93" s="33">
        <v>2</v>
      </c>
      <c r="BI93" s="33">
        <v>4</v>
      </c>
      <c r="BJ93" s="33">
        <v>4</v>
      </c>
      <c r="BK93" s="33" t="s">
        <v>5</v>
      </c>
      <c r="BL93" s="33" t="s">
        <v>5</v>
      </c>
      <c r="BM93" s="33">
        <v>4</v>
      </c>
      <c r="BN93" s="33" t="s">
        <v>5</v>
      </c>
      <c r="BO93" s="33">
        <v>1</v>
      </c>
      <c r="BP93" s="33">
        <v>4</v>
      </c>
      <c r="BQ93" s="33">
        <v>4</v>
      </c>
      <c r="BR93" s="33" t="s">
        <v>5</v>
      </c>
      <c r="BS93" s="33">
        <v>5</v>
      </c>
      <c r="BT93" s="33" t="s">
        <v>5</v>
      </c>
      <c r="BU93" s="33" t="s">
        <v>1757</v>
      </c>
      <c r="BV93" s="33" t="s">
        <v>198</v>
      </c>
      <c r="BW93" s="33" t="s">
        <v>186</v>
      </c>
      <c r="BX93" s="33" t="s">
        <v>1556</v>
      </c>
      <c r="CB93" s="33" t="s">
        <v>705</v>
      </c>
      <c r="CC93" s="33" t="s">
        <v>711</v>
      </c>
      <c r="CD93" s="33" t="s">
        <v>720</v>
      </c>
      <c r="CE93" s="33" t="s">
        <v>727</v>
      </c>
      <c r="CF93" s="33" t="s">
        <v>977</v>
      </c>
      <c r="CG93" s="33" t="s">
        <v>830</v>
      </c>
      <c r="CH93" s="33" t="s">
        <v>1758</v>
      </c>
      <c r="CI93" s="33" t="s">
        <v>1759</v>
      </c>
      <c r="CJ93" s="33" t="s">
        <v>845</v>
      </c>
    </row>
    <row r="94" spans="1:88" ht="12.75" x14ac:dyDescent="0.2">
      <c r="A94" s="36">
        <v>42712.591605231486</v>
      </c>
      <c r="B94" s="33">
        <v>2</v>
      </c>
      <c r="C94" s="33">
        <v>5</v>
      </c>
      <c r="D94" s="33">
        <v>2</v>
      </c>
      <c r="E94" s="33">
        <v>1</v>
      </c>
      <c r="F94" s="33">
        <v>1</v>
      </c>
      <c r="G94" s="33">
        <v>4</v>
      </c>
      <c r="H94" s="33">
        <v>5</v>
      </c>
      <c r="I94" s="33">
        <v>5</v>
      </c>
      <c r="J94" s="33">
        <v>5</v>
      </c>
      <c r="K94" s="33">
        <v>3</v>
      </c>
      <c r="L94" s="33">
        <v>5</v>
      </c>
      <c r="M94" s="33">
        <v>3</v>
      </c>
      <c r="N94" s="33">
        <v>3</v>
      </c>
      <c r="O94" s="33">
        <v>4</v>
      </c>
      <c r="P94" s="33">
        <v>5</v>
      </c>
      <c r="Q94" s="33">
        <v>1</v>
      </c>
      <c r="R94" s="33">
        <v>1</v>
      </c>
      <c r="S94" s="33">
        <v>4</v>
      </c>
      <c r="T94" s="33">
        <v>2</v>
      </c>
      <c r="U94" s="33">
        <v>1</v>
      </c>
      <c r="V94" s="33">
        <v>1</v>
      </c>
      <c r="W94" s="33">
        <v>4</v>
      </c>
      <c r="X94" s="33">
        <v>3</v>
      </c>
      <c r="Y94" s="33">
        <v>3</v>
      </c>
      <c r="Z94" s="33">
        <v>3</v>
      </c>
      <c r="AA94" s="33">
        <v>4</v>
      </c>
      <c r="AB94" s="33">
        <v>4</v>
      </c>
      <c r="AC94" s="33">
        <v>2</v>
      </c>
      <c r="AD94" s="33">
        <v>1</v>
      </c>
      <c r="AE94" s="33">
        <v>1</v>
      </c>
      <c r="AF94" s="33">
        <v>1</v>
      </c>
      <c r="AG94" s="33">
        <v>3</v>
      </c>
      <c r="AH94" s="33">
        <v>4</v>
      </c>
      <c r="AI94" s="33">
        <v>2</v>
      </c>
      <c r="AJ94" s="33">
        <v>2</v>
      </c>
      <c r="AK94" s="33">
        <v>5</v>
      </c>
      <c r="AL94" s="33">
        <v>1</v>
      </c>
      <c r="AM94" s="33">
        <v>1</v>
      </c>
      <c r="AN94" s="33">
        <v>1</v>
      </c>
      <c r="AO94" s="33">
        <v>5</v>
      </c>
      <c r="AP94" s="33">
        <v>3</v>
      </c>
      <c r="AQ94" s="33">
        <v>5</v>
      </c>
      <c r="AR94" s="33">
        <v>5</v>
      </c>
      <c r="AS94" s="33">
        <v>4</v>
      </c>
      <c r="AT94" s="33">
        <v>5</v>
      </c>
      <c r="AU94" s="33">
        <v>3</v>
      </c>
      <c r="AV94" s="33">
        <v>3</v>
      </c>
      <c r="AW94" s="33">
        <v>4</v>
      </c>
      <c r="AX94" s="33">
        <v>5</v>
      </c>
      <c r="AY94" s="33">
        <v>2</v>
      </c>
      <c r="AZ94" s="33">
        <v>3</v>
      </c>
      <c r="BA94" s="33">
        <v>5</v>
      </c>
      <c r="BB94" s="33">
        <v>1</v>
      </c>
      <c r="BC94" s="33">
        <v>5</v>
      </c>
      <c r="BD94" s="33">
        <v>2</v>
      </c>
      <c r="BF94" s="33">
        <v>3</v>
      </c>
      <c r="BG94" s="33">
        <v>4</v>
      </c>
      <c r="BH94" s="33">
        <v>3</v>
      </c>
      <c r="BI94" s="33">
        <v>3</v>
      </c>
      <c r="BJ94" s="33">
        <v>2</v>
      </c>
      <c r="BK94" s="33">
        <v>1</v>
      </c>
      <c r="BL94" s="33">
        <v>4</v>
      </c>
      <c r="BM94" s="33">
        <v>2</v>
      </c>
      <c r="BN94" s="33">
        <v>3</v>
      </c>
      <c r="BO94" s="33">
        <v>1</v>
      </c>
      <c r="BP94" s="33">
        <v>4</v>
      </c>
      <c r="BQ94" s="33">
        <v>4</v>
      </c>
      <c r="BR94" s="33">
        <v>5</v>
      </c>
      <c r="BS94" s="33">
        <v>2</v>
      </c>
      <c r="BT94" s="33">
        <v>4</v>
      </c>
      <c r="BU94" s="33" t="s">
        <v>1760</v>
      </c>
      <c r="BV94" s="33" t="s">
        <v>198</v>
      </c>
      <c r="BW94" s="33" t="s">
        <v>182</v>
      </c>
      <c r="BY94" s="33" t="s">
        <v>1761</v>
      </c>
      <c r="BZ94" s="33" t="s">
        <v>1698</v>
      </c>
      <c r="CB94" s="33" t="s">
        <v>705</v>
      </c>
      <c r="CC94" s="33" t="s">
        <v>715</v>
      </c>
      <c r="CD94" s="33" t="s">
        <v>719</v>
      </c>
      <c r="CE94" s="33" t="s">
        <v>727</v>
      </c>
      <c r="CF94" s="33" t="s">
        <v>1762</v>
      </c>
      <c r="CG94" s="33" t="s">
        <v>236</v>
      </c>
      <c r="CH94" s="33" t="s">
        <v>953</v>
      </c>
      <c r="CI94" s="33" t="s">
        <v>837</v>
      </c>
      <c r="CJ94" s="33" t="s">
        <v>844</v>
      </c>
    </row>
    <row r="95" spans="1:88" ht="12.75" x14ac:dyDescent="0.2">
      <c r="A95" s="36">
        <v>42712.598368715277</v>
      </c>
      <c r="B95" s="33">
        <v>3</v>
      </c>
      <c r="C95" s="33">
        <v>5</v>
      </c>
      <c r="D95" s="33">
        <v>5</v>
      </c>
      <c r="E95" s="33">
        <v>5</v>
      </c>
      <c r="F95" s="33">
        <v>4</v>
      </c>
      <c r="G95" s="33">
        <v>5</v>
      </c>
      <c r="H95" s="33">
        <v>5</v>
      </c>
      <c r="I95" s="33">
        <v>2</v>
      </c>
      <c r="J95" s="33">
        <v>4</v>
      </c>
      <c r="K95" s="33">
        <v>2</v>
      </c>
      <c r="L95" s="33">
        <v>2</v>
      </c>
      <c r="M95" s="33">
        <v>3</v>
      </c>
      <c r="N95" s="33">
        <v>2</v>
      </c>
      <c r="O95" s="33">
        <v>3</v>
      </c>
      <c r="P95" s="33">
        <v>4</v>
      </c>
      <c r="Q95" s="33">
        <v>2</v>
      </c>
      <c r="R95" s="33">
        <v>3</v>
      </c>
      <c r="S95" s="33">
        <v>2</v>
      </c>
      <c r="T95" s="33">
        <v>2</v>
      </c>
      <c r="U95" s="33">
        <v>3</v>
      </c>
      <c r="V95" s="33">
        <v>3</v>
      </c>
      <c r="W95" s="33">
        <v>5</v>
      </c>
      <c r="X95" s="33">
        <v>4</v>
      </c>
      <c r="Y95" s="33">
        <v>3</v>
      </c>
      <c r="Z95" s="33">
        <v>4</v>
      </c>
      <c r="AA95" s="33">
        <v>3</v>
      </c>
      <c r="AB95" s="33">
        <v>2</v>
      </c>
      <c r="AC95" s="33">
        <v>3</v>
      </c>
      <c r="AD95" s="33">
        <v>5</v>
      </c>
      <c r="AE95" s="33">
        <v>5</v>
      </c>
      <c r="AF95" s="33">
        <v>5</v>
      </c>
      <c r="AG95" s="33">
        <v>5</v>
      </c>
      <c r="AH95" s="33">
        <v>4</v>
      </c>
      <c r="AI95" s="33">
        <v>3</v>
      </c>
      <c r="AJ95" s="33">
        <v>4</v>
      </c>
      <c r="AK95" s="33">
        <v>5</v>
      </c>
      <c r="AL95" s="33">
        <v>5</v>
      </c>
      <c r="AM95" s="33">
        <v>5</v>
      </c>
      <c r="AN95" s="33">
        <v>4</v>
      </c>
      <c r="AO95" s="33">
        <v>5</v>
      </c>
      <c r="AP95" s="33">
        <v>5</v>
      </c>
      <c r="AQ95" s="33">
        <v>2</v>
      </c>
      <c r="AR95" s="33">
        <v>4</v>
      </c>
      <c r="AS95" s="33">
        <v>2</v>
      </c>
      <c r="AT95" s="33">
        <v>3</v>
      </c>
      <c r="AU95" s="33">
        <v>5</v>
      </c>
      <c r="AV95" s="33">
        <v>2</v>
      </c>
      <c r="AW95" s="33">
        <v>3</v>
      </c>
      <c r="AX95" s="33">
        <v>5</v>
      </c>
      <c r="AY95" s="33">
        <v>5</v>
      </c>
      <c r="AZ95" s="33">
        <v>3</v>
      </c>
      <c r="BA95" s="33">
        <v>2</v>
      </c>
      <c r="BB95" s="33">
        <v>3</v>
      </c>
      <c r="BC95" s="33">
        <v>4</v>
      </c>
      <c r="BD95" s="33">
        <v>3</v>
      </c>
      <c r="BE95" s="33" t="s">
        <v>1763</v>
      </c>
      <c r="BF95" s="33">
        <v>4</v>
      </c>
      <c r="BG95" s="33">
        <v>4</v>
      </c>
      <c r="BH95" s="33">
        <v>5</v>
      </c>
      <c r="BI95" s="33">
        <v>3</v>
      </c>
      <c r="BJ95" s="33">
        <v>3</v>
      </c>
      <c r="BK95" s="33">
        <v>4</v>
      </c>
      <c r="BL95" s="33">
        <v>5</v>
      </c>
      <c r="BM95" s="33">
        <v>4</v>
      </c>
      <c r="BN95" s="33">
        <v>4</v>
      </c>
      <c r="BO95" s="33">
        <v>4</v>
      </c>
      <c r="BP95" s="33">
        <v>5</v>
      </c>
      <c r="BQ95" s="33">
        <v>5</v>
      </c>
      <c r="BR95" s="33">
        <v>4</v>
      </c>
      <c r="BS95" s="33">
        <v>4</v>
      </c>
      <c r="BT95" s="33">
        <v>4</v>
      </c>
      <c r="BU95" s="33" t="s">
        <v>1764</v>
      </c>
      <c r="BV95" s="33" t="s">
        <v>198</v>
      </c>
      <c r="BW95" s="33" t="s">
        <v>186</v>
      </c>
      <c r="BX95" s="33" t="s">
        <v>1537</v>
      </c>
      <c r="BY95" s="33" t="s">
        <v>1579</v>
      </c>
      <c r="CB95" s="33" t="s">
        <v>704</v>
      </c>
      <c r="CC95" s="33" t="s">
        <v>713</v>
      </c>
      <c r="CD95" s="33" t="s">
        <v>719</v>
      </c>
      <c r="CE95" s="33" t="s">
        <v>727</v>
      </c>
      <c r="CF95" s="33" t="s">
        <v>1765</v>
      </c>
      <c r="CG95" s="33" t="s">
        <v>829</v>
      </c>
      <c r="CH95" s="33" t="s">
        <v>1445</v>
      </c>
      <c r="CI95" s="33" t="s">
        <v>837</v>
      </c>
      <c r="CJ95" s="33" t="s">
        <v>844</v>
      </c>
    </row>
    <row r="96" spans="1:88" ht="12.75" x14ac:dyDescent="0.2">
      <c r="A96" s="36">
        <v>42712.631819849536</v>
      </c>
      <c r="B96" s="33">
        <v>1</v>
      </c>
      <c r="C96" s="33">
        <v>1</v>
      </c>
      <c r="D96" s="33">
        <v>1</v>
      </c>
      <c r="E96" s="33">
        <v>1</v>
      </c>
      <c r="F96" s="33">
        <v>1</v>
      </c>
      <c r="G96" s="33">
        <v>1</v>
      </c>
      <c r="H96" s="33">
        <v>1</v>
      </c>
      <c r="I96" s="33">
        <v>1</v>
      </c>
      <c r="J96" s="33">
        <v>1</v>
      </c>
      <c r="K96" s="33">
        <v>1</v>
      </c>
      <c r="L96" s="33">
        <v>1</v>
      </c>
      <c r="M96" s="33">
        <v>4</v>
      </c>
      <c r="N96" s="33">
        <v>1</v>
      </c>
      <c r="O96" s="33">
        <v>3</v>
      </c>
      <c r="P96" s="33">
        <v>4</v>
      </c>
      <c r="Q96" s="33">
        <v>3</v>
      </c>
      <c r="R96" s="33">
        <v>4</v>
      </c>
      <c r="S96" s="33">
        <v>1</v>
      </c>
      <c r="T96" s="33">
        <v>1</v>
      </c>
      <c r="U96" s="33">
        <v>4</v>
      </c>
      <c r="V96" s="33">
        <v>1</v>
      </c>
      <c r="W96" s="33">
        <v>2</v>
      </c>
      <c r="X96" s="33">
        <v>2</v>
      </c>
      <c r="Y96" s="33">
        <v>2</v>
      </c>
      <c r="Z96" s="33">
        <v>2</v>
      </c>
      <c r="AA96" s="33">
        <v>3</v>
      </c>
      <c r="AB96" s="33">
        <v>2</v>
      </c>
      <c r="AC96" s="33">
        <v>2</v>
      </c>
      <c r="AD96" s="33">
        <v>2</v>
      </c>
      <c r="AE96" s="33">
        <v>4</v>
      </c>
      <c r="AF96" s="33">
        <v>3</v>
      </c>
      <c r="AG96" s="33">
        <v>4</v>
      </c>
      <c r="AH96" s="33">
        <v>1</v>
      </c>
      <c r="AI96" s="33">
        <v>4</v>
      </c>
      <c r="AJ96" s="33">
        <v>1</v>
      </c>
      <c r="AK96" s="33">
        <v>1</v>
      </c>
      <c r="AL96" s="33">
        <v>1</v>
      </c>
      <c r="AM96" s="33">
        <v>1</v>
      </c>
      <c r="AN96" s="33">
        <v>1</v>
      </c>
      <c r="AO96" s="33">
        <v>1</v>
      </c>
      <c r="AP96" s="33">
        <v>1</v>
      </c>
      <c r="AQ96" s="33">
        <v>1</v>
      </c>
      <c r="AR96" s="33">
        <v>1</v>
      </c>
      <c r="AS96" s="33">
        <v>1</v>
      </c>
      <c r="AT96" s="33">
        <v>1</v>
      </c>
      <c r="AU96" s="33">
        <v>4</v>
      </c>
      <c r="AV96" s="33">
        <v>1</v>
      </c>
      <c r="AW96" s="33">
        <v>3</v>
      </c>
      <c r="AX96" s="33">
        <v>4</v>
      </c>
      <c r="AY96" s="33">
        <v>4</v>
      </c>
      <c r="AZ96" s="33">
        <v>3</v>
      </c>
      <c r="BA96" s="33">
        <v>1</v>
      </c>
      <c r="BB96" s="33">
        <v>1</v>
      </c>
      <c r="BC96" s="33">
        <v>4</v>
      </c>
      <c r="BD96" s="33">
        <v>1</v>
      </c>
      <c r="BF96" s="33">
        <v>3</v>
      </c>
      <c r="BG96" s="33">
        <v>3</v>
      </c>
      <c r="BH96" s="33">
        <v>3</v>
      </c>
      <c r="BI96" s="33">
        <v>3</v>
      </c>
      <c r="BJ96" s="33">
        <v>4</v>
      </c>
      <c r="BK96" s="33">
        <v>3</v>
      </c>
      <c r="BL96" s="33">
        <v>3</v>
      </c>
      <c r="BM96" s="33">
        <v>3</v>
      </c>
      <c r="BN96" s="33">
        <v>3</v>
      </c>
      <c r="BO96" s="33">
        <v>3</v>
      </c>
      <c r="BP96" s="33">
        <v>4</v>
      </c>
      <c r="BQ96" s="33">
        <v>4</v>
      </c>
      <c r="BR96" s="33">
        <v>3</v>
      </c>
      <c r="BS96" s="33">
        <v>3</v>
      </c>
      <c r="BT96" s="33">
        <v>3</v>
      </c>
      <c r="BV96" s="33" t="s">
        <v>198</v>
      </c>
      <c r="BW96" s="33" t="s">
        <v>186</v>
      </c>
      <c r="BY96" s="33" t="s">
        <v>1617</v>
      </c>
      <c r="CB96" s="33" t="s">
        <v>705</v>
      </c>
      <c r="CC96" s="33" t="s">
        <v>711</v>
      </c>
      <c r="CD96" s="33" t="s">
        <v>719</v>
      </c>
      <c r="CE96" s="33" t="s">
        <v>727</v>
      </c>
      <c r="CF96" s="33" t="s">
        <v>1766</v>
      </c>
      <c r="CG96" s="33" t="s">
        <v>828</v>
      </c>
      <c r="CH96" s="33" t="s">
        <v>1767</v>
      </c>
      <c r="CI96" s="33" t="s">
        <v>837</v>
      </c>
      <c r="CJ96" s="33" t="s">
        <v>844</v>
      </c>
    </row>
    <row r="97" spans="1:88" ht="12.75" x14ac:dyDescent="0.2">
      <c r="A97" s="36">
        <v>42712.635208622683</v>
      </c>
      <c r="B97" s="33">
        <v>1</v>
      </c>
      <c r="C97" s="33">
        <v>3</v>
      </c>
      <c r="D97" s="33">
        <v>1</v>
      </c>
      <c r="E97" s="33">
        <v>3</v>
      </c>
      <c r="F97" s="33">
        <v>3</v>
      </c>
      <c r="G97" s="33">
        <v>3</v>
      </c>
      <c r="H97" s="33">
        <v>3</v>
      </c>
      <c r="I97" s="33">
        <v>3</v>
      </c>
      <c r="J97" s="33">
        <v>3</v>
      </c>
      <c r="K97" s="33">
        <v>3</v>
      </c>
      <c r="L97" s="33">
        <v>3</v>
      </c>
      <c r="M97" s="33">
        <v>5</v>
      </c>
      <c r="N97" s="33">
        <v>1</v>
      </c>
      <c r="O97" s="33">
        <v>4</v>
      </c>
      <c r="P97" s="33">
        <v>3</v>
      </c>
      <c r="Q97" s="33">
        <v>4</v>
      </c>
      <c r="R97" s="33">
        <v>5</v>
      </c>
      <c r="S97" s="33">
        <v>3</v>
      </c>
      <c r="T97" s="33">
        <v>3</v>
      </c>
      <c r="U97" s="33">
        <v>1</v>
      </c>
      <c r="V97" s="33">
        <v>1</v>
      </c>
      <c r="W97" s="33">
        <v>4</v>
      </c>
      <c r="X97" s="33">
        <v>3</v>
      </c>
      <c r="Y97" s="33">
        <v>4</v>
      </c>
      <c r="Z97" s="33">
        <v>4</v>
      </c>
      <c r="AA97" s="33">
        <v>4</v>
      </c>
      <c r="AB97" s="33">
        <v>4</v>
      </c>
      <c r="AC97" s="33">
        <v>3</v>
      </c>
      <c r="AD97" s="33">
        <v>2</v>
      </c>
      <c r="AE97" s="33">
        <v>2</v>
      </c>
      <c r="AF97" s="33">
        <v>4</v>
      </c>
      <c r="AG97" s="33">
        <v>3</v>
      </c>
      <c r="AH97" s="33">
        <v>4</v>
      </c>
      <c r="AI97" s="33">
        <v>3</v>
      </c>
      <c r="AJ97" s="33">
        <v>1</v>
      </c>
      <c r="AK97" s="33">
        <v>4</v>
      </c>
      <c r="AL97" s="33">
        <v>1</v>
      </c>
      <c r="AM97" s="33">
        <v>2</v>
      </c>
      <c r="AN97" s="33">
        <v>4</v>
      </c>
      <c r="AO97" s="33">
        <v>4</v>
      </c>
      <c r="AP97" s="33">
        <v>4</v>
      </c>
      <c r="AQ97" s="33">
        <v>4</v>
      </c>
      <c r="AR97" s="33">
        <v>4</v>
      </c>
      <c r="AS97" s="33">
        <v>4</v>
      </c>
      <c r="AT97" s="33">
        <v>4</v>
      </c>
      <c r="AU97" s="33">
        <v>5</v>
      </c>
      <c r="AV97" s="33">
        <v>3</v>
      </c>
      <c r="AW97" s="33">
        <v>4</v>
      </c>
      <c r="AX97" s="33">
        <v>4</v>
      </c>
      <c r="AY97" s="33">
        <v>4</v>
      </c>
      <c r="AZ97" s="33">
        <v>2</v>
      </c>
      <c r="BA97" s="33">
        <v>4</v>
      </c>
      <c r="BB97" s="33">
        <v>3</v>
      </c>
      <c r="BC97" s="33">
        <v>4</v>
      </c>
      <c r="BD97" s="33">
        <v>1</v>
      </c>
      <c r="BF97" s="33">
        <v>5</v>
      </c>
      <c r="BG97" s="33">
        <v>4</v>
      </c>
      <c r="BH97" s="33">
        <v>4</v>
      </c>
      <c r="BI97" s="33">
        <v>3</v>
      </c>
      <c r="BJ97" s="33">
        <v>4</v>
      </c>
      <c r="BK97" s="33">
        <v>4</v>
      </c>
      <c r="BL97" s="33">
        <v>5</v>
      </c>
      <c r="BM97" s="33">
        <v>5</v>
      </c>
      <c r="BN97" s="33">
        <v>5</v>
      </c>
      <c r="BO97" s="33">
        <v>4</v>
      </c>
      <c r="BP97" s="33">
        <v>4</v>
      </c>
      <c r="BQ97" s="33">
        <v>4</v>
      </c>
      <c r="BR97" s="33">
        <v>5</v>
      </c>
      <c r="BS97" s="33">
        <v>4</v>
      </c>
      <c r="BT97" s="33">
        <v>5</v>
      </c>
      <c r="BU97" s="33" t="s">
        <v>1768</v>
      </c>
      <c r="BV97" s="33" t="s">
        <v>198</v>
      </c>
      <c r="BW97" s="33" t="s">
        <v>184</v>
      </c>
      <c r="BX97" s="33" t="s">
        <v>1587</v>
      </c>
      <c r="CB97" s="33" t="s">
        <v>704</v>
      </c>
      <c r="CC97" s="33" t="s">
        <v>712</v>
      </c>
      <c r="CD97" s="33" t="s">
        <v>719</v>
      </c>
      <c r="CE97" s="33" t="s">
        <v>727</v>
      </c>
      <c r="CF97" s="33" t="s">
        <v>1769</v>
      </c>
      <c r="CG97" s="33" t="s">
        <v>236</v>
      </c>
      <c r="CH97" s="33" t="s">
        <v>741</v>
      </c>
      <c r="CI97" s="33" t="s">
        <v>837</v>
      </c>
      <c r="CJ97" s="33" t="s">
        <v>844</v>
      </c>
    </row>
    <row r="98" spans="1:88" ht="12.75" x14ac:dyDescent="0.2">
      <c r="A98" s="36">
        <v>42712.664150590281</v>
      </c>
      <c r="B98" s="33" t="s">
        <v>5</v>
      </c>
      <c r="C98" s="33">
        <v>2</v>
      </c>
      <c r="D98" s="33">
        <v>2</v>
      </c>
      <c r="E98" s="33">
        <v>3</v>
      </c>
      <c r="F98" s="33">
        <v>1</v>
      </c>
      <c r="G98" s="33">
        <v>2</v>
      </c>
      <c r="H98" s="33">
        <v>1</v>
      </c>
      <c r="I98" s="33">
        <v>3</v>
      </c>
      <c r="J98" s="33">
        <v>3</v>
      </c>
      <c r="K98" s="33">
        <v>1</v>
      </c>
      <c r="L98" s="33">
        <v>5</v>
      </c>
      <c r="M98" s="33">
        <v>1</v>
      </c>
      <c r="N98" s="33">
        <v>1</v>
      </c>
      <c r="O98" s="33">
        <v>5</v>
      </c>
      <c r="P98" s="33">
        <v>3</v>
      </c>
      <c r="Q98" s="33">
        <v>1</v>
      </c>
      <c r="R98" s="33">
        <v>4</v>
      </c>
      <c r="S98" s="33">
        <v>1</v>
      </c>
      <c r="T98" s="33">
        <v>1</v>
      </c>
      <c r="U98" s="33">
        <v>1</v>
      </c>
      <c r="V98" s="33">
        <v>1</v>
      </c>
      <c r="W98" s="33">
        <v>4</v>
      </c>
      <c r="X98" s="33">
        <v>1</v>
      </c>
      <c r="Y98" s="33">
        <v>2</v>
      </c>
      <c r="Z98" s="33">
        <v>1</v>
      </c>
      <c r="AA98" s="33">
        <v>1</v>
      </c>
      <c r="AB98" s="33">
        <v>1</v>
      </c>
      <c r="AC98" s="33">
        <v>1</v>
      </c>
      <c r="AD98" s="33">
        <v>1</v>
      </c>
      <c r="AE98" s="33">
        <v>1</v>
      </c>
      <c r="AF98" s="33">
        <v>2</v>
      </c>
      <c r="AG98" s="33">
        <v>1</v>
      </c>
      <c r="AH98" s="33">
        <v>1</v>
      </c>
      <c r="AI98" s="33">
        <v>1</v>
      </c>
      <c r="AJ98" s="33">
        <v>3</v>
      </c>
      <c r="AK98" s="33">
        <v>1</v>
      </c>
      <c r="AL98" s="33">
        <v>2</v>
      </c>
      <c r="AM98" s="33">
        <v>2</v>
      </c>
      <c r="AN98" s="33">
        <v>1</v>
      </c>
      <c r="AO98" s="33">
        <v>1</v>
      </c>
      <c r="AP98" s="33">
        <v>3</v>
      </c>
      <c r="AQ98" s="33">
        <v>3</v>
      </c>
      <c r="AR98" s="33">
        <v>3</v>
      </c>
      <c r="AS98" s="33">
        <v>2</v>
      </c>
      <c r="AT98" s="33">
        <v>5</v>
      </c>
      <c r="AU98" s="33">
        <v>3</v>
      </c>
      <c r="AV98" s="33">
        <v>1</v>
      </c>
      <c r="AW98" s="33">
        <v>5</v>
      </c>
      <c r="AX98" s="33">
        <v>2</v>
      </c>
      <c r="AY98" s="33">
        <v>1</v>
      </c>
      <c r="AZ98" s="33">
        <v>3</v>
      </c>
      <c r="BA98" s="33">
        <v>1</v>
      </c>
      <c r="BB98" s="33">
        <v>1</v>
      </c>
      <c r="BC98" s="33">
        <v>2</v>
      </c>
      <c r="BD98" s="33">
        <v>1</v>
      </c>
      <c r="BE98" s="33" t="s">
        <v>1770</v>
      </c>
      <c r="BF98" s="33">
        <v>3</v>
      </c>
      <c r="BG98" s="33">
        <v>4</v>
      </c>
      <c r="BH98" s="33">
        <v>3</v>
      </c>
      <c r="BI98" s="33">
        <v>3</v>
      </c>
      <c r="BJ98" s="33">
        <v>4</v>
      </c>
      <c r="BK98" s="33">
        <v>3</v>
      </c>
      <c r="BL98" s="33">
        <v>3</v>
      </c>
      <c r="BM98" s="33">
        <v>4</v>
      </c>
      <c r="BN98" s="33">
        <v>5</v>
      </c>
      <c r="BO98" s="33">
        <v>3</v>
      </c>
      <c r="BP98" s="33">
        <v>4</v>
      </c>
      <c r="BQ98" s="33">
        <v>4</v>
      </c>
      <c r="BR98" s="33">
        <v>5</v>
      </c>
      <c r="BS98" s="33">
        <v>3</v>
      </c>
      <c r="BT98" s="33">
        <v>2</v>
      </c>
      <c r="BU98" s="33" t="s">
        <v>1771</v>
      </c>
      <c r="BV98" s="33" t="s">
        <v>198</v>
      </c>
      <c r="BW98" s="33" t="s">
        <v>186</v>
      </c>
      <c r="BY98" s="33" t="s">
        <v>1579</v>
      </c>
      <c r="BZ98" s="33" t="s">
        <v>1772</v>
      </c>
      <c r="CB98" s="33" t="s">
        <v>704</v>
      </c>
      <c r="CC98" s="33" t="s">
        <v>713</v>
      </c>
      <c r="CD98" s="33" t="s">
        <v>719</v>
      </c>
      <c r="CE98" s="33" t="s">
        <v>727</v>
      </c>
      <c r="CF98" s="33" t="s">
        <v>1773</v>
      </c>
      <c r="CG98" s="33" t="s">
        <v>828</v>
      </c>
      <c r="CH98" s="33" t="s">
        <v>1486</v>
      </c>
      <c r="CI98" s="33" t="s">
        <v>837</v>
      </c>
      <c r="CJ98" s="33" t="s">
        <v>844</v>
      </c>
    </row>
    <row r="99" spans="1:88" ht="12.75" x14ac:dyDescent="0.2">
      <c r="A99" s="36">
        <v>42712.751773854165</v>
      </c>
      <c r="B99" s="33">
        <v>2</v>
      </c>
      <c r="C99" s="33">
        <v>5</v>
      </c>
      <c r="D99" s="33">
        <v>5</v>
      </c>
      <c r="E99" s="33">
        <v>4</v>
      </c>
      <c r="F99" s="33">
        <v>1</v>
      </c>
      <c r="G99" s="33">
        <v>5</v>
      </c>
      <c r="H99" s="33">
        <v>4</v>
      </c>
      <c r="I99" s="33">
        <v>4</v>
      </c>
      <c r="J99" s="33">
        <v>4</v>
      </c>
      <c r="K99" s="33">
        <v>3</v>
      </c>
      <c r="L99" s="33">
        <v>4</v>
      </c>
      <c r="M99" s="33">
        <v>3</v>
      </c>
      <c r="N99" s="33">
        <v>4</v>
      </c>
      <c r="O99" s="33">
        <v>3</v>
      </c>
      <c r="P99" s="33">
        <v>4</v>
      </c>
      <c r="Q99" s="33">
        <v>4</v>
      </c>
      <c r="R99" s="33">
        <v>5</v>
      </c>
      <c r="S99" s="33">
        <v>5</v>
      </c>
      <c r="T99" s="33">
        <v>2</v>
      </c>
      <c r="U99" s="33">
        <v>4</v>
      </c>
      <c r="V99" s="33">
        <v>3</v>
      </c>
      <c r="W99" s="33">
        <v>3</v>
      </c>
      <c r="X99" s="33">
        <v>2</v>
      </c>
      <c r="Y99" s="33">
        <v>3</v>
      </c>
      <c r="Z99" s="33">
        <v>3</v>
      </c>
      <c r="AA99" s="33">
        <v>5</v>
      </c>
      <c r="AB99" s="33">
        <v>3</v>
      </c>
      <c r="AC99" s="33">
        <v>4</v>
      </c>
      <c r="AD99" s="33">
        <v>4</v>
      </c>
      <c r="AE99" s="33">
        <v>4</v>
      </c>
      <c r="AF99" s="33">
        <v>4</v>
      </c>
      <c r="AG99" s="33">
        <v>4</v>
      </c>
      <c r="AH99" s="33">
        <v>5</v>
      </c>
      <c r="AI99" s="33">
        <v>4</v>
      </c>
      <c r="AJ99" s="33">
        <v>2</v>
      </c>
      <c r="AK99" s="33">
        <v>5</v>
      </c>
      <c r="AL99" s="33">
        <v>5</v>
      </c>
      <c r="AM99" s="33">
        <v>4</v>
      </c>
      <c r="AN99" s="33">
        <v>2</v>
      </c>
      <c r="AO99" s="33">
        <v>5</v>
      </c>
      <c r="AP99" s="33">
        <v>5</v>
      </c>
      <c r="AQ99" s="33">
        <v>4</v>
      </c>
      <c r="AR99" s="33">
        <v>3</v>
      </c>
      <c r="AS99" s="33">
        <v>4</v>
      </c>
      <c r="AT99" s="33">
        <v>3</v>
      </c>
      <c r="AU99" s="33">
        <v>3</v>
      </c>
      <c r="AV99" s="33">
        <v>5</v>
      </c>
      <c r="AW99" s="33">
        <v>3</v>
      </c>
      <c r="AX99" s="33">
        <v>3</v>
      </c>
      <c r="AY99" s="33">
        <v>4</v>
      </c>
      <c r="AZ99" s="33">
        <v>5</v>
      </c>
      <c r="BA99" s="33">
        <v>5</v>
      </c>
      <c r="BB99" s="33">
        <v>3</v>
      </c>
      <c r="BC99" s="33">
        <v>4</v>
      </c>
      <c r="BD99" s="33">
        <v>2</v>
      </c>
      <c r="BF99" s="33">
        <v>5</v>
      </c>
      <c r="BG99" s="33">
        <v>4</v>
      </c>
      <c r="BH99" s="33">
        <v>4</v>
      </c>
      <c r="BI99" s="33">
        <v>5</v>
      </c>
      <c r="BJ99" s="33">
        <v>3</v>
      </c>
      <c r="BK99" s="33">
        <v>3</v>
      </c>
      <c r="BL99" s="33">
        <v>3</v>
      </c>
      <c r="BM99" s="33">
        <v>4</v>
      </c>
      <c r="BN99" s="33">
        <v>5</v>
      </c>
      <c r="BO99" s="33">
        <v>3</v>
      </c>
      <c r="BP99" s="33">
        <v>5</v>
      </c>
      <c r="BQ99" s="33">
        <v>5</v>
      </c>
      <c r="BR99" s="33">
        <v>5</v>
      </c>
      <c r="BS99" s="33">
        <v>4</v>
      </c>
      <c r="BT99" s="33">
        <v>4</v>
      </c>
      <c r="BU99" s="33" t="s">
        <v>1774</v>
      </c>
      <c r="BV99" s="33" t="s">
        <v>198</v>
      </c>
      <c r="BW99" s="33" t="s">
        <v>184</v>
      </c>
      <c r="BX99" s="33" t="s">
        <v>1587</v>
      </c>
      <c r="CB99" s="33" t="s">
        <v>705</v>
      </c>
      <c r="CC99" s="33" t="s">
        <v>712</v>
      </c>
      <c r="CD99" s="33" t="s">
        <v>719</v>
      </c>
      <c r="CE99" s="33" t="s">
        <v>727</v>
      </c>
      <c r="CF99" s="33" t="s">
        <v>1111</v>
      </c>
      <c r="CG99" s="33" t="s">
        <v>830</v>
      </c>
      <c r="CH99" s="33" t="s">
        <v>1100</v>
      </c>
      <c r="CI99" s="33" t="s">
        <v>837</v>
      </c>
      <c r="CJ99" s="33" t="s">
        <v>844</v>
      </c>
    </row>
    <row r="100" spans="1:88" ht="12.75" x14ac:dyDescent="0.2">
      <c r="A100" s="36">
        <v>42712.811409953705</v>
      </c>
      <c r="B100" s="33">
        <v>2</v>
      </c>
      <c r="C100" s="33">
        <v>5</v>
      </c>
      <c r="D100" s="33">
        <v>4</v>
      </c>
      <c r="E100" s="33">
        <v>3</v>
      </c>
      <c r="F100" s="33">
        <v>1</v>
      </c>
      <c r="G100" s="33">
        <v>5</v>
      </c>
      <c r="H100" s="33">
        <v>5</v>
      </c>
      <c r="I100" s="33">
        <v>5</v>
      </c>
      <c r="J100" s="33">
        <v>5</v>
      </c>
      <c r="K100" s="33">
        <v>3</v>
      </c>
      <c r="L100" s="33">
        <v>3</v>
      </c>
      <c r="M100" s="33">
        <v>4</v>
      </c>
      <c r="N100" s="33">
        <v>3</v>
      </c>
      <c r="O100" s="33">
        <v>2</v>
      </c>
      <c r="P100" s="33">
        <v>5</v>
      </c>
      <c r="Q100" s="33">
        <v>3</v>
      </c>
      <c r="R100" s="33">
        <v>3</v>
      </c>
      <c r="S100" s="33">
        <v>1</v>
      </c>
      <c r="T100" s="33">
        <v>1</v>
      </c>
      <c r="U100" s="33">
        <v>3</v>
      </c>
      <c r="V100" s="33">
        <v>4</v>
      </c>
      <c r="W100" s="33">
        <v>5</v>
      </c>
      <c r="X100" s="33">
        <v>1</v>
      </c>
      <c r="Y100" s="33">
        <v>5</v>
      </c>
      <c r="Z100" s="33">
        <v>2</v>
      </c>
      <c r="AA100" s="33">
        <v>5</v>
      </c>
      <c r="AB100" s="33">
        <v>1</v>
      </c>
      <c r="AC100" s="33">
        <v>5</v>
      </c>
      <c r="AD100" s="33">
        <v>1</v>
      </c>
      <c r="AE100" s="33">
        <v>4</v>
      </c>
      <c r="AF100" s="33">
        <v>3</v>
      </c>
      <c r="AG100" s="33">
        <v>4</v>
      </c>
      <c r="AH100" s="33">
        <v>5</v>
      </c>
      <c r="AI100" s="33">
        <v>5</v>
      </c>
      <c r="AJ100" s="33">
        <v>3</v>
      </c>
      <c r="AK100" s="33">
        <v>5</v>
      </c>
      <c r="AL100" s="33">
        <v>4</v>
      </c>
      <c r="AM100" s="33">
        <v>4</v>
      </c>
      <c r="AN100" s="33">
        <v>1</v>
      </c>
      <c r="AO100" s="33">
        <v>5</v>
      </c>
      <c r="AP100" s="33">
        <v>5</v>
      </c>
      <c r="AQ100" s="33">
        <v>5</v>
      </c>
      <c r="AR100" s="33">
        <v>5</v>
      </c>
      <c r="AS100" s="33">
        <v>4</v>
      </c>
      <c r="AT100" s="33">
        <v>2</v>
      </c>
      <c r="AU100" s="33">
        <v>5</v>
      </c>
      <c r="AV100" s="33">
        <v>3</v>
      </c>
      <c r="AW100" s="33">
        <v>3</v>
      </c>
      <c r="AX100" s="33">
        <v>5</v>
      </c>
      <c r="AY100" s="33">
        <v>4</v>
      </c>
      <c r="AZ100" s="33">
        <v>3</v>
      </c>
      <c r="BA100" s="33">
        <v>1</v>
      </c>
      <c r="BB100" s="33">
        <v>1</v>
      </c>
      <c r="BC100" s="33">
        <v>3</v>
      </c>
      <c r="BD100" s="33">
        <v>4</v>
      </c>
      <c r="BE100" s="33" t="s">
        <v>1775</v>
      </c>
      <c r="BF100" s="33">
        <v>3</v>
      </c>
      <c r="BG100" s="33">
        <v>4</v>
      </c>
      <c r="BH100" s="33">
        <v>3</v>
      </c>
      <c r="BI100" s="33">
        <v>3</v>
      </c>
      <c r="BJ100" s="33" t="s">
        <v>5</v>
      </c>
      <c r="BK100" s="33" t="s">
        <v>5</v>
      </c>
      <c r="BM100" s="33" t="s">
        <v>5</v>
      </c>
      <c r="BN100" s="33" t="s">
        <v>5</v>
      </c>
      <c r="BO100" s="33" t="s">
        <v>5</v>
      </c>
      <c r="BP100" s="33">
        <v>4</v>
      </c>
      <c r="BQ100" s="33">
        <v>3</v>
      </c>
      <c r="BR100" s="33">
        <v>3</v>
      </c>
      <c r="BS100" s="33">
        <v>4</v>
      </c>
      <c r="BT100" s="33">
        <v>4</v>
      </c>
      <c r="BU100" s="33" t="s">
        <v>1776</v>
      </c>
      <c r="BV100" s="33" t="s">
        <v>198</v>
      </c>
      <c r="BW100" s="33" t="s">
        <v>186</v>
      </c>
      <c r="CB100" s="33" t="s">
        <v>704</v>
      </c>
      <c r="CC100" s="33" t="s">
        <v>712</v>
      </c>
      <c r="CD100" s="33" t="s">
        <v>724</v>
      </c>
      <c r="CE100" s="33" t="s">
        <v>727</v>
      </c>
      <c r="CF100" s="33" t="s">
        <v>1777</v>
      </c>
      <c r="CG100" s="33" t="s">
        <v>206</v>
      </c>
      <c r="CH100" s="33" t="s">
        <v>1216</v>
      </c>
      <c r="CI100" s="33" t="s">
        <v>837</v>
      </c>
      <c r="CJ100" s="33" t="s">
        <v>844</v>
      </c>
    </row>
    <row r="101" spans="1:88" ht="12.75" x14ac:dyDescent="0.2">
      <c r="A101" s="36">
        <v>42712.835339814817</v>
      </c>
      <c r="B101" s="33">
        <v>5</v>
      </c>
      <c r="C101" s="33">
        <v>2</v>
      </c>
      <c r="D101" s="33">
        <v>1</v>
      </c>
      <c r="E101" s="33">
        <v>1</v>
      </c>
      <c r="F101" s="33">
        <v>1</v>
      </c>
      <c r="G101" s="33">
        <v>1</v>
      </c>
      <c r="H101" s="33">
        <v>1</v>
      </c>
      <c r="I101" s="33">
        <v>1</v>
      </c>
      <c r="J101" s="33">
        <v>1</v>
      </c>
      <c r="K101" s="33">
        <v>1</v>
      </c>
      <c r="L101" s="33">
        <v>1</v>
      </c>
      <c r="M101" s="33">
        <v>4</v>
      </c>
      <c r="N101" s="33" t="s">
        <v>5</v>
      </c>
      <c r="O101" s="33">
        <v>2</v>
      </c>
      <c r="P101" s="33">
        <v>2</v>
      </c>
      <c r="Q101" s="33">
        <v>3</v>
      </c>
      <c r="R101" s="33">
        <v>3</v>
      </c>
      <c r="S101" s="33">
        <v>4</v>
      </c>
      <c r="T101" s="33">
        <v>1</v>
      </c>
      <c r="U101" s="33">
        <v>1</v>
      </c>
      <c r="V101" s="33">
        <v>1</v>
      </c>
      <c r="W101" s="33">
        <v>2</v>
      </c>
      <c r="X101" s="33">
        <v>3</v>
      </c>
      <c r="Y101" s="33">
        <v>2</v>
      </c>
      <c r="Z101" s="33">
        <v>5</v>
      </c>
      <c r="AA101" s="33">
        <v>2</v>
      </c>
      <c r="AB101" s="33">
        <v>2</v>
      </c>
      <c r="AC101" s="33">
        <v>2</v>
      </c>
      <c r="AD101" s="33">
        <v>2</v>
      </c>
      <c r="AE101" s="33">
        <v>2</v>
      </c>
      <c r="AF101" s="33">
        <v>2</v>
      </c>
      <c r="AG101" s="33">
        <v>3</v>
      </c>
      <c r="AH101" s="33">
        <v>5</v>
      </c>
      <c r="AI101" s="33">
        <v>2</v>
      </c>
      <c r="AJ101" s="33">
        <v>5</v>
      </c>
      <c r="AK101" s="33">
        <v>1</v>
      </c>
      <c r="AL101" s="33">
        <v>1</v>
      </c>
      <c r="AM101" s="33">
        <v>1</v>
      </c>
      <c r="AN101" s="33" t="s">
        <v>5</v>
      </c>
      <c r="AO101" s="33">
        <v>2</v>
      </c>
      <c r="AP101" s="33">
        <v>1</v>
      </c>
      <c r="AQ101" s="33">
        <v>3</v>
      </c>
      <c r="AR101" s="33" t="s">
        <v>5</v>
      </c>
      <c r="AS101" s="33">
        <v>1</v>
      </c>
      <c r="AT101" s="33" t="s">
        <v>5</v>
      </c>
      <c r="AU101" s="33">
        <v>4</v>
      </c>
      <c r="AV101" s="33" t="s">
        <v>5</v>
      </c>
      <c r="AW101" s="33">
        <v>3</v>
      </c>
      <c r="AX101" s="33">
        <v>3</v>
      </c>
      <c r="AY101" s="33">
        <v>4</v>
      </c>
      <c r="AZ101" s="33">
        <v>3</v>
      </c>
      <c r="BA101" s="33">
        <v>5</v>
      </c>
      <c r="BB101" s="33" t="s">
        <v>5</v>
      </c>
      <c r="BC101" s="33">
        <v>1</v>
      </c>
      <c r="BD101" s="33">
        <v>1</v>
      </c>
      <c r="BE101" s="33" t="s">
        <v>1778</v>
      </c>
      <c r="BF101" s="33">
        <v>4</v>
      </c>
      <c r="BG101" s="33">
        <v>4</v>
      </c>
      <c r="BH101" s="33">
        <v>2</v>
      </c>
      <c r="BI101" s="33">
        <v>4</v>
      </c>
      <c r="BJ101" s="33">
        <v>2</v>
      </c>
      <c r="BK101" s="33">
        <v>4</v>
      </c>
      <c r="BL101" s="33">
        <v>4</v>
      </c>
      <c r="BM101" s="33">
        <v>4</v>
      </c>
      <c r="BN101" s="33">
        <v>2</v>
      </c>
      <c r="BO101" s="33">
        <v>1</v>
      </c>
      <c r="BP101" s="33">
        <v>5</v>
      </c>
      <c r="BQ101" s="33">
        <v>5</v>
      </c>
      <c r="BR101" s="33">
        <v>5</v>
      </c>
      <c r="BS101" s="33">
        <v>4</v>
      </c>
      <c r="BT101" s="33">
        <v>5</v>
      </c>
      <c r="BV101" s="33" t="s">
        <v>1564</v>
      </c>
      <c r="CB101" s="33" t="s">
        <v>704</v>
      </c>
      <c r="CC101" s="33" t="s">
        <v>713</v>
      </c>
      <c r="CD101" s="33" t="s">
        <v>719</v>
      </c>
      <c r="CE101" s="33" t="s">
        <v>727</v>
      </c>
      <c r="CF101" s="33" t="s">
        <v>1779</v>
      </c>
      <c r="CG101" s="33" t="s">
        <v>741</v>
      </c>
      <c r="CH101" s="33" t="s">
        <v>1780</v>
      </c>
      <c r="CI101" s="33" t="s">
        <v>678</v>
      </c>
      <c r="CJ101" s="33" t="s">
        <v>768</v>
      </c>
    </row>
    <row r="102" spans="1:88" ht="12.75" x14ac:dyDescent="0.2">
      <c r="A102" s="36">
        <v>42712.961798900462</v>
      </c>
      <c r="B102" s="33">
        <v>3</v>
      </c>
      <c r="C102" s="33">
        <v>4</v>
      </c>
      <c r="D102" s="33">
        <v>3</v>
      </c>
      <c r="E102" s="33">
        <v>2</v>
      </c>
      <c r="F102" s="33">
        <v>3</v>
      </c>
      <c r="G102" s="33">
        <v>5</v>
      </c>
      <c r="H102" s="33">
        <v>2</v>
      </c>
      <c r="I102" s="33">
        <v>4</v>
      </c>
      <c r="J102" s="33">
        <v>3</v>
      </c>
      <c r="K102" s="33">
        <v>4</v>
      </c>
      <c r="L102" s="33">
        <v>5</v>
      </c>
      <c r="M102" s="33">
        <v>4</v>
      </c>
      <c r="N102" s="33">
        <v>3</v>
      </c>
      <c r="O102" s="33">
        <v>5</v>
      </c>
      <c r="P102" s="33">
        <v>5</v>
      </c>
      <c r="Q102" s="33">
        <v>2</v>
      </c>
      <c r="R102" s="33">
        <v>3</v>
      </c>
      <c r="S102" s="33">
        <v>2</v>
      </c>
      <c r="T102" s="33">
        <v>5</v>
      </c>
      <c r="U102" s="33">
        <v>5</v>
      </c>
      <c r="V102" s="33" t="s">
        <v>5</v>
      </c>
      <c r="W102" s="33">
        <v>5</v>
      </c>
      <c r="X102" s="33">
        <v>4</v>
      </c>
      <c r="Y102" s="33">
        <v>5</v>
      </c>
      <c r="Z102" s="33">
        <v>3</v>
      </c>
      <c r="AA102" s="33">
        <v>5</v>
      </c>
      <c r="AB102" s="33">
        <v>4</v>
      </c>
      <c r="AC102" s="33">
        <v>5</v>
      </c>
      <c r="AD102" s="33">
        <v>4</v>
      </c>
      <c r="AE102" s="33">
        <v>5</v>
      </c>
      <c r="AF102" s="33">
        <v>5</v>
      </c>
      <c r="AG102" s="33">
        <v>3</v>
      </c>
      <c r="AH102" s="33">
        <v>4</v>
      </c>
      <c r="AI102" s="33">
        <v>5</v>
      </c>
      <c r="AJ102" s="33">
        <v>4</v>
      </c>
      <c r="AK102" s="33">
        <v>4</v>
      </c>
      <c r="AL102" s="33">
        <v>4</v>
      </c>
      <c r="AM102" s="33">
        <v>2</v>
      </c>
      <c r="AN102" s="33">
        <v>4</v>
      </c>
      <c r="AO102" s="33">
        <v>5</v>
      </c>
      <c r="AP102" s="33">
        <v>2</v>
      </c>
      <c r="AQ102" s="33">
        <v>4</v>
      </c>
      <c r="AR102" s="33">
        <v>4</v>
      </c>
      <c r="AS102" s="33">
        <v>4</v>
      </c>
      <c r="AT102" s="33">
        <v>5</v>
      </c>
      <c r="AU102" s="33">
        <v>4</v>
      </c>
      <c r="AV102" s="33">
        <v>3</v>
      </c>
      <c r="AW102" s="33">
        <v>4</v>
      </c>
      <c r="AX102" s="33">
        <v>4</v>
      </c>
      <c r="AY102" s="33">
        <v>3</v>
      </c>
      <c r="AZ102" s="33">
        <v>2</v>
      </c>
      <c r="BA102" s="33">
        <v>4</v>
      </c>
      <c r="BB102" s="33">
        <v>5</v>
      </c>
      <c r="BC102" s="33">
        <v>4</v>
      </c>
      <c r="BD102" s="33" t="s">
        <v>5</v>
      </c>
      <c r="BE102" s="33" t="s">
        <v>1781</v>
      </c>
      <c r="BF102" s="33">
        <v>3</v>
      </c>
      <c r="BG102" s="33">
        <v>4</v>
      </c>
      <c r="BH102" s="33">
        <v>5</v>
      </c>
      <c r="BI102" s="33">
        <v>4</v>
      </c>
      <c r="BJ102" s="33">
        <v>4</v>
      </c>
      <c r="BK102" s="33">
        <v>4</v>
      </c>
      <c r="BL102" s="33">
        <v>4</v>
      </c>
      <c r="BM102" s="33">
        <v>5</v>
      </c>
      <c r="BN102" s="33">
        <v>4</v>
      </c>
      <c r="BO102" s="33">
        <v>4</v>
      </c>
      <c r="BP102" s="33">
        <v>3</v>
      </c>
      <c r="BQ102" s="33">
        <v>4</v>
      </c>
      <c r="BR102" s="33">
        <v>5</v>
      </c>
      <c r="BS102" s="33">
        <v>5</v>
      </c>
      <c r="BT102" s="33">
        <v>4</v>
      </c>
      <c r="BV102" s="33" t="s">
        <v>182</v>
      </c>
      <c r="CA102" s="33"/>
      <c r="CB102" s="33" t="s">
        <v>704</v>
      </c>
      <c r="CC102" s="33" t="s">
        <v>713</v>
      </c>
      <c r="CD102" s="33" t="s">
        <v>719</v>
      </c>
      <c r="CE102" s="33" t="s">
        <v>1782</v>
      </c>
      <c r="CF102" s="33" t="s">
        <v>1783</v>
      </c>
      <c r="CG102" s="33" t="s">
        <v>741</v>
      </c>
      <c r="CH102" s="33" t="s">
        <v>1784</v>
      </c>
      <c r="CI102" s="33" t="s">
        <v>1182</v>
      </c>
      <c r="CJ102" s="33" t="s">
        <v>1785</v>
      </c>
    </row>
    <row r="103" spans="1:88" ht="12.75" x14ac:dyDescent="0.2">
      <c r="A103" s="36">
        <v>42713.311294097221</v>
      </c>
      <c r="B103" s="33">
        <v>1</v>
      </c>
      <c r="C103" s="33">
        <v>4</v>
      </c>
      <c r="D103" s="33">
        <v>1</v>
      </c>
      <c r="E103" s="33">
        <v>1</v>
      </c>
      <c r="F103" s="33">
        <v>1</v>
      </c>
      <c r="G103" s="33">
        <v>4</v>
      </c>
      <c r="H103" s="33">
        <v>4</v>
      </c>
      <c r="I103" s="33">
        <v>5</v>
      </c>
      <c r="J103" s="33">
        <v>4</v>
      </c>
      <c r="K103" s="33">
        <v>4</v>
      </c>
      <c r="L103" s="33">
        <v>4</v>
      </c>
      <c r="M103" s="33">
        <v>3</v>
      </c>
      <c r="N103" s="33">
        <v>4</v>
      </c>
      <c r="O103" s="33">
        <v>5</v>
      </c>
      <c r="P103" s="33">
        <v>4</v>
      </c>
      <c r="Q103" s="33">
        <v>3</v>
      </c>
      <c r="R103" s="33">
        <v>5</v>
      </c>
      <c r="S103" s="33">
        <v>5</v>
      </c>
      <c r="T103" s="33">
        <v>4</v>
      </c>
      <c r="U103" s="33">
        <v>4</v>
      </c>
      <c r="V103" s="33">
        <v>1</v>
      </c>
      <c r="W103" s="33">
        <v>5</v>
      </c>
      <c r="X103" s="33">
        <v>1</v>
      </c>
      <c r="Y103" s="33">
        <v>5</v>
      </c>
      <c r="Z103" s="33">
        <v>1</v>
      </c>
      <c r="AA103" s="33">
        <v>4</v>
      </c>
      <c r="AB103" s="33">
        <v>1</v>
      </c>
      <c r="AC103" s="33">
        <v>5</v>
      </c>
      <c r="AD103" s="33">
        <v>1</v>
      </c>
      <c r="AE103" s="33">
        <v>1</v>
      </c>
      <c r="AF103" s="33">
        <v>1</v>
      </c>
      <c r="AG103" s="33">
        <v>1</v>
      </c>
      <c r="AH103" s="33">
        <v>5</v>
      </c>
      <c r="AI103" s="33">
        <v>3</v>
      </c>
      <c r="AJ103" s="33" t="s">
        <v>5</v>
      </c>
      <c r="AK103" s="33">
        <v>4</v>
      </c>
      <c r="AL103" s="33">
        <v>1</v>
      </c>
      <c r="AM103" s="33" t="s">
        <v>5</v>
      </c>
      <c r="AN103" s="33">
        <v>1</v>
      </c>
      <c r="AO103" s="33">
        <v>4</v>
      </c>
      <c r="AP103" s="33" t="s">
        <v>5</v>
      </c>
      <c r="AQ103" s="33">
        <v>5</v>
      </c>
      <c r="AR103" s="33">
        <v>4</v>
      </c>
      <c r="AS103" s="33">
        <v>4</v>
      </c>
      <c r="AT103" s="33">
        <v>3</v>
      </c>
      <c r="AU103" s="33">
        <v>4</v>
      </c>
      <c r="AV103" s="33">
        <v>4</v>
      </c>
      <c r="AW103" s="33">
        <v>5</v>
      </c>
      <c r="AX103" s="33">
        <v>4</v>
      </c>
      <c r="AY103" s="33" t="s">
        <v>5</v>
      </c>
      <c r="AZ103" s="33">
        <v>5</v>
      </c>
      <c r="BA103" s="33">
        <v>5</v>
      </c>
      <c r="BB103" s="33">
        <v>4</v>
      </c>
      <c r="BC103" s="33">
        <v>3</v>
      </c>
      <c r="BD103" s="33" t="s">
        <v>5</v>
      </c>
      <c r="BE103" s="33" t="s">
        <v>1786</v>
      </c>
      <c r="BF103" s="33">
        <v>4</v>
      </c>
      <c r="BG103" s="33">
        <v>4</v>
      </c>
      <c r="BH103" s="33">
        <v>4</v>
      </c>
      <c r="BI103" s="33">
        <v>4</v>
      </c>
      <c r="BJ103" s="33">
        <v>4</v>
      </c>
      <c r="BK103" s="33">
        <v>4</v>
      </c>
      <c r="BL103" s="33">
        <v>4</v>
      </c>
      <c r="BM103" s="33">
        <v>4</v>
      </c>
      <c r="BN103" s="33">
        <v>4</v>
      </c>
      <c r="BO103" s="33" t="s">
        <v>5</v>
      </c>
      <c r="BP103" s="33">
        <v>5</v>
      </c>
      <c r="BQ103" s="33">
        <v>5</v>
      </c>
      <c r="BR103" s="33">
        <v>5</v>
      </c>
      <c r="BS103" s="33" t="s">
        <v>5</v>
      </c>
      <c r="BT103" s="33">
        <v>5</v>
      </c>
      <c r="BU103" s="33" t="s">
        <v>1787</v>
      </c>
      <c r="BV103" s="33" t="s">
        <v>198</v>
      </c>
      <c r="BW103" s="33" t="s">
        <v>184</v>
      </c>
      <c r="CB103" s="33" t="s">
        <v>704</v>
      </c>
      <c r="CC103" s="33" t="s">
        <v>714</v>
      </c>
      <c r="CD103" s="33" t="s">
        <v>719</v>
      </c>
      <c r="CE103" s="33" t="s">
        <v>728</v>
      </c>
      <c r="CF103" s="33" t="s">
        <v>1788</v>
      </c>
      <c r="CG103" s="33" t="s">
        <v>829</v>
      </c>
      <c r="CH103" s="33" t="s">
        <v>1164</v>
      </c>
      <c r="CI103" s="33" t="s">
        <v>837</v>
      </c>
      <c r="CJ103" s="33" t="s">
        <v>844</v>
      </c>
    </row>
    <row r="104" spans="1:88" ht="12.75" x14ac:dyDescent="0.2">
      <c r="A104" s="36">
        <v>42713.367892986113</v>
      </c>
      <c r="B104" s="33">
        <v>3</v>
      </c>
      <c r="C104" s="33">
        <v>5</v>
      </c>
      <c r="D104" s="33">
        <v>4</v>
      </c>
      <c r="E104" s="33">
        <v>4</v>
      </c>
      <c r="F104" s="33">
        <v>4</v>
      </c>
      <c r="G104" s="33">
        <v>5</v>
      </c>
      <c r="H104" s="33">
        <v>4</v>
      </c>
      <c r="I104" s="33">
        <v>3</v>
      </c>
      <c r="J104" s="33">
        <v>4</v>
      </c>
      <c r="K104" s="33">
        <v>3</v>
      </c>
      <c r="L104" s="33">
        <v>5</v>
      </c>
      <c r="M104" s="33">
        <v>5</v>
      </c>
      <c r="N104" s="33">
        <v>3</v>
      </c>
      <c r="O104" s="33">
        <v>3</v>
      </c>
      <c r="P104" s="33">
        <v>4</v>
      </c>
      <c r="Q104" s="33">
        <v>3</v>
      </c>
      <c r="R104" s="33">
        <v>3</v>
      </c>
      <c r="S104" s="33">
        <v>3</v>
      </c>
      <c r="T104" s="33">
        <v>3</v>
      </c>
      <c r="U104" s="33">
        <v>2</v>
      </c>
      <c r="V104" s="33">
        <v>2</v>
      </c>
      <c r="W104" s="33">
        <v>2</v>
      </c>
      <c r="X104" s="33">
        <v>2</v>
      </c>
      <c r="Y104" s="33">
        <v>3</v>
      </c>
      <c r="Z104" s="33">
        <v>3</v>
      </c>
      <c r="AA104" s="33">
        <v>3</v>
      </c>
      <c r="AB104" s="33">
        <v>4</v>
      </c>
      <c r="AC104" s="33">
        <v>2</v>
      </c>
      <c r="AD104" s="33">
        <v>3</v>
      </c>
      <c r="AE104" s="33">
        <v>4</v>
      </c>
      <c r="AF104" s="33">
        <v>3</v>
      </c>
      <c r="AG104" s="33">
        <v>3</v>
      </c>
      <c r="AH104" s="33">
        <v>5</v>
      </c>
      <c r="AI104" s="33">
        <v>3</v>
      </c>
      <c r="AJ104" s="33">
        <v>3</v>
      </c>
      <c r="AK104" s="33">
        <v>5</v>
      </c>
      <c r="AL104" s="33">
        <v>3</v>
      </c>
      <c r="AM104" s="33">
        <v>5</v>
      </c>
      <c r="AN104" s="33">
        <v>3</v>
      </c>
      <c r="AO104" s="33">
        <v>5</v>
      </c>
      <c r="AP104" s="33">
        <v>4</v>
      </c>
      <c r="AQ104" s="33">
        <v>4</v>
      </c>
      <c r="AR104" s="33">
        <v>4</v>
      </c>
      <c r="AS104" s="33">
        <v>2</v>
      </c>
      <c r="AT104" s="33">
        <v>5</v>
      </c>
      <c r="AU104" s="33">
        <v>5</v>
      </c>
      <c r="AV104" s="33">
        <v>2</v>
      </c>
      <c r="AW104" s="33">
        <v>3</v>
      </c>
      <c r="AX104" s="33">
        <v>4</v>
      </c>
      <c r="AY104" s="33">
        <v>3</v>
      </c>
      <c r="AZ104" s="33">
        <v>3</v>
      </c>
      <c r="BA104" s="33">
        <v>3</v>
      </c>
      <c r="BB104" s="33">
        <v>2</v>
      </c>
      <c r="BC104" s="33">
        <v>3</v>
      </c>
      <c r="BD104" s="33">
        <v>2</v>
      </c>
      <c r="BF104" s="33">
        <v>5</v>
      </c>
      <c r="BG104" s="33">
        <v>5</v>
      </c>
      <c r="BH104" s="33">
        <v>4</v>
      </c>
      <c r="BI104" s="33">
        <v>3</v>
      </c>
      <c r="BJ104" s="33" t="s">
        <v>5</v>
      </c>
      <c r="BK104" s="33">
        <v>4</v>
      </c>
      <c r="BL104" s="33">
        <v>5</v>
      </c>
      <c r="BM104" s="33">
        <v>4</v>
      </c>
      <c r="BN104" s="33">
        <v>4</v>
      </c>
      <c r="BO104" s="33">
        <v>5</v>
      </c>
      <c r="BP104" s="33">
        <v>4</v>
      </c>
      <c r="BQ104" s="33">
        <v>4</v>
      </c>
      <c r="BR104" s="33">
        <v>4</v>
      </c>
      <c r="BS104" s="33">
        <v>4</v>
      </c>
      <c r="BT104" s="33">
        <v>4</v>
      </c>
      <c r="BU104" s="33" t="s">
        <v>1789</v>
      </c>
      <c r="BV104" s="33" t="s">
        <v>198</v>
      </c>
      <c r="BW104" s="33" t="s">
        <v>186</v>
      </c>
      <c r="BZ104" s="33" t="s">
        <v>1790</v>
      </c>
      <c r="CB104" s="33" t="s">
        <v>705</v>
      </c>
      <c r="CC104" s="33" t="s">
        <v>713</v>
      </c>
      <c r="CD104" s="33" t="s">
        <v>722</v>
      </c>
      <c r="CE104" s="33" t="s">
        <v>727</v>
      </c>
      <c r="CF104" s="33" t="s">
        <v>1791</v>
      </c>
      <c r="CG104" s="33" t="s">
        <v>830</v>
      </c>
      <c r="CH104" s="33" t="s">
        <v>1758</v>
      </c>
      <c r="CI104" s="33" t="s">
        <v>837</v>
      </c>
      <c r="CJ104" s="33" t="s">
        <v>844</v>
      </c>
    </row>
    <row r="105" spans="1:88" ht="12.75" x14ac:dyDescent="0.2">
      <c r="A105" s="36">
        <v>42713.379141064812</v>
      </c>
      <c r="B105" s="33">
        <v>2</v>
      </c>
      <c r="C105" s="33">
        <v>5</v>
      </c>
      <c r="D105" s="33">
        <v>3</v>
      </c>
      <c r="E105" s="33">
        <v>2</v>
      </c>
      <c r="F105" s="33">
        <v>1</v>
      </c>
      <c r="G105" s="33">
        <v>4</v>
      </c>
      <c r="H105" s="33">
        <v>4</v>
      </c>
      <c r="I105" s="33">
        <v>2</v>
      </c>
      <c r="J105" s="33">
        <v>3</v>
      </c>
      <c r="K105" s="33">
        <v>2</v>
      </c>
      <c r="L105" s="33">
        <v>2</v>
      </c>
      <c r="M105" s="33">
        <v>2</v>
      </c>
      <c r="N105" s="33">
        <v>1</v>
      </c>
      <c r="O105" s="33">
        <v>2</v>
      </c>
      <c r="P105" s="33">
        <v>4</v>
      </c>
      <c r="Q105" s="33">
        <v>4</v>
      </c>
      <c r="R105" s="33">
        <v>3</v>
      </c>
      <c r="S105" s="33">
        <v>2</v>
      </c>
      <c r="T105" s="33">
        <v>1</v>
      </c>
      <c r="U105" s="33">
        <v>2</v>
      </c>
      <c r="V105" s="33">
        <v>1</v>
      </c>
      <c r="W105" s="33">
        <v>2</v>
      </c>
      <c r="X105" s="33">
        <v>2</v>
      </c>
      <c r="Y105" s="33">
        <v>2</v>
      </c>
      <c r="Z105" s="33">
        <v>3</v>
      </c>
      <c r="AA105" s="33">
        <v>3</v>
      </c>
      <c r="AB105" s="33">
        <v>2</v>
      </c>
      <c r="AC105" s="33">
        <v>2</v>
      </c>
      <c r="AD105" s="33">
        <v>2</v>
      </c>
      <c r="AE105" s="33">
        <v>1</v>
      </c>
      <c r="AF105" s="33">
        <v>2</v>
      </c>
      <c r="AG105" s="33">
        <v>1</v>
      </c>
      <c r="AH105" s="33">
        <v>4</v>
      </c>
      <c r="AI105" s="33">
        <v>2</v>
      </c>
      <c r="AJ105" s="33">
        <v>3</v>
      </c>
      <c r="AK105" s="33">
        <v>5</v>
      </c>
      <c r="AL105" s="33">
        <v>3</v>
      </c>
      <c r="AM105" s="33">
        <v>3</v>
      </c>
      <c r="AN105" s="33">
        <v>1</v>
      </c>
      <c r="AO105" s="33">
        <v>4</v>
      </c>
      <c r="AP105" s="33">
        <v>3</v>
      </c>
      <c r="AQ105" s="33">
        <v>2</v>
      </c>
      <c r="AR105" s="33">
        <v>3</v>
      </c>
      <c r="AS105" s="33">
        <v>2</v>
      </c>
      <c r="AT105" s="33">
        <v>3</v>
      </c>
      <c r="AU105" s="33">
        <v>2</v>
      </c>
      <c r="AV105" s="33">
        <v>1</v>
      </c>
      <c r="AW105" s="33">
        <v>3</v>
      </c>
      <c r="AX105" s="33">
        <v>4</v>
      </c>
      <c r="AY105" s="33">
        <v>4</v>
      </c>
      <c r="AZ105" s="33">
        <v>3</v>
      </c>
      <c r="BA105" s="33">
        <v>2</v>
      </c>
      <c r="BB105" s="33">
        <v>1</v>
      </c>
      <c r="BC105" s="33">
        <v>2</v>
      </c>
      <c r="BD105" s="33">
        <v>1</v>
      </c>
      <c r="BE105" s="33" t="s">
        <v>1792</v>
      </c>
      <c r="BF105" s="33">
        <v>4</v>
      </c>
      <c r="BG105" s="33">
        <v>3</v>
      </c>
      <c r="BH105" s="33">
        <v>4</v>
      </c>
      <c r="BI105" s="33">
        <v>2</v>
      </c>
      <c r="BJ105" s="33">
        <v>3</v>
      </c>
      <c r="BK105" s="33">
        <v>4</v>
      </c>
      <c r="BL105" s="33">
        <v>4</v>
      </c>
      <c r="BM105" s="33">
        <v>4</v>
      </c>
      <c r="BN105" s="33">
        <v>2</v>
      </c>
      <c r="BO105" s="33">
        <v>2</v>
      </c>
      <c r="BP105" s="33">
        <v>5</v>
      </c>
      <c r="BQ105" s="33">
        <v>4</v>
      </c>
      <c r="BR105" s="33">
        <v>4</v>
      </c>
      <c r="BS105" s="33">
        <v>3</v>
      </c>
      <c r="BT105" s="33">
        <v>3</v>
      </c>
      <c r="BU105" s="33" t="s">
        <v>1793</v>
      </c>
      <c r="BV105" s="33" t="s">
        <v>198</v>
      </c>
      <c r="BW105" s="33" t="s">
        <v>182</v>
      </c>
      <c r="BX105" s="33" t="s">
        <v>1587</v>
      </c>
      <c r="CB105" s="33" t="s">
        <v>704</v>
      </c>
      <c r="CC105" s="33" t="s">
        <v>713</v>
      </c>
      <c r="CD105" s="33" t="s">
        <v>719</v>
      </c>
      <c r="CE105" s="33" t="s">
        <v>728</v>
      </c>
      <c r="CF105" s="33" t="s">
        <v>933</v>
      </c>
      <c r="CG105" s="33" t="s">
        <v>829</v>
      </c>
      <c r="CH105" s="33" t="s">
        <v>1794</v>
      </c>
      <c r="CI105" s="33" t="s">
        <v>837</v>
      </c>
      <c r="CJ105" s="33" t="s">
        <v>844</v>
      </c>
    </row>
    <row r="106" spans="1:88" ht="12.75" x14ac:dyDescent="0.2">
      <c r="A106" s="36">
        <v>42713.414964236115</v>
      </c>
      <c r="B106" s="33">
        <v>3</v>
      </c>
      <c r="C106" s="33">
        <v>5</v>
      </c>
      <c r="D106" s="33">
        <v>5</v>
      </c>
      <c r="E106" s="33">
        <v>1</v>
      </c>
      <c r="F106" s="33">
        <v>1</v>
      </c>
      <c r="G106" s="33">
        <v>5</v>
      </c>
      <c r="H106" s="33">
        <v>1</v>
      </c>
      <c r="I106" s="33">
        <v>1</v>
      </c>
      <c r="J106" s="33">
        <v>2</v>
      </c>
      <c r="K106" s="33">
        <v>4</v>
      </c>
      <c r="L106" s="33">
        <v>3</v>
      </c>
      <c r="M106" s="33">
        <v>3</v>
      </c>
      <c r="N106" s="33">
        <v>1</v>
      </c>
      <c r="O106" s="33">
        <v>1</v>
      </c>
      <c r="P106" s="33">
        <v>2</v>
      </c>
      <c r="Q106" s="33">
        <v>1</v>
      </c>
      <c r="R106" s="33">
        <v>1</v>
      </c>
      <c r="S106" s="33">
        <v>1</v>
      </c>
      <c r="T106" s="33">
        <v>1</v>
      </c>
      <c r="U106" s="33">
        <v>1</v>
      </c>
      <c r="V106" s="33">
        <v>1</v>
      </c>
      <c r="W106" s="33">
        <v>3</v>
      </c>
      <c r="X106" s="33">
        <v>5</v>
      </c>
      <c r="Y106" s="33">
        <v>5</v>
      </c>
      <c r="Z106" s="33">
        <v>5</v>
      </c>
      <c r="AA106" s="33">
        <v>5</v>
      </c>
      <c r="AB106" s="33">
        <v>5</v>
      </c>
      <c r="AC106" s="33">
        <v>5</v>
      </c>
      <c r="AD106" s="33">
        <v>4</v>
      </c>
      <c r="AE106" s="33">
        <v>4</v>
      </c>
      <c r="AF106" s="33">
        <v>5</v>
      </c>
      <c r="AG106" s="33">
        <v>4</v>
      </c>
      <c r="AH106" s="33">
        <v>5</v>
      </c>
      <c r="AI106" s="33">
        <v>5</v>
      </c>
      <c r="AJ106" s="33">
        <v>2</v>
      </c>
      <c r="AK106" s="33">
        <v>5</v>
      </c>
      <c r="AL106" s="33">
        <v>5</v>
      </c>
      <c r="AM106" s="33">
        <v>1</v>
      </c>
      <c r="AN106" s="33">
        <v>1</v>
      </c>
      <c r="AO106" s="33">
        <v>5</v>
      </c>
      <c r="AP106" s="33">
        <v>1</v>
      </c>
      <c r="AQ106" s="33">
        <v>1</v>
      </c>
      <c r="AR106" s="33">
        <v>2</v>
      </c>
      <c r="AS106" s="33">
        <v>4</v>
      </c>
      <c r="AT106" s="33">
        <v>1</v>
      </c>
      <c r="AU106" s="33">
        <v>3</v>
      </c>
      <c r="AV106" s="33">
        <v>1</v>
      </c>
      <c r="AW106" s="33">
        <v>1</v>
      </c>
      <c r="AX106" s="33">
        <v>2</v>
      </c>
      <c r="AY106" s="33">
        <v>1</v>
      </c>
      <c r="AZ106" s="33">
        <v>1</v>
      </c>
      <c r="BA106" s="33">
        <v>1</v>
      </c>
      <c r="BB106" s="33">
        <v>1</v>
      </c>
      <c r="BC106" s="33">
        <v>1</v>
      </c>
      <c r="BD106" s="33">
        <v>1</v>
      </c>
      <c r="BF106" s="33">
        <v>5</v>
      </c>
      <c r="BG106" s="33">
        <v>5</v>
      </c>
      <c r="BH106" s="33">
        <v>5</v>
      </c>
      <c r="BI106" s="33">
        <v>5</v>
      </c>
      <c r="BJ106" s="33">
        <v>5</v>
      </c>
      <c r="BK106" s="33">
        <v>4</v>
      </c>
      <c r="BL106" s="33">
        <v>4</v>
      </c>
      <c r="BM106" s="33">
        <v>5</v>
      </c>
      <c r="BN106" s="33">
        <v>5</v>
      </c>
      <c r="BO106" s="33">
        <v>2</v>
      </c>
      <c r="BP106" s="33">
        <v>5</v>
      </c>
      <c r="BQ106" s="33">
        <v>5</v>
      </c>
      <c r="BR106" s="33">
        <v>5</v>
      </c>
      <c r="BS106" s="33">
        <v>5</v>
      </c>
      <c r="BT106" s="33">
        <v>5</v>
      </c>
      <c r="BU106" s="33" t="s">
        <v>1795</v>
      </c>
      <c r="BV106" s="33" t="s">
        <v>198</v>
      </c>
      <c r="BW106" s="33" t="s">
        <v>184</v>
      </c>
      <c r="BX106" s="33" t="s">
        <v>1631</v>
      </c>
      <c r="BY106" s="33" t="s">
        <v>1579</v>
      </c>
      <c r="CB106" s="33" t="s">
        <v>705</v>
      </c>
      <c r="CC106" s="33" t="s">
        <v>713</v>
      </c>
      <c r="CD106" s="33" t="s">
        <v>719</v>
      </c>
      <c r="CE106" s="33" t="s">
        <v>727</v>
      </c>
      <c r="CF106" s="33" t="s">
        <v>933</v>
      </c>
      <c r="CG106" s="33" t="s">
        <v>741</v>
      </c>
      <c r="CH106" s="33" t="s">
        <v>1796</v>
      </c>
      <c r="CI106" s="33" t="s">
        <v>837</v>
      </c>
      <c r="CJ106" s="33" t="s">
        <v>844</v>
      </c>
    </row>
    <row r="107" spans="1:88" ht="12.75" x14ac:dyDescent="0.2">
      <c r="A107" s="36">
        <v>42713.421946817129</v>
      </c>
      <c r="B107" s="33">
        <v>2</v>
      </c>
      <c r="C107" s="33">
        <v>4</v>
      </c>
      <c r="D107" s="33">
        <v>3</v>
      </c>
      <c r="E107" s="33">
        <v>3</v>
      </c>
      <c r="F107" s="33">
        <v>2</v>
      </c>
      <c r="G107" s="33">
        <v>5</v>
      </c>
      <c r="H107" s="33">
        <v>5</v>
      </c>
      <c r="I107" s="33">
        <v>5</v>
      </c>
      <c r="J107" s="33">
        <v>5</v>
      </c>
      <c r="K107" s="33">
        <v>2</v>
      </c>
      <c r="L107" s="33">
        <v>3</v>
      </c>
      <c r="M107" s="33">
        <v>3</v>
      </c>
      <c r="N107" s="33">
        <v>3</v>
      </c>
      <c r="O107" s="33">
        <v>3</v>
      </c>
      <c r="P107" s="33">
        <v>5</v>
      </c>
      <c r="Q107" s="33">
        <v>2</v>
      </c>
      <c r="R107" s="33">
        <v>1</v>
      </c>
      <c r="S107" s="33">
        <v>2</v>
      </c>
      <c r="T107" s="33">
        <v>4</v>
      </c>
      <c r="U107" s="33">
        <v>4</v>
      </c>
      <c r="V107" s="33">
        <v>2</v>
      </c>
      <c r="W107" s="33">
        <v>4</v>
      </c>
      <c r="X107" s="33">
        <v>2</v>
      </c>
      <c r="Y107" s="33">
        <v>3</v>
      </c>
      <c r="Z107" s="33">
        <v>2</v>
      </c>
      <c r="AA107" s="33">
        <v>3</v>
      </c>
      <c r="AB107" s="33">
        <v>2</v>
      </c>
      <c r="AC107" s="33">
        <v>3</v>
      </c>
      <c r="AD107" s="33">
        <v>4</v>
      </c>
      <c r="AE107" s="33">
        <v>2</v>
      </c>
      <c r="AF107" s="33">
        <v>3</v>
      </c>
      <c r="AG107" s="33">
        <v>3</v>
      </c>
      <c r="AH107" s="33">
        <v>4</v>
      </c>
      <c r="AI107" s="33">
        <v>3</v>
      </c>
      <c r="AJ107" s="33">
        <v>2</v>
      </c>
      <c r="AK107" s="33">
        <v>4</v>
      </c>
      <c r="AL107" s="33">
        <v>5</v>
      </c>
      <c r="AM107" s="33">
        <v>3</v>
      </c>
      <c r="AN107" s="33">
        <v>2</v>
      </c>
      <c r="AO107" s="33">
        <v>5</v>
      </c>
      <c r="AP107" s="33">
        <v>5</v>
      </c>
      <c r="AQ107" s="33">
        <v>5</v>
      </c>
      <c r="AR107" s="33">
        <v>5</v>
      </c>
      <c r="AS107" s="33">
        <v>2</v>
      </c>
      <c r="AT107" s="33">
        <v>3</v>
      </c>
      <c r="AU107" s="33">
        <v>4</v>
      </c>
      <c r="AV107" s="33">
        <v>2</v>
      </c>
      <c r="AW107" s="33">
        <v>4</v>
      </c>
      <c r="AX107" s="33">
        <v>5</v>
      </c>
      <c r="AY107" s="33">
        <v>3</v>
      </c>
      <c r="AZ107" s="33">
        <v>1</v>
      </c>
      <c r="BA107" s="33">
        <v>2</v>
      </c>
      <c r="BB107" s="33">
        <v>4</v>
      </c>
      <c r="BC107" s="33">
        <v>4</v>
      </c>
      <c r="BD107" s="33">
        <v>2</v>
      </c>
      <c r="BF107" s="33">
        <v>3</v>
      </c>
      <c r="BG107" s="33">
        <v>4</v>
      </c>
      <c r="BH107" s="33">
        <v>3</v>
      </c>
      <c r="BI107" s="33">
        <v>2</v>
      </c>
      <c r="BJ107" s="33">
        <v>4</v>
      </c>
      <c r="BK107" s="33">
        <v>2</v>
      </c>
      <c r="BL107" s="33">
        <v>3</v>
      </c>
      <c r="BM107" s="33">
        <v>2</v>
      </c>
      <c r="BN107" s="33">
        <v>1</v>
      </c>
      <c r="BO107" s="33">
        <v>2</v>
      </c>
      <c r="BP107" s="33">
        <v>3</v>
      </c>
      <c r="BQ107" s="33">
        <v>3</v>
      </c>
      <c r="BR107" s="33">
        <v>4</v>
      </c>
      <c r="BS107" s="33">
        <v>3</v>
      </c>
      <c r="BT107" s="33">
        <v>2</v>
      </c>
      <c r="BV107" s="33" t="s">
        <v>1564</v>
      </c>
      <c r="CB107" s="33" t="s">
        <v>705</v>
      </c>
      <c r="CC107" s="33" t="s">
        <v>712</v>
      </c>
      <c r="CD107" s="33" t="s">
        <v>719</v>
      </c>
      <c r="CE107" s="33" t="s">
        <v>727</v>
      </c>
      <c r="CF107" s="33" t="s">
        <v>1797</v>
      </c>
      <c r="CG107" s="33" t="s">
        <v>830</v>
      </c>
      <c r="CH107" s="33" t="s">
        <v>1166</v>
      </c>
      <c r="CI107" s="33" t="s">
        <v>837</v>
      </c>
      <c r="CJ107" s="33" t="s">
        <v>844</v>
      </c>
    </row>
    <row r="108" spans="1:88" ht="12.75" x14ac:dyDescent="0.2">
      <c r="A108" s="36">
        <v>42713.435997719906</v>
      </c>
      <c r="B108" s="33">
        <v>3</v>
      </c>
      <c r="C108" s="33">
        <v>1</v>
      </c>
      <c r="D108" s="33">
        <v>1</v>
      </c>
      <c r="E108" s="33">
        <v>5</v>
      </c>
      <c r="F108" s="33">
        <v>3</v>
      </c>
      <c r="G108" s="33">
        <v>4</v>
      </c>
      <c r="H108" s="33">
        <v>1</v>
      </c>
      <c r="I108" s="33">
        <v>3</v>
      </c>
      <c r="J108" s="33">
        <v>2</v>
      </c>
      <c r="K108" s="33">
        <v>5</v>
      </c>
      <c r="L108" s="33">
        <v>3</v>
      </c>
      <c r="M108" s="33">
        <v>5</v>
      </c>
      <c r="N108" s="33">
        <v>3</v>
      </c>
      <c r="O108" s="33">
        <v>5</v>
      </c>
      <c r="P108" s="33">
        <v>2</v>
      </c>
      <c r="Q108" s="33">
        <v>5</v>
      </c>
      <c r="R108" s="33">
        <v>5</v>
      </c>
      <c r="S108" s="33">
        <v>2</v>
      </c>
      <c r="T108" s="33">
        <v>4</v>
      </c>
      <c r="U108" s="33">
        <v>2</v>
      </c>
      <c r="V108" s="33">
        <v>2</v>
      </c>
      <c r="W108" s="33">
        <v>4</v>
      </c>
      <c r="X108" s="33">
        <v>3</v>
      </c>
      <c r="Y108" s="33">
        <v>5</v>
      </c>
      <c r="Z108" s="33">
        <v>4</v>
      </c>
      <c r="AA108" s="33">
        <v>5</v>
      </c>
      <c r="AB108" s="33">
        <v>4</v>
      </c>
      <c r="AC108" s="33">
        <v>4</v>
      </c>
      <c r="AD108" s="33">
        <v>3</v>
      </c>
      <c r="AE108" s="33">
        <v>3</v>
      </c>
      <c r="AF108" s="33">
        <v>4</v>
      </c>
      <c r="AG108" s="33">
        <v>3</v>
      </c>
      <c r="AH108" s="33">
        <v>4</v>
      </c>
      <c r="AI108" s="33">
        <v>3</v>
      </c>
      <c r="AJ108" s="33">
        <v>4</v>
      </c>
      <c r="AK108" s="33">
        <v>2</v>
      </c>
      <c r="AL108" s="33">
        <v>1</v>
      </c>
      <c r="AM108" s="33">
        <v>5</v>
      </c>
      <c r="AN108" s="33">
        <v>4</v>
      </c>
      <c r="AO108" s="33">
        <v>4</v>
      </c>
      <c r="AP108" s="33">
        <v>1</v>
      </c>
      <c r="AQ108" s="33">
        <v>2</v>
      </c>
      <c r="AR108" s="33">
        <v>2</v>
      </c>
      <c r="AS108" s="33">
        <v>5</v>
      </c>
      <c r="AT108" s="33">
        <v>4</v>
      </c>
      <c r="AU108" s="33">
        <v>5</v>
      </c>
      <c r="AV108" s="33">
        <v>2</v>
      </c>
      <c r="AW108" s="33">
        <v>5</v>
      </c>
      <c r="AX108" s="33">
        <v>3</v>
      </c>
      <c r="AY108" s="33">
        <v>5</v>
      </c>
      <c r="AZ108" s="33">
        <v>4</v>
      </c>
      <c r="BA108" s="33">
        <v>2</v>
      </c>
      <c r="BB108" s="33">
        <v>4</v>
      </c>
      <c r="BC108" s="33">
        <v>5</v>
      </c>
      <c r="BD108" s="33">
        <v>2</v>
      </c>
      <c r="BE108" s="33" t="s">
        <v>1798</v>
      </c>
      <c r="BF108" s="33">
        <v>2</v>
      </c>
      <c r="BG108" s="33">
        <v>4</v>
      </c>
      <c r="BH108" s="33">
        <v>5</v>
      </c>
      <c r="BI108" s="33">
        <v>3</v>
      </c>
      <c r="BJ108" s="33">
        <v>4</v>
      </c>
      <c r="BK108" s="33">
        <v>3</v>
      </c>
      <c r="BL108" s="33">
        <v>3</v>
      </c>
      <c r="BM108" s="33">
        <v>5</v>
      </c>
      <c r="BN108" s="33">
        <v>3</v>
      </c>
      <c r="BO108" s="33">
        <v>3</v>
      </c>
      <c r="BP108" s="33">
        <v>5</v>
      </c>
      <c r="BQ108" s="33">
        <v>5</v>
      </c>
      <c r="BR108" s="33">
        <v>5</v>
      </c>
      <c r="BS108" s="33">
        <v>5</v>
      </c>
      <c r="BT108" s="33">
        <v>5</v>
      </c>
      <c r="BU108" s="33" t="s">
        <v>1799</v>
      </c>
      <c r="BV108" s="33" t="s">
        <v>198</v>
      </c>
      <c r="BW108" s="33" t="s">
        <v>183</v>
      </c>
      <c r="CB108" s="33" t="s">
        <v>705</v>
      </c>
      <c r="CC108" s="33" t="s">
        <v>711</v>
      </c>
      <c r="CD108" s="33" t="s">
        <v>719</v>
      </c>
      <c r="CE108" s="33" t="s">
        <v>727</v>
      </c>
      <c r="CF108" s="33" t="s">
        <v>1800</v>
      </c>
      <c r="CG108" s="33" t="s">
        <v>830</v>
      </c>
      <c r="CH108" s="33" t="s">
        <v>1801</v>
      </c>
      <c r="CI108" s="33" t="s">
        <v>839</v>
      </c>
      <c r="CJ108" s="33" t="s">
        <v>847</v>
      </c>
    </row>
    <row r="109" spans="1:88" ht="12.75" x14ac:dyDescent="0.2">
      <c r="A109" s="36">
        <v>42713.466671909722</v>
      </c>
      <c r="B109" s="33">
        <v>4</v>
      </c>
      <c r="C109" s="33">
        <v>5</v>
      </c>
      <c r="D109" s="33">
        <v>4</v>
      </c>
      <c r="E109" s="33">
        <v>4</v>
      </c>
      <c r="F109" s="33">
        <v>1</v>
      </c>
      <c r="G109" s="33">
        <v>5</v>
      </c>
      <c r="H109" s="33">
        <v>1</v>
      </c>
      <c r="I109" s="33">
        <v>1</v>
      </c>
      <c r="J109" s="33">
        <v>2</v>
      </c>
      <c r="K109" s="33">
        <v>3</v>
      </c>
      <c r="L109" s="33">
        <v>1</v>
      </c>
      <c r="M109" s="33">
        <v>3</v>
      </c>
      <c r="N109" s="33">
        <v>1</v>
      </c>
      <c r="O109" s="33">
        <v>3</v>
      </c>
      <c r="P109" s="33">
        <v>2</v>
      </c>
      <c r="Q109" s="33">
        <v>2</v>
      </c>
      <c r="R109" s="33">
        <v>3</v>
      </c>
      <c r="S109" s="33">
        <v>1</v>
      </c>
      <c r="T109" s="33">
        <v>1</v>
      </c>
      <c r="U109" s="33">
        <v>3</v>
      </c>
      <c r="V109" s="33">
        <v>1</v>
      </c>
      <c r="W109" s="33">
        <v>2</v>
      </c>
      <c r="X109" s="33">
        <v>4</v>
      </c>
      <c r="Y109" s="33">
        <v>5</v>
      </c>
      <c r="Z109" s="33">
        <v>1</v>
      </c>
      <c r="AA109" s="33">
        <v>4</v>
      </c>
      <c r="AB109" s="33">
        <v>1</v>
      </c>
      <c r="AC109" s="33">
        <v>4</v>
      </c>
      <c r="AD109" s="33">
        <v>3</v>
      </c>
      <c r="AE109" s="33">
        <v>3</v>
      </c>
      <c r="AF109" s="33">
        <v>4</v>
      </c>
      <c r="AG109" s="33">
        <v>5</v>
      </c>
      <c r="AH109" s="33">
        <v>4</v>
      </c>
      <c r="AI109" s="33">
        <v>4</v>
      </c>
      <c r="AJ109" s="33">
        <v>3</v>
      </c>
      <c r="AK109" s="33">
        <v>4</v>
      </c>
      <c r="AL109" s="33">
        <v>4</v>
      </c>
      <c r="AM109" s="33">
        <v>4</v>
      </c>
      <c r="AN109" s="33">
        <v>1</v>
      </c>
      <c r="AO109" s="33">
        <v>5</v>
      </c>
      <c r="AP109" s="33">
        <v>2</v>
      </c>
      <c r="AQ109" s="33">
        <v>1</v>
      </c>
      <c r="AR109" s="33">
        <v>1</v>
      </c>
      <c r="AS109" s="33">
        <v>2</v>
      </c>
      <c r="AT109" s="33">
        <v>1</v>
      </c>
      <c r="AU109" s="33">
        <v>5</v>
      </c>
      <c r="AV109" s="33">
        <v>2</v>
      </c>
      <c r="AW109" s="33">
        <v>3</v>
      </c>
      <c r="AX109" s="33">
        <v>4</v>
      </c>
      <c r="AY109" s="33">
        <v>2</v>
      </c>
      <c r="AZ109" s="33">
        <v>3</v>
      </c>
      <c r="BA109" s="33">
        <v>1</v>
      </c>
      <c r="BB109" s="33">
        <v>1</v>
      </c>
      <c r="BC109" s="33">
        <v>2</v>
      </c>
      <c r="BD109" s="33">
        <v>1</v>
      </c>
      <c r="BF109" s="33">
        <v>1</v>
      </c>
      <c r="BG109" s="33">
        <v>5</v>
      </c>
      <c r="BH109" s="33">
        <v>5</v>
      </c>
      <c r="BI109" s="33">
        <v>4</v>
      </c>
      <c r="BJ109" s="33">
        <v>4</v>
      </c>
      <c r="BK109" s="33">
        <v>3</v>
      </c>
      <c r="BL109" s="33">
        <v>5</v>
      </c>
      <c r="BM109" s="33">
        <v>3</v>
      </c>
      <c r="BN109" s="33">
        <v>2</v>
      </c>
      <c r="BO109" s="33">
        <v>2</v>
      </c>
      <c r="BP109" s="33">
        <v>4</v>
      </c>
      <c r="BQ109" s="33">
        <v>5</v>
      </c>
      <c r="BR109" s="33">
        <v>4</v>
      </c>
      <c r="BS109" s="33">
        <v>5</v>
      </c>
      <c r="BT109" s="33">
        <v>4</v>
      </c>
      <c r="BU109" s="33" t="s">
        <v>1802</v>
      </c>
      <c r="BV109" s="33" t="s">
        <v>198</v>
      </c>
      <c r="BW109" s="33" t="s">
        <v>182</v>
      </c>
      <c r="BX109" s="33" t="s">
        <v>1642</v>
      </c>
      <c r="CB109" s="33" t="s">
        <v>704</v>
      </c>
      <c r="CC109" s="33" t="s">
        <v>713</v>
      </c>
      <c r="CD109" s="33" t="s">
        <v>719</v>
      </c>
      <c r="CE109" s="33" t="s">
        <v>727</v>
      </c>
      <c r="CF109" s="33" t="s">
        <v>1803</v>
      </c>
      <c r="CG109" s="33" t="s">
        <v>828</v>
      </c>
      <c r="CH109" s="33" t="s">
        <v>1804</v>
      </c>
      <c r="CI109" s="33" t="s">
        <v>837</v>
      </c>
      <c r="CJ109" s="33" t="s">
        <v>844</v>
      </c>
    </row>
    <row r="110" spans="1:88" ht="12.75" x14ac:dyDescent="0.2">
      <c r="A110" s="36">
        <v>42713.506302337963</v>
      </c>
      <c r="B110" s="33">
        <v>4</v>
      </c>
      <c r="C110" s="33">
        <v>5</v>
      </c>
      <c r="D110" s="33">
        <v>5</v>
      </c>
      <c r="E110" s="33">
        <v>4</v>
      </c>
      <c r="F110" s="33">
        <v>4</v>
      </c>
      <c r="G110" s="33">
        <v>5</v>
      </c>
      <c r="H110" s="33">
        <v>5</v>
      </c>
      <c r="I110" s="33">
        <v>3</v>
      </c>
      <c r="J110" s="33">
        <v>4</v>
      </c>
      <c r="K110" s="33">
        <v>2</v>
      </c>
      <c r="L110" s="33">
        <v>3</v>
      </c>
      <c r="M110" s="33">
        <v>3</v>
      </c>
      <c r="N110" s="33">
        <v>3</v>
      </c>
      <c r="O110" s="33">
        <v>2</v>
      </c>
      <c r="P110" s="33">
        <v>4</v>
      </c>
      <c r="Q110" s="33">
        <v>3</v>
      </c>
      <c r="R110" s="33">
        <v>4</v>
      </c>
      <c r="S110" s="33">
        <v>3</v>
      </c>
      <c r="T110" s="33">
        <v>3</v>
      </c>
      <c r="U110" s="33">
        <v>3</v>
      </c>
      <c r="V110" s="33">
        <v>2</v>
      </c>
      <c r="W110" s="33">
        <v>4</v>
      </c>
      <c r="X110" s="33">
        <v>3</v>
      </c>
      <c r="Y110" s="33">
        <v>4</v>
      </c>
      <c r="Z110" s="33">
        <v>4</v>
      </c>
      <c r="AA110" s="33">
        <v>4</v>
      </c>
      <c r="AB110" s="33">
        <v>3</v>
      </c>
      <c r="AC110" s="33">
        <v>4</v>
      </c>
      <c r="AD110" s="33">
        <v>4</v>
      </c>
      <c r="AE110" s="33">
        <v>4</v>
      </c>
      <c r="AF110" s="33">
        <v>4</v>
      </c>
      <c r="AG110" s="33">
        <v>4</v>
      </c>
      <c r="AH110" s="33">
        <v>4</v>
      </c>
      <c r="AI110" s="33">
        <v>3</v>
      </c>
      <c r="AJ110" s="33">
        <v>4</v>
      </c>
      <c r="AK110" s="33">
        <v>5</v>
      </c>
      <c r="AL110" s="33">
        <v>5</v>
      </c>
      <c r="AM110" s="33">
        <v>4</v>
      </c>
      <c r="AN110" s="33">
        <v>5</v>
      </c>
      <c r="AO110" s="33">
        <v>5</v>
      </c>
      <c r="AP110" s="33">
        <v>5</v>
      </c>
      <c r="AQ110" s="33">
        <v>3</v>
      </c>
      <c r="AR110" s="33">
        <v>4</v>
      </c>
      <c r="AS110" s="33">
        <v>2</v>
      </c>
      <c r="AT110" s="33">
        <v>3</v>
      </c>
      <c r="AU110" s="33">
        <v>4</v>
      </c>
      <c r="AV110" s="33">
        <v>3</v>
      </c>
      <c r="AW110" s="33">
        <v>3</v>
      </c>
      <c r="AX110" s="33">
        <v>5</v>
      </c>
      <c r="AY110" s="33">
        <v>4</v>
      </c>
      <c r="AZ110" s="33">
        <v>3</v>
      </c>
      <c r="BA110" s="33">
        <v>3</v>
      </c>
      <c r="BB110" s="33">
        <v>2</v>
      </c>
      <c r="BC110" s="33">
        <v>3</v>
      </c>
      <c r="BD110" s="33">
        <v>3</v>
      </c>
      <c r="BF110" s="33">
        <v>4</v>
      </c>
      <c r="BG110" s="33">
        <v>4</v>
      </c>
      <c r="BH110" s="33">
        <v>4</v>
      </c>
      <c r="BI110" s="33">
        <v>3</v>
      </c>
      <c r="BJ110" s="33">
        <v>4</v>
      </c>
      <c r="BK110" s="33">
        <v>3</v>
      </c>
      <c r="BL110" s="33">
        <v>4</v>
      </c>
      <c r="BM110" s="33">
        <v>4</v>
      </c>
      <c r="BN110" s="33">
        <v>5</v>
      </c>
      <c r="BO110" s="33">
        <v>4</v>
      </c>
      <c r="BP110" s="33">
        <v>4</v>
      </c>
      <c r="BQ110" s="33">
        <v>4</v>
      </c>
      <c r="BR110" s="33">
        <v>5</v>
      </c>
      <c r="BS110" s="33">
        <v>5</v>
      </c>
      <c r="BT110" s="33">
        <v>3</v>
      </c>
      <c r="BV110" s="33" t="s">
        <v>182</v>
      </c>
      <c r="CB110" s="33" t="s">
        <v>705</v>
      </c>
      <c r="CC110" s="33" t="s">
        <v>713</v>
      </c>
      <c r="CD110" s="33" t="s">
        <v>722</v>
      </c>
      <c r="CE110" s="33" t="s">
        <v>727</v>
      </c>
      <c r="CF110" s="33" t="s">
        <v>1805</v>
      </c>
      <c r="CG110" s="33" t="s">
        <v>828</v>
      </c>
      <c r="CH110" s="33" t="s">
        <v>1004</v>
      </c>
      <c r="CI110" s="33" t="s">
        <v>837</v>
      </c>
      <c r="CJ110" s="33" t="s">
        <v>844</v>
      </c>
    </row>
    <row r="111" spans="1:88" ht="12.75" x14ac:dyDescent="0.2">
      <c r="A111" s="36">
        <v>42713.517746967591</v>
      </c>
      <c r="B111" s="33">
        <v>1</v>
      </c>
      <c r="C111" s="33">
        <v>5</v>
      </c>
      <c r="D111" s="33">
        <v>5</v>
      </c>
      <c r="E111" s="33">
        <v>3</v>
      </c>
      <c r="F111" s="33">
        <v>1</v>
      </c>
      <c r="G111" s="33">
        <v>5</v>
      </c>
      <c r="H111" s="33">
        <v>4</v>
      </c>
      <c r="I111" s="33">
        <v>4</v>
      </c>
      <c r="J111" s="33">
        <v>2</v>
      </c>
      <c r="K111" s="33">
        <v>5</v>
      </c>
      <c r="L111" s="33">
        <v>4</v>
      </c>
      <c r="M111" s="33">
        <v>1</v>
      </c>
      <c r="N111" s="33">
        <v>2</v>
      </c>
      <c r="O111" s="33">
        <v>5</v>
      </c>
      <c r="P111" s="33">
        <v>1</v>
      </c>
      <c r="Q111" s="33">
        <v>5</v>
      </c>
      <c r="R111" s="33">
        <v>2</v>
      </c>
      <c r="S111" s="33">
        <v>2</v>
      </c>
      <c r="T111" s="33">
        <v>4</v>
      </c>
      <c r="U111" s="33">
        <v>5</v>
      </c>
      <c r="V111" s="33">
        <v>2</v>
      </c>
      <c r="W111" s="33">
        <v>3</v>
      </c>
      <c r="X111" s="33">
        <v>1</v>
      </c>
      <c r="Y111" s="33">
        <v>5</v>
      </c>
      <c r="Z111" s="33">
        <v>5</v>
      </c>
      <c r="AA111" s="33">
        <v>5</v>
      </c>
      <c r="AB111" s="33">
        <v>3</v>
      </c>
      <c r="AC111" s="33">
        <v>5</v>
      </c>
      <c r="AD111" s="33">
        <v>1</v>
      </c>
      <c r="AE111" s="33">
        <v>3</v>
      </c>
      <c r="AF111" s="33">
        <v>5</v>
      </c>
      <c r="AG111" s="33">
        <v>5</v>
      </c>
      <c r="AH111" s="33">
        <v>5</v>
      </c>
      <c r="AI111" s="33">
        <v>4</v>
      </c>
      <c r="AJ111" s="33">
        <v>2</v>
      </c>
      <c r="AK111" s="33">
        <v>5</v>
      </c>
      <c r="AL111" s="33">
        <v>5</v>
      </c>
      <c r="AM111" s="33">
        <v>4</v>
      </c>
      <c r="AN111" s="33">
        <v>3</v>
      </c>
      <c r="AO111" s="33">
        <v>5</v>
      </c>
      <c r="AP111" s="33">
        <v>5</v>
      </c>
      <c r="AQ111" s="33">
        <v>5</v>
      </c>
      <c r="AR111" s="33">
        <v>5</v>
      </c>
      <c r="AS111" s="33">
        <v>5</v>
      </c>
      <c r="AT111" s="33">
        <v>5</v>
      </c>
      <c r="AU111" s="33">
        <v>1</v>
      </c>
      <c r="AV111" s="33">
        <v>3</v>
      </c>
      <c r="AW111" s="33">
        <v>5</v>
      </c>
      <c r="AX111" s="33">
        <v>1</v>
      </c>
      <c r="AY111" s="33">
        <v>5</v>
      </c>
      <c r="AZ111" s="33">
        <v>5</v>
      </c>
      <c r="BA111" s="33">
        <v>4</v>
      </c>
      <c r="BB111" s="33">
        <v>5</v>
      </c>
      <c r="BC111" s="33">
        <v>5</v>
      </c>
      <c r="BD111" s="33">
        <v>5</v>
      </c>
      <c r="BF111" s="33">
        <v>5</v>
      </c>
      <c r="BG111" s="33" t="s">
        <v>5</v>
      </c>
      <c r="BH111" s="33" t="s">
        <v>5</v>
      </c>
      <c r="BI111" s="33">
        <v>4</v>
      </c>
      <c r="BJ111" s="33" t="s">
        <v>5</v>
      </c>
      <c r="BK111" s="33" t="s">
        <v>5</v>
      </c>
      <c r="BL111" s="33" t="s">
        <v>5</v>
      </c>
      <c r="BM111" s="33" t="s">
        <v>5</v>
      </c>
      <c r="BN111" s="33" t="s">
        <v>5</v>
      </c>
      <c r="BO111" s="33" t="s">
        <v>5</v>
      </c>
      <c r="BP111" s="33">
        <v>3</v>
      </c>
      <c r="BQ111" s="33">
        <v>5</v>
      </c>
      <c r="BR111" s="33">
        <v>5</v>
      </c>
      <c r="BS111" s="33">
        <v>4</v>
      </c>
      <c r="BT111" s="33">
        <v>5</v>
      </c>
      <c r="BU111" s="33" t="s">
        <v>1806</v>
      </c>
      <c r="BV111" s="33" t="s">
        <v>198</v>
      </c>
      <c r="BW111" s="33" t="s">
        <v>186</v>
      </c>
      <c r="BZ111" s="33" t="s">
        <v>1772</v>
      </c>
      <c r="CB111" s="33" t="s">
        <v>705</v>
      </c>
      <c r="CC111" s="33" t="s">
        <v>712</v>
      </c>
      <c r="CD111" s="33" t="s">
        <v>723</v>
      </c>
      <c r="CE111" s="33" t="s">
        <v>727</v>
      </c>
      <c r="CF111" s="33" t="s">
        <v>933</v>
      </c>
      <c r="CG111" s="33" t="s">
        <v>741</v>
      </c>
      <c r="CH111" s="33" t="s">
        <v>236</v>
      </c>
      <c r="CI111" s="33" t="s">
        <v>837</v>
      </c>
      <c r="CJ111" s="33" t="s">
        <v>844</v>
      </c>
    </row>
    <row r="112" spans="1:88" ht="12.75" x14ac:dyDescent="0.2">
      <c r="A112" s="36">
        <v>42713.598908449072</v>
      </c>
      <c r="B112" s="33">
        <v>3</v>
      </c>
      <c r="C112" s="33">
        <v>5</v>
      </c>
      <c r="D112" s="33">
        <v>5</v>
      </c>
      <c r="E112" s="33">
        <v>3</v>
      </c>
      <c r="F112" s="33">
        <v>1</v>
      </c>
      <c r="G112" s="33">
        <v>5</v>
      </c>
      <c r="H112" s="33">
        <v>3</v>
      </c>
      <c r="I112" s="33">
        <v>5</v>
      </c>
      <c r="J112" s="33">
        <v>4</v>
      </c>
      <c r="K112" s="33">
        <v>5</v>
      </c>
      <c r="L112" s="33">
        <v>3</v>
      </c>
      <c r="M112" s="33">
        <v>3</v>
      </c>
      <c r="N112" s="33">
        <v>4</v>
      </c>
      <c r="O112" s="33">
        <v>4</v>
      </c>
      <c r="P112" s="33">
        <v>2</v>
      </c>
      <c r="Q112" s="33">
        <v>5</v>
      </c>
      <c r="R112" s="33">
        <v>5</v>
      </c>
      <c r="S112" s="33">
        <v>1</v>
      </c>
      <c r="T112" s="33">
        <v>1</v>
      </c>
      <c r="U112" s="33">
        <v>3</v>
      </c>
      <c r="V112" s="33">
        <v>3</v>
      </c>
      <c r="W112" s="33">
        <v>5</v>
      </c>
      <c r="X112" s="33">
        <v>5</v>
      </c>
      <c r="Y112" s="33">
        <v>5</v>
      </c>
      <c r="Z112" s="33">
        <v>5</v>
      </c>
      <c r="AA112" s="33">
        <v>4</v>
      </c>
      <c r="AB112" s="33">
        <v>5</v>
      </c>
      <c r="AC112" s="33">
        <v>4</v>
      </c>
      <c r="AD112" s="33">
        <v>4</v>
      </c>
      <c r="AE112" s="33">
        <v>4</v>
      </c>
      <c r="AF112" s="33">
        <v>5</v>
      </c>
      <c r="AG112" s="33">
        <v>4</v>
      </c>
      <c r="AH112" s="33">
        <v>4</v>
      </c>
      <c r="AI112" s="33">
        <v>5</v>
      </c>
      <c r="AJ112" s="33" t="s">
        <v>5</v>
      </c>
      <c r="AK112" s="33">
        <v>5</v>
      </c>
      <c r="AL112" s="33">
        <v>5</v>
      </c>
      <c r="AM112" s="33">
        <v>3</v>
      </c>
      <c r="AN112" s="33" t="s">
        <v>5</v>
      </c>
      <c r="AO112" s="33">
        <v>5</v>
      </c>
      <c r="AP112" s="33" t="s">
        <v>5</v>
      </c>
      <c r="AQ112" s="33">
        <v>5</v>
      </c>
      <c r="AR112" s="33">
        <v>5</v>
      </c>
      <c r="AS112" s="33">
        <v>5</v>
      </c>
      <c r="AT112" s="33" t="s">
        <v>5</v>
      </c>
      <c r="AU112" s="33">
        <v>5</v>
      </c>
      <c r="AV112" s="33">
        <v>5</v>
      </c>
      <c r="AW112" s="33" t="s">
        <v>5</v>
      </c>
      <c r="AX112" s="33">
        <v>5</v>
      </c>
      <c r="AY112" s="33">
        <v>5</v>
      </c>
      <c r="AZ112" s="33">
        <v>5</v>
      </c>
      <c r="BA112" s="33">
        <v>5</v>
      </c>
      <c r="BB112" s="33" t="s">
        <v>5</v>
      </c>
      <c r="BC112" s="33" t="s">
        <v>5</v>
      </c>
      <c r="BD112" s="33" t="s">
        <v>5</v>
      </c>
      <c r="BF112" s="33">
        <v>5</v>
      </c>
      <c r="BG112" s="33">
        <v>3</v>
      </c>
      <c r="BH112" s="33">
        <v>3</v>
      </c>
      <c r="BI112" s="33">
        <v>3</v>
      </c>
      <c r="BJ112" s="33">
        <v>3</v>
      </c>
      <c r="BK112" s="33">
        <v>3</v>
      </c>
      <c r="BL112" s="33">
        <v>5</v>
      </c>
      <c r="BM112" s="33">
        <v>5</v>
      </c>
      <c r="BN112" s="33">
        <v>5</v>
      </c>
      <c r="BO112" s="33">
        <v>3</v>
      </c>
      <c r="BP112" s="33">
        <v>3</v>
      </c>
      <c r="BQ112" s="33">
        <v>3</v>
      </c>
      <c r="BR112" s="33">
        <v>3</v>
      </c>
      <c r="BS112" s="33">
        <v>3</v>
      </c>
      <c r="BT112" s="33">
        <v>3</v>
      </c>
      <c r="BV112" s="33" t="s">
        <v>1564</v>
      </c>
      <c r="CB112" s="33" t="s">
        <v>704</v>
      </c>
      <c r="CC112" s="33" t="s">
        <v>712</v>
      </c>
      <c r="CD112" s="33" t="s">
        <v>719</v>
      </c>
      <c r="CE112" s="33" t="s">
        <v>727</v>
      </c>
      <c r="CF112" s="33" t="s">
        <v>977</v>
      </c>
      <c r="CG112" s="33" t="s">
        <v>830</v>
      </c>
      <c r="CH112" s="33" t="s">
        <v>938</v>
      </c>
      <c r="CI112" s="33" t="s">
        <v>838</v>
      </c>
      <c r="CJ112" s="33" t="s">
        <v>845</v>
      </c>
    </row>
    <row r="113" spans="1:88" ht="12.75" x14ac:dyDescent="0.2">
      <c r="A113" s="36">
        <v>42713.609312581015</v>
      </c>
      <c r="B113" s="33">
        <v>5</v>
      </c>
      <c r="C113" s="33">
        <v>1</v>
      </c>
      <c r="D113" s="33">
        <v>1</v>
      </c>
      <c r="E113" s="33">
        <v>1</v>
      </c>
      <c r="F113" s="33" t="s">
        <v>5</v>
      </c>
      <c r="G113" s="33">
        <v>3</v>
      </c>
      <c r="H113" s="33">
        <v>4</v>
      </c>
      <c r="I113" s="33">
        <v>1</v>
      </c>
      <c r="J113" s="33">
        <v>1</v>
      </c>
      <c r="K113" s="33" t="s">
        <v>5</v>
      </c>
      <c r="L113" s="33" t="s">
        <v>5</v>
      </c>
      <c r="M113" s="33" t="s">
        <v>5</v>
      </c>
      <c r="N113" s="33" t="s">
        <v>5</v>
      </c>
      <c r="O113" s="33">
        <v>3</v>
      </c>
      <c r="P113" s="33">
        <v>4</v>
      </c>
      <c r="Q113" s="33">
        <v>1</v>
      </c>
      <c r="R113" s="33">
        <v>2</v>
      </c>
      <c r="S113" s="33">
        <v>1</v>
      </c>
      <c r="T113" s="33" t="s">
        <v>5</v>
      </c>
      <c r="U113" s="33" t="s">
        <v>5</v>
      </c>
      <c r="V113" s="33" t="s">
        <v>5</v>
      </c>
      <c r="W113" s="33">
        <v>4</v>
      </c>
      <c r="X113" s="33">
        <v>4</v>
      </c>
      <c r="Y113" s="33">
        <v>5</v>
      </c>
      <c r="Z113" s="33">
        <v>4</v>
      </c>
      <c r="AA113" s="33">
        <v>4</v>
      </c>
      <c r="AB113" s="33">
        <v>5</v>
      </c>
      <c r="AC113" s="33">
        <v>4</v>
      </c>
      <c r="AD113" s="33">
        <v>4</v>
      </c>
      <c r="AE113" s="33">
        <v>4</v>
      </c>
      <c r="AF113" s="33">
        <v>4</v>
      </c>
      <c r="AG113" s="33">
        <v>4</v>
      </c>
      <c r="AH113" s="33">
        <v>5</v>
      </c>
      <c r="AI113" s="33">
        <v>4</v>
      </c>
      <c r="AJ113" s="33">
        <v>5</v>
      </c>
      <c r="AK113" s="33" t="s">
        <v>5</v>
      </c>
      <c r="AL113" s="33" t="s">
        <v>5</v>
      </c>
      <c r="AM113" s="33" t="s">
        <v>5</v>
      </c>
      <c r="AN113" s="33" t="s">
        <v>5</v>
      </c>
      <c r="AO113" s="33">
        <v>4</v>
      </c>
      <c r="AP113" s="33">
        <v>4</v>
      </c>
      <c r="AQ113" s="33" t="s">
        <v>5</v>
      </c>
      <c r="AR113" s="33" t="s">
        <v>5</v>
      </c>
      <c r="AS113" s="33" t="s">
        <v>5</v>
      </c>
      <c r="AT113" s="33" t="s">
        <v>5</v>
      </c>
      <c r="AU113" s="33" t="s">
        <v>5</v>
      </c>
      <c r="AV113" s="33" t="s">
        <v>5</v>
      </c>
      <c r="AW113" s="33" t="s">
        <v>5</v>
      </c>
      <c r="AX113" s="33">
        <v>4</v>
      </c>
      <c r="AY113" s="33" t="s">
        <v>5</v>
      </c>
      <c r="AZ113" s="33" t="s">
        <v>5</v>
      </c>
      <c r="BA113" s="33" t="s">
        <v>5</v>
      </c>
      <c r="BB113" s="33" t="s">
        <v>5</v>
      </c>
      <c r="BC113" s="33" t="s">
        <v>5</v>
      </c>
      <c r="BD113" s="33" t="s">
        <v>5</v>
      </c>
      <c r="BF113" s="33">
        <v>4</v>
      </c>
      <c r="BG113" s="33">
        <v>4</v>
      </c>
      <c r="BH113" s="33">
        <v>3</v>
      </c>
      <c r="BI113" s="33">
        <v>3</v>
      </c>
      <c r="BJ113" s="33">
        <v>3</v>
      </c>
      <c r="BK113" s="33">
        <v>4</v>
      </c>
      <c r="BL113" s="33">
        <v>4</v>
      </c>
      <c r="BM113" s="33">
        <v>3</v>
      </c>
      <c r="BN113" s="33">
        <v>3</v>
      </c>
      <c r="BO113" s="33" t="s">
        <v>5</v>
      </c>
      <c r="BP113" s="33">
        <v>4</v>
      </c>
      <c r="BQ113" s="33">
        <v>4</v>
      </c>
      <c r="BR113" s="33">
        <v>5</v>
      </c>
      <c r="BS113" s="33">
        <v>3</v>
      </c>
      <c r="BT113" s="33">
        <v>4</v>
      </c>
      <c r="BV113" s="33" t="s">
        <v>198</v>
      </c>
      <c r="BW113" s="33" t="s">
        <v>186</v>
      </c>
      <c r="CB113" s="33" t="s">
        <v>705</v>
      </c>
      <c r="CC113" s="33" t="s">
        <v>713</v>
      </c>
      <c r="CD113" s="33" t="s">
        <v>720</v>
      </c>
      <c r="CE113" s="33" t="s">
        <v>727</v>
      </c>
      <c r="CF113" s="33" t="s">
        <v>1807</v>
      </c>
      <c r="CG113" s="33" t="s">
        <v>206</v>
      </c>
      <c r="CH113" s="33" t="s">
        <v>206</v>
      </c>
      <c r="CI113" s="33" t="s">
        <v>837</v>
      </c>
      <c r="CJ113" s="33" t="s">
        <v>844</v>
      </c>
    </row>
    <row r="114" spans="1:88" ht="12.75" x14ac:dyDescent="0.2">
      <c r="A114" s="36">
        <v>42713.619062951388</v>
      </c>
      <c r="B114" s="33">
        <v>2</v>
      </c>
      <c r="C114" s="33">
        <v>5</v>
      </c>
      <c r="D114" s="33">
        <v>5</v>
      </c>
      <c r="E114" s="33">
        <v>3</v>
      </c>
      <c r="F114" s="33">
        <v>1</v>
      </c>
      <c r="G114" s="33">
        <v>4</v>
      </c>
      <c r="H114" s="33">
        <v>5</v>
      </c>
      <c r="I114" s="33">
        <v>2</v>
      </c>
      <c r="J114" s="33">
        <v>4</v>
      </c>
      <c r="K114" s="33">
        <v>2</v>
      </c>
      <c r="L114" s="33">
        <v>3</v>
      </c>
      <c r="M114" s="33">
        <v>2</v>
      </c>
      <c r="N114" s="33">
        <v>3</v>
      </c>
      <c r="O114" s="33">
        <v>3</v>
      </c>
      <c r="P114" s="33">
        <v>1</v>
      </c>
      <c r="Q114" s="33">
        <v>1</v>
      </c>
      <c r="R114" s="33">
        <v>1</v>
      </c>
      <c r="S114" s="33">
        <v>1</v>
      </c>
      <c r="T114" s="33">
        <v>1</v>
      </c>
      <c r="U114" s="33">
        <v>1</v>
      </c>
      <c r="V114" s="33">
        <v>1</v>
      </c>
      <c r="W114" s="33">
        <v>2</v>
      </c>
      <c r="X114" s="33">
        <v>2</v>
      </c>
      <c r="Y114" s="33">
        <v>3</v>
      </c>
      <c r="Z114" s="33">
        <v>3</v>
      </c>
      <c r="AA114" s="33">
        <v>2</v>
      </c>
      <c r="AB114" s="33">
        <v>2</v>
      </c>
      <c r="AC114" s="33">
        <v>2</v>
      </c>
      <c r="AD114" s="33">
        <v>1</v>
      </c>
      <c r="AE114" s="33">
        <v>2</v>
      </c>
      <c r="AF114" s="33">
        <v>2</v>
      </c>
      <c r="AG114" s="33">
        <v>2</v>
      </c>
      <c r="AH114" s="33">
        <v>4</v>
      </c>
      <c r="AI114" s="33">
        <v>2</v>
      </c>
      <c r="AJ114" s="33">
        <v>4</v>
      </c>
      <c r="AK114" s="33">
        <v>5</v>
      </c>
      <c r="AL114" s="33">
        <v>4</v>
      </c>
      <c r="AM114" s="33">
        <v>5</v>
      </c>
      <c r="AN114" s="33">
        <v>4</v>
      </c>
      <c r="AO114" s="33">
        <v>2</v>
      </c>
      <c r="AP114" s="33">
        <v>5</v>
      </c>
      <c r="AQ114" s="33">
        <v>4</v>
      </c>
      <c r="AR114" s="33">
        <v>4</v>
      </c>
      <c r="AS114" s="33">
        <v>3</v>
      </c>
      <c r="AT114" s="33">
        <v>4</v>
      </c>
      <c r="AU114" s="33">
        <v>4</v>
      </c>
      <c r="AV114" s="33">
        <v>3</v>
      </c>
      <c r="AW114" s="33">
        <v>4</v>
      </c>
      <c r="AX114" s="33">
        <v>1</v>
      </c>
      <c r="AY114" s="33">
        <v>2</v>
      </c>
      <c r="AZ114" s="33">
        <v>2</v>
      </c>
      <c r="BA114" s="33">
        <v>2</v>
      </c>
      <c r="BB114" s="33">
        <v>3</v>
      </c>
      <c r="BC114" s="33">
        <v>1</v>
      </c>
      <c r="BD114" s="33">
        <v>1</v>
      </c>
      <c r="BF114" s="33">
        <v>3</v>
      </c>
      <c r="BG114" s="33">
        <v>5</v>
      </c>
      <c r="BH114" s="33">
        <v>3</v>
      </c>
      <c r="BI114" s="33">
        <v>4</v>
      </c>
      <c r="BJ114" s="33">
        <v>4</v>
      </c>
      <c r="BK114" s="33">
        <v>5</v>
      </c>
      <c r="BL114" s="33">
        <v>4</v>
      </c>
      <c r="BM114" s="33">
        <v>5</v>
      </c>
      <c r="BN114" s="33">
        <v>3</v>
      </c>
      <c r="BO114" s="33">
        <v>5</v>
      </c>
      <c r="BP114" s="33">
        <v>5</v>
      </c>
      <c r="BQ114" s="33">
        <v>5</v>
      </c>
      <c r="BR114" s="33">
        <v>5</v>
      </c>
      <c r="BS114" s="33">
        <v>5</v>
      </c>
      <c r="BT114" s="33">
        <v>5</v>
      </c>
      <c r="BV114" s="33" t="s">
        <v>198</v>
      </c>
      <c r="BW114" s="33" t="s">
        <v>181</v>
      </c>
      <c r="CB114" s="33" t="s">
        <v>704</v>
      </c>
      <c r="CC114" s="33" t="s">
        <v>710</v>
      </c>
      <c r="CD114" s="33" t="s">
        <v>719</v>
      </c>
      <c r="CE114" s="33" t="s">
        <v>727</v>
      </c>
      <c r="CF114" s="33" t="s">
        <v>1808</v>
      </c>
      <c r="CG114" s="33" t="s">
        <v>829</v>
      </c>
      <c r="CH114" s="33" t="s">
        <v>1809</v>
      </c>
      <c r="CI114" s="33" t="s">
        <v>837</v>
      </c>
      <c r="CJ114" s="33" t="s">
        <v>844</v>
      </c>
    </row>
    <row r="115" spans="1:88" ht="12.75" x14ac:dyDescent="0.2">
      <c r="A115" s="36">
        <v>42713.664810011571</v>
      </c>
      <c r="B115" s="33">
        <v>5</v>
      </c>
      <c r="C115" s="33">
        <v>4</v>
      </c>
      <c r="D115" s="33">
        <v>5</v>
      </c>
      <c r="E115" s="33">
        <v>4</v>
      </c>
      <c r="F115" s="33">
        <v>1</v>
      </c>
      <c r="G115" s="33">
        <v>5</v>
      </c>
      <c r="H115" s="33">
        <v>4</v>
      </c>
      <c r="I115" s="33">
        <v>3</v>
      </c>
      <c r="J115" s="33">
        <v>4</v>
      </c>
      <c r="K115" s="33">
        <v>5</v>
      </c>
      <c r="L115" s="33">
        <v>4</v>
      </c>
      <c r="M115" s="33">
        <v>5</v>
      </c>
      <c r="N115" s="33">
        <v>3</v>
      </c>
      <c r="O115" s="33">
        <v>5</v>
      </c>
      <c r="P115" s="33">
        <v>3</v>
      </c>
      <c r="Q115" s="33">
        <v>5</v>
      </c>
      <c r="R115" s="33">
        <v>4</v>
      </c>
      <c r="S115" s="33">
        <v>1</v>
      </c>
      <c r="T115" s="33">
        <v>3</v>
      </c>
      <c r="U115" s="33">
        <v>5</v>
      </c>
      <c r="V115" s="33">
        <v>1</v>
      </c>
      <c r="W115" s="33">
        <v>4</v>
      </c>
      <c r="X115" s="33">
        <v>1</v>
      </c>
      <c r="Y115" s="33">
        <v>3</v>
      </c>
      <c r="Z115" s="33">
        <v>2</v>
      </c>
      <c r="AA115" s="33">
        <v>4</v>
      </c>
      <c r="AB115" s="33">
        <v>1</v>
      </c>
      <c r="AC115" s="33">
        <v>3</v>
      </c>
      <c r="AD115" s="33">
        <v>3</v>
      </c>
      <c r="AE115" s="33">
        <v>5</v>
      </c>
      <c r="AF115" s="33">
        <v>4</v>
      </c>
      <c r="AG115" s="33">
        <v>4</v>
      </c>
      <c r="AH115" s="33">
        <v>4</v>
      </c>
      <c r="AI115" s="33">
        <v>4</v>
      </c>
      <c r="AJ115" s="33">
        <v>5</v>
      </c>
      <c r="AK115" s="33">
        <v>3</v>
      </c>
      <c r="AL115" s="33">
        <v>5</v>
      </c>
      <c r="AM115" s="33">
        <v>4</v>
      </c>
      <c r="AN115" s="33">
        <v>1</v>
      </c>
      <c r="AO115" s="33">
        <v>5</v>
      </c>
      <c r="AP115" s="33">
        <v>5</v>
      </c>
      <c r="AQ115" s="33">
        <v>3</v>
      </c>
      <c r="AR115" s="33">
        <v>5</v>
      </c>
      <c r="AS115" s="33">
        <v>5</v>
      </c>
      <c r="AT115" s="33">
        <v>4</v>
      </c>
      <c r="AU115" s="33">
        <v>5</v>
      </c>
      <c r="AV115" s="33">
        <v>3</v>
      </c>
      <c r="AW115" s="33">
        <v>5</v>
      </c>
      <c r="AX115" s="33">
        <v>5</v>
      </c>
      <c r="AY115" s="33">
        <v>5</v>
      </c>
      <c r="AZ115" s="33">
        <v>3</v>
      </c>
      <c r="BA115" s="33">
        <v>1</v>
      </c>
      <c r="BB115" s="33">
        <v>3</v>
      </c>
      <c r="BC115" s="33">
        <v>5</v>
      </c>
      <c r="BD115" s="33">
        <v>2</v>
      </c>
      <c r="BE115" s="33" t="s">
        <v>1810</v>
      </c>
      <c r="BF115" s="33">
        <v>3</v>
      </c>
      <c r="BG115" s="33">
        <v>2</v>
      </c>
      <c r="BH115" s="33">
        <v>1</v>
      </c>
      <c r="BI115" s="33">
        <v>3</v>
      </c>
      <c r="BJ115" s="33">
        <v>5</v>
      </c>
      <c r="BK115" s="33">
        <v>1</v>
      </c>
      <c r="BL115" s="33">
        <v>2</v>
      </c>
      <c r="BM115" s="33">
        <v>4</v>
      </c>
      <c r="BN115" s="33">
        <v>1</v>
      </c>
      <c r="BO115" s="33">
        <v>1</v>
      </c>
      <c r="BP115" s="33">
        <v>3</v>
      </c>
      <c r="BQ115" s="33">
        <v>4</v>
      </c>
      <c r="BR115" s="33">
        <v>4</v>
      </c>
      <c r="BS115" s="33">
        <v>1</v>
      </c>
      <c r="BT115" s="33">
        <v>3</v>
      </c>
      <c r="BU115" s="33" t="s">
        <v>1811</v>
      </c>
      <c r="BV115" s="33" t="s">
        <v>198</v>
      </c>
      <c r="BW115" s="33" t="s">
        <v>186</v>
      </c>
      <c r="CB115" s="33" t="s">
        <v>705</v>
      </c>
      <c r="CC115" s="33" t="s">
        <v>714</v>
      </c>
      <c r="CD115" s="33" t="s">
        <v>720</v>
      </c>
      <c r="CE115" s="33" t="s">
        <v>727</v>
      </c>
      <c r="CF115" s="33" t="s">
        <v>1812</v>
      </c>
      <c r="CG115" s="33" t="s">
        <v>828</v>
      </c>
      <c r="CH115" s="33" t="s">
        <v>1164</v>
      </c>
      <c r="CI115" s="33" t="s">
        <v>837</v>
      </c>
      <c r="CJ115" s="33" t="s">
        <v>844</v>
      </c>
    </row>
    <row r="116" spans="1:88" ht="12.75" x14ac:dyDescent="0.2">
      <c r="A116" s="36">
        <v>42713.702349432875</v>
      </c>
      <c r="B116" s="33">
        <v>2</v>
      </c>
      <c r="C116" s="33">
        <v>4</v>
      </c>
      <c r="D116" s="33">
        <v>4</v>
      </c>
      <c r="E116" s="33">
        <v>4</v>
      </c>
      <c r="F116" s="33">
        <v>2</v>
      </c>
      <c r="G116" s="33">
        <v>5</v>
      </c>
      <c r="H116" s="33">
        <v>2</v>
      </c>
      <c r="I116" s="33">
        <v>2</v>
      </c>
      <c r="J116" s="33">
        <v>4</v>
      </c>
      <c r="K116" s="33">
        <v>1</v>
      </c>
      <c r="L116" s="33">
        <v>2</v>
      </c>
      <c r="M116" s="33">
        <v>2</v>
      </c>
      <c r="N116" s="33">
        <v>3</v>
      </c>
      <c r="O116" s="33">
        <v>2</v>
      </c>
      <c r="P116" s="33">
        <v>4</v>
      </c>
      <c r="Q116" s="33">
        <v>2</v>
      </c>
      <c r="R116" s="33">
        <v>3</v>
      </c>
      <c r="S116" s="33">
        <v>2</v>
      </c>
      <c r="T116" s="33">
        <v>2</v>
      </c>
      <c r="U116" s="33">
        <v>2</v>
      </c>
      <c r="V116" s="33">
        <v>3</v>
      </c>
      <c r="W116" s="33">
        <v>2</v>
      </c>
      <c r="X116" s="33">
        <v>2</v>
      </c>
      <c r="Y116" s="33">
        <v>4</v>
      </c>
      <c r="Z116" s="33">
        <v>4</v>
      </c>
      <c r="AA116" s="33">
        <v>4</v>
      </c>
      <c r="AB116" s="33">
        <v>2</v>
      </c>
      <c r="AC116" s="33">
        <v>4</v>
      </c>
      <c r="AD116" s="33">
        <v>3</v>
      </c>
      <c r="AE116" s="33">
        <v>2</v>
      </c>
      <c r="AF116" s="33">
        <v>3</v>
      </c>
      <c r="AG116" s="33">
        <v>2</v>
      </c>
      <c r="AH116" s="33">
        <v>2</v>
      </c>
      <c r="AI116" s="33">
        <v>3</v>
      </c>
      <c r="AJ116" s="33">
        <v>2</v>
      </c>
      <c r="AK116" s="33">
        <v>5</v>
      </c>
      <c r="AL116" s="33">
        <v>4</v>
      </c>
      <c r="AM116" s="33">
        <v>5</v>
      </c>
      <c r="AN116" s="33">
        <v>2</v>
      </c>
      <c r="AO116" s="33">
        <v>5</v>
      </c>
      <c r="AP116" s="33">
        <v>3</v>
      </c>
      <c r="AQ116" s="33">
        <v>3</v>
      </c>
      <c r="AR116" s="33">
        <v>4</v>
      </c>
      <c r="AS116" s="33">
        <v>1</v>
      </c>
      <c r="AT116" s="33">
        <v>1</v>
      </c>
      <c r="AU116" s="33">
        <v>3</v>
      </c>
      <c r="AV116" s="33">
        <v>2</v>
      </c>
      <c r="AW116" s="33">
        <v>2</v>
      </c>
      <c r="AX116" s="33">
        <v>5</v>
      </c>
      <c r="AY116" s="33">
        <v>2</v>
      </c>
      <c r="AZ116" s="33">
        <v>3</v>
      </c>
      <c r="BA116" s="33">
        <v>1</v>
      </c>
      <c r="BB116" s="33">
        <v>2</v>
      </c>
      <c r="BC116" s="33">
        <v>2</v>
      </c>
      <c r="BD116" s="33">
        <v>2</v>
      </c>
      <c r="BE116" s="33" t="s">
        <v>1813</v>
      </c>
      <c r="BF116" s="33">
        <v>4</v>
      </c>
      <c r="BG116" s="33">
        <v>3</v>
      </c>
      <c r="BH116" s="33">
        <v>4</v>
      </c>
      <c r="BI116" s="33">
        <v>3</v>
      </c>
      <c r="BJ116" s="33">
        <v>3</v>
      </c>
      <c r="BK116" s="33">
        <v>3</v>
      </c>
      <c r="BL116" s="33">
        <v>3</v>
      </c>
      <c r="BM116" s="33">
        <v>3</v>
      </c>
      <c r="BN116" s="33">
        <v>3</v>
      </c>
      <c r="BO116" s="33">
        <v>3</v>
      </c>
      <c r="BP116" s="33">
        <v>4</v>
      </c>
      <c r="BQ116" s="33">
        <v>4</v>
      </c>
      <c r="BR116" s="33">
        <v>4</v>
      </c>
      <c r="BS116" s="33">
        <v>4</v>
      </c>
      <c r="BT116" s="33">
        <v>4</v>
      </c>
      <c r="BV116" s="33" t="s">
        <v>198</v>
      </c>
      <c r="BW116" s="33" t="s">
        <v>184</v>
      </c>
      <c r="BX116" s="33" t="s">
        <v>1537</v>
      </c>
      <c r="CB116" s="33" t="s">
        <v>704</v>
      </c>
      <c r="CC116" s="33" t="s">
        <v>713</v>
      </c>
      <c r="CD116" s="33" t="s">
        <v>719</v>
      </c>
      <c r="CE116" s="33" t="s">
        <v>727</v>
      </c>
      <c r="CF116" s="33" t="s">
        <v>1814</v>
      </c>
      <c r="CG116" s="33" t="s">
        <v>828</v>
      </c>
      <c r="CH116" s="33" t="s">
        <v>1130</v>
      </c>
      <c r="CI116" s="33" t="s">
        <v>837</v>
      </c>
      <c r="CJ116" s="33" t="s">
        <v>844</v>
      </c>
    </row>
    <row r="117" spans="1:88" ht="12.75" x14ac:dyDescent="0.2">
      <c r="A117" s="36">
        <v>42713.750272175923</v>
      </c>
      <c r="B117" s="33">
        <v>1</v>
      </c>
      <c r="C117" s="33">
        <v>3</v>
      </c>
      <c r="D117" s="33">
        <v>1</v>
      </c>
      <c r="E117" s="33">
        <v>1</v>
      </c>
      <c r="F117" s="33">
        <v>1</v>
      </c>
      <c r="G117" s="33">
        <v>1</v>
      </c>
      <c r="H117" s="33">
        <v>3</v>
      </c>
      <c r="I117" s="33">
        <v>1</v>
      </c>
      <c r="J117" s="33">
        <v>1</v>
      </c>
      <c r="K117" s="33">
        <v>5</v>
      </c>
      <c r="L117" s="33">
        <v>3</v>
      </c>
      <c r="M117" s="33">
        <v>1</v>
      </c>
      <c r="N117" s="33">
        <v>5</v>
      </c>
      <c r="O117" s="33">
        <v>1</v>
      </c>
      <c r="P117" s="33">
        <v>5</v>
      </c>
      <c r="Q117" s="33">
        <v>1</v>
      </c>
      <c r="R117" s="33">
        <v>5</v>
      </c>
      <c r="S117" s="33">
        <v>1</v>
      </c>
      <c r="T117" s="33">
        <v>4</v>
      </c>
      <c r="U117" s="33">
        <v>1</v>
      </c>
      <c r="V117" s="33">
        <v>1</v>
      </c>
      <c r="W117" s="33">
        <v>1</v>
      </c>
      <c r="X117" s="33">
        <v>3</v>
      </c>
      <c r="Y117" s="33">
        <v>3</v>
      </c>
      <c r="Z117" s="33">
        <v>1</v>
      </c>
      <c r="AA117" s="33">
        <v>3</v>
      </c>
      <c r="AB117" s="33">
        <v>1</v>
      </c>
      <c r="AC117" s="33">
        <v>3</v>
      </c>
      <c r="AD117" s="33">
        <v>1</v>
      </c>
      <c r="AE117" s="33">
        <v>4</v>
      </c>
      <c r="AF117" s="33">
        <v>1</v>
      </c>
      <c r="AG117" s="33">
        <v>2</v>
      </c>
      <c r="AH117" s="33">
        <v>3</v>
      </c>
      <c r="AI117" s="33">
        <v>3</v>
      </c>
      <c r="AJ117" s="33">
        <v>1</v>
      </c>
      <c r="AK117" s="33">
        <v>1</v>
      </c>
      <c r="AL117" s="33">
        <v>1</v>
      </c>
      <c r="AM117" s="33">
        <v>3</v>
      </c>
      <c r="AN117" s="33">
        <v>1</v>
      </c>
      <c r="AO117" s="33">
        <v>1</v>
      </c>
      <c r="AP117" s="33">
        <v>1</v>
      </c>
      <c r="AQ117" s="33">
        <v>2</v>
      </c>
      <c r="AR117" s="33">
        <v>1</v>
      </c>
      <c r="AS117" s="33">
        <v>5</v>
      </c>
      <c r="AT117" s="33">
        <v>5</v>
      </c>
      <c r="AU117" s="33">
        <v>1</v>
      </c>
      <c r="AV117" s="33">
        <v>5</v>
      </c>
      <c r="AW117" s="33">
        <v>1</v>
      </c>
      <c r="AX117" s="33">
        <v>4</v>
      </c>
      <c r="AY117" s="33">
        <v>3</v>
      </c>
      <c r="AZ117" s="33">
        <v>5</v>
      </c>
      <c r="BA117" s="33">
        <v>1</v>
      </c>
      <c r="BB117" s="33">
        <v>5</v>
      </c>
      <c r="BC117" s="33">
        <v>1</v>
      </c>
      <c r="BD117" s="33" t="s">
        <v>5</v>
      </c>
      <c r="BF117" s="33">
        <v>5</v>
      </c>
      <c r="BG117" s="33">
        <v>5</v>
      </c>
      <c r="BH117" s="33">
        <v>5</v>
      </c>
      <c r="BI117" s="33">
        <v>1</v>
      </c>
      <c r="BJ117" s="33">
        <v>1</v>
      </c>
      <c r="BK117" s="33">
        <v>5</v>
      </c>
      <c r="BL117" s="33">
        <v>5</v>
      </c>
      <c r="BM117" s="33">
        <v>5</v>
      </c>
      <c r="BN117" s="33">
        <v>5</v>
      </c>
      <c r="BO117" s="33">
        <v>3</v>
      </c>
      <c r="BP117" s="33">
        <v>4</v>
      </c>
      <c r="BQ117" s="33">
        <v>4</v>
      </c>
      <c r="BR117" s="33">
        <v>5</v>
      </c>
      <c r="BS117" s="33">
        <v>4</v>
      </c>
      <c r="BT117" s="33">
        <v>4</v>
      </c>
      <c r="BV117" s="33" t="s">
        <v>198</v>
      </c>
      <c r="BW117" s="33" t="s">
        <v>1555</v>
      </c>
      <c r="CB117" s="33" t="s">
        <v>705</v>
      </c>
      <c r="CC117" s="33" t="s">
        <v>714</v>
      </c>
      <c r="CD117" s="33" t="s">
        <v>719</v>
      </c>
      <c r="CE117" s="33" t="s">
        <v>731</v>
      </c>
      <c r="CF117" s="33" t="s">
        <v>1815</v>
      </c>
      <c r="CG117" s="33" t="s">
        <v>236</v>
      </c>
      <c r="CH117" s="33" t="s">
        <v>741</v>
      </c>
      <c r="CI117" s="33" t="s">
        <v>837</v>
      </c>
      <c r="CJ117" s="33" t="s">
        <v>844</v>
      </c>
    </row>
    <row r="118" spans="1:88" ht="12.75" x14ac:dyDescent="0.2">
      <c r="A118" s="36">
        <v>42713.908225567131</v>
      </c>
      <c r="B118" s="33">
        <v>3</v>
      </c>
      <c r="C118" s="33">
        <v>5</v>
      </c>
      <c r="D118" s="33">
        <v>4</v>
      </c>
      <c r="E118" s="33">
        <v>5</v>
      </c>
      <c r="F118" s="33">
        <v>5</v>
      </c>
      <c r="G118" s="33">
        <v>5</v>
      </c>
      <c r="H118" s="33">
        <v>3</v>
      </c>
      <c r="I118" s="33">
        <v>4</v>
      </c>
      <c r="J118" s="33">
        <v>4</v>
      </c>
      <c r="K118" s="33">
        <v>3</v>
      </c>
      <c r="L118" s="33">
        <v>4</v>
      </c>
      <c r="M118" s="33">
        <v>5</v>
      </c>
      <c r="N118" s="33">
        <v>4</v>
      </c>
      <c r="O118" s="33">
        <v>4</v>
      </c>
      <c r="P118" s="33">
        <v>4</v>
      </c>
      <c r="Q118" s="33">
        <v>5</v>
      </c>
      <c r="R118" s="33">
        <v>3</v>
      </c>
      <c r="S118" s="33">
        <v>4</v>
      </c>
      <c r="T118" s="33">
        <v>4</v>
      </c>
      <c r="U118" s="33">
        <v>4</v>
      </c>
      <c r="V118" s="33">
        <v>3</v>
      </c>
      <c r="W118" s="33">
        <v>4</v>
      </c>
      <c r="X118" s="33">
        <v>3</v>
      </c>
      <c r="Y118" s="33">
        <v>3</v>
      </c>
      <c r="Z118" s="33">
        <v>5</v>
      </c>
      <c r="AA118" s="33">
        <v>2</v>
      </c>
      <c r="AB118" s="33">
        <v>1</v>
      </c>
      <c r="AC118" s="33">
        <v>4</v>
      </c>
      <c r="AD118" s="33">
        <v>4</v>
      </c>
      <c r="AE118" s="33">
        <v>5</v>
      </c>
      <c r="AF118" s="33">
        <v>4</v>
      </c>
      <c r="AG118" s="33">
        <v>4</v>
      </c>
      <c r="AH118" s="33">
        <v>5</v>
      </c>
      <c r="AI118" s="33">
        <v>3</v>
      </c>
      <c r="AJ118" s="33">
        <v>3</v>
      </c>
      <c r="AK118" s="33">
        <v>5</v>
      </c>
      <c r="AL118" s="33">
        <v>3</v>
      </c>
      <c r="AM118" s="33">
        <v>5</v>
      </c>
      <c r="AN118" s="33">
        <v>5</v>
      </c>
      <c r="AO118" s="33">
        <v>5</v>
      </c>
      <c r="AP118" s="33">
        <v>3</v>
      </c>
      <c r="AQ118" s="33">
        <v>4</v>
      </c>
      <c r="AR118" s="33">
        <v>3</v>
      </c>
      <c r="AS118" s="33">
        <v>3</v>
      </c>
      <c r="AT118" s="33">
        <v>3</v>
      </c>
      <c r="AU118" s="33">
        <v>5</v>
      </c>
      <c r="AV118" s="33">
        <v>3</v>
      </c>
      <c r="AW118" s="33">
        <v>4</v>
      </c>
      <c r="AX118" s="33">
        <v>3</v>
      </c>
      <c r="AY118" s="33">
        <v>5</v>
      </c>
      <c r="AZ118" s="33">
        <v>2</v>
      </c>
      <c r="BA118" s="33">
        <v>3</v>
      </c>
      <c r="BB118" s="33">
        <v>4</v>
      </c>
      <c r="BC118" s="33">
        <v>3</v>
      </c>
      <c r="BD118" s="33">
        <v>3</v>
      </c>
      <c r="BF118" s="33">
        <v>4</v>
      </c>
      <c r="BG118" s="33">
        <v>4</v>
      </c>
      <c r="BH118" s="33">
        <v>4</v>
      </c>
      <c r="BI118" s="33">
        <v>4</v>
      </c>
      <c r="BJ118" s="33">
        <v>5</v>
      </c>
      <c r="BK118" s="33">
        <v>4</v>
      </c>
      <c r="BL118" s="33">
        <v>5</v>
      </c>
      <c r="BM118" s="33">
        <v>5</v>
      </c>
      <c r="BN118" s="33">
        <v>4</v>
      </c>
      <c r="BO118" s="33">
        <v>5</v>
      </c>
      <c r="BP118" s="33">
        <v>3</v>
      </c>
      <c r="BQ118" s="33" t="s">
        <v>5</v>
      </c>
      <c r="BR118" s="33" t="s">
        <v>5</v>
      </c>
      <c r="BS118" s="33" t="s">
        <v>5</v>
      </c>
      <c r="BT118" s="33" t="s">
        <v>5</v>
      </c>
      <c r="BU118" s="33" t="s">
        <v>1816</v>
      </c>
      <c r="BV118" s="33" t="s">
        <v>198</v>
      </c>
      <c r="BW118" s="33" t="s">
        <v>186</v>
      </c>
      <c r="BY118" s="33" t="s">
        <v>1617</v>
      </c>
      <c r="CB118" s="33" t="s">
        <v>705</v>
      </c>
      <c r="CC118" s="33" t="s">
        <v>712</v>
      </c>
      <c r="CD118" s="33" t="s">
        <v>723</v>
      </c>
      <c r="CE118" s="33" t="s">
        <v>727</v>
      </c>
      <c r="CF118" s="33" t="s">
        <v>1817</v>
      </c>
      <c r="CG118" s="33" t="s">
        <v>828</v>
      </c>
      <c r="CH118" s="33" t="s">
        <v>1032</v>
      </c>
      <c r="CI118" s="33" t="s">
        <v>837</v>
      </c>
      <c r="CJ118" s="33" t="s">
        <v>844</v>
      </c>
    </row>
    <row r="119" spans="1:88" ht="12.75" x14ac:dyDescent="0.2">
      <c r="A119" s="36">
        <v>42714.589657210643</v>
      </c>
      <c r="B119" s="33">
        <v>3</v>
      </c>
      <c r="C119" s="33">
        <v>4</v>
      </c>
      <c r="D119" s="33">
        <v>2</v>
      </c>
      <c r="E119" s="33">
        <v>4</v>
      </c>
      <c r="F119" s="33">
        <v>1</v>
      </c>
      <c r="G119" s="33">
        <v>4</v>
      </c>
      <c r="H119" s="33">
        <v>1</v>
      </c>
      <c r="I119" s="33">
        <v>3</v>
      </c>
      <c r="J119" s="33">
        <v>1</v>
      </c>
      <c r="K119" s="33">
        <v>5</v>
      </c>
      <c r="L119" s="33">
        <v>5</v>
      </c>
      <c r="M119" s="33">
        <v>2</v>
      </c>
      <c r="N119" s="33">
        <v>2</v>
      </c>
      <c r="O119" s="33">
        <v>5</v>
      </c>
      <c r="P119" s="33">
        <v>5</v>
      </c>
      <c r="Q119" s="33">
        <v>4</v>
      </c>
      <c r="R119" s="33">
        <v>4</v>
      </c>
      <c r="S119" s="33">
        <v>1</v>
      </c>
      <c r="T119" s="33">
        <v>5</v>
      </c>
      <c r="U119" s="33">
        <v>4</v>
      </c>
      <c r="V119" s="33">
        <v>2</v>
      </c>
      <c r="W119" s="33">
        <v>5</v>
      </c>
      <c r="X119" s="33">
        <v>3</v>
      </c>
      <c r="Y119" s="33">
        <v>4</v>
      </c>
      <c r="Z119" s="33">
        <v>5</v>
      </c>
      <c r="AA119" s="33">
        <v>5</v>
      </c>
      <c r="AB119" s="33">
        <v>4</v>
      </c>
      <c r="AC119" s="33">
        <v>3</v>
      </c>
      <c r="AD119" s="33">
        <v>2</v>
      </c>
      <c r="AE119" s="33">
        <v>2</v>
      </c>
      <c r="AF119" s="33">
        <v>1</v>
      </c>
      <c r="AG119" s="33">
        <v>5</v>
      </c>
      <c r="AH119" s="33">
        <v>5</v>
      </c>
      <c r="AI119" s="33">
        <v>1</v>
      </c>
      <c r="AJ119" s="33">
        <v>2</v>
      </c>
      <c r="AK119" s="33">
        <v>3</v>
      </c>
      <c r="AL119" s="33">
        <v>1</v>
      </c>
      <c r="AM119" s="33">
        <v>4</v>
      </c>
      <c r="AN119" s="33">
        <v>1</v>
      </c>
      <c r="AO119" s="33">
        <v>4</v>
      </c>
      <c r="AP119" s="33">
        <v>2</v>
      </c>
      <c r="AQ119" s="33">
        <v>3</v>
      </c>
      <c r="AR119" s="33">
        <v>2</v>
      </c>
      <c r="AS119" s="33">
        <v>5</v>
      </c>
      <c r="AT119" s="33">
        <v>5</v>
      </c>
      <c r="AU119" s="33">
        <v>1</v>
      </c>
      <c r="AV119" s="33">
        <v>2</v>
      </c>
      <c r="AW119" s="33">
        <v>5</v>
      </c>
      <c r="AX119" s="33">
        <v>4</v>
      </c>
      <c r="AY119" s="33">
        <v>3</v>
      </c>
      <c r="AZ119" s="33">
        <v>4</v>
      </c>
      <c r="BA119" s="33">
        <v>1</v>
      </c>
      <c r="BB119" s="33">
        <v>5</v>
      </c>
      <c r="BC119" s="33">
        <v>4</v>
      </c>
      <c r="BD119" s="33">
        <v>2</v>
      </c>
      <c r="BE119" s="33" t="s">
        <v>1818</v>
      </c>
      <c r="BF119" s="33">
        <v>2</v>
      </c>
      <c r="BG119" s="33">
        <v>5</v>
      </c>
      <c r="BH119" s="33">
        <v>4</v>
      </c>
      <c r="BI119" s="33">
        <v>5</v>
      </c>
      <c r="BJ119" s="33">
        <v>4</v>
      </c>
      <c r="BK119" s="33">
        <v>5</v>
      </c>
      <c r="BL119" s="33">
        <v>4</v>
      </c>
      <c r="BM119" s="33">
        <v>5</v>
      </c>
      <c r="BN119" s="33">
        <v>1</v>
      </c>
      <c r="BO119" s="33">
        <v>1</v>
      </c>
      <c r="BP119" s="33">
        <v>5</v>
      </c>
      <c r="BQ119" s="33">
        <v>5</v>
      </c>
      <c r="BR119" s="33">
        <v>5</v>
      </c>
      <c r="BS119" s="33">
        <v>3</v>
      </c>
      <c r="BT119" s="33">
        <v>5</v>
      </c>
      <c r="BU119" s="33" t="s">
        <v>1819</v>
      </c>
      <c r="BV119" s="33" t="s">
        <v>198</v>
      </c>
      <c r="BW119" s="33" t="s">
        <v>183</v>
      </c>
      <c r="BX119" s="33" t="s">
        <v>1537</v>
      </c>
      <c r="BY119" s="33" t="s">
        <v>1552</v>
      </c>
      <c r="CB119" s="33" t="s">
        <v>704</v>
      </c>
      <c r="CC119" s="33" t="s">
        <v>713</v>
      </c>
      <c r="CD119" s="33" t="s">
        <v>719</v>
      </c>
      <c r="CE119" s="33" t="s">
        <v>727</v>
      </c>
      <c r="CF119" s="33" t="s">
        <v>1820</v>
      </c>
      <c r="CG119" s="33" t="s">
        <v>829</v>
      </c>
      <c r="CH119" s="33" t="s">
        <v>1318</v>
      </c>
      <c r="CI119" s="33" t="s">
        <v>1000</v>
      </c>
      <c r="CJ119" s="33" t="s">
        <v>847</v>
      </c>
    </row>
    <row r="120" spans="1:88" ht="12.75" x14ac:dyDescent="0.2">
      <c r="A120" s="36">
        <v>42714.902657384257</v>
      </c>
      <c r="B120" s="33">
        <v>5</v>
      </c>
      <c r="C120" s="33">
        <v>1</v>
      </c>
      <c r="D120" s="33">
        <v>1</v>
      </c>
      <c r="E120" s="33">
        <v>1</v>
      </c>
      <c r="F120" s="33">
        <v>2</v>
      </c>
      <c r="G120" s="33">
        <v>3</v>
      </c>
      <c r="H120" s="33">
        <v>5</v>
      </c>
      <c r="I120" s="33">
        <v>3</v>
      </c>
      <c r="J120" s="33">
        <v>5</v>
      </c>
      <c r="K120" s="33">
        <v>2</v>
      </c>
      <c r="L120" s="33">
        <v>1</v>
      </c>
      <c r="M120" s="33">
        <v>1</v>
      </c>
      <c r="N120" s="33">
        <v>1</v>
      </c>
      <c r="O120" s="33">
        <v>5</v>
      </c>
      <c r="P120" s="33">
        <v>2</v>
      </c>
      <c r="Q120" s="33">
        <v>4</v>
      </c>
      <c r="R120" s="33">
        <v>3</v>
      </c>
      <c r="S120" s="33">
        <v>1</v>
      </c>
      <c r="T120" s="33">
        <v>5</v>
      </c>
      <c r="U120" s="33">
        <v>4</v>
      </c>
      <c r="V120" s="33">
        <v>1</v>
      </c>
      <c r="W120" s="33">
        <v>4</v>
      </c>
      <c r="X120" s="33">
        <v>2</v>
      </c>
      <c r="Y120" s="33">
        <v>5</v>
      </c>
      <c r="Z120" s="33">
        <v>5</v>
      </c>
      <c r="AA120" s="33">
        <v>5</v>
      </c>
      <c r="AB120" s="33">
        <v>3</v>
      </c>
      <c r="AC120" s="33">
        <v>4</v>
      </c>
      <c r="AD120" s="33">
        <v>4</v>
      </c>
      <c r="AE120" s="33">
        <v>2</v>
      </c>
      <c r="AF120" s="33">
        <v>4</v>
      </c>
      <c r="AG120" s="33">
        <v>5</v>
      </c>
      <c r="AH120" s="33">
        <v>5</v>
      </c>
      <c r="AI120" s="33">
        <v>3</v>
      </c>
      <c r="AJ120" s="33">
        <v>5</v>
      </c>
      <c r="AK120" s="33">
        <v>2</v>
      </c>
      <c r="AL120" s="33">
        <v>1</v>
      </c>
      <c r="AM120" s="33">
        <v>1</v>
      </c>
      <c r="AN120" s="33">
        <v>2</v>
      </c>
      <c r="AO120" s="33">
        <v>3</v>
      </c>
      <c r="AP120" s="33">
        <v>5</v>
      </c>
      <c r="AQ120" s="33">
        <v>5</v>
      </c>
      <c r="AR120" s="33">
        <v>5</v>
      </c>
      <c r="AS120" s="33">
        <v>2</v>
      </c>
      <c r="AT120" s="33">
        <v>1</v>
      </c>
      <c r="AU120" s="33">
        <v>1</v>
      </c>
      <c r="AV120" s="33">
        <v>1</v>
      </c>
      <c r="AW120" s="33">
        <v>5</v>
      </c>
      <c r="AX120" s="33">
        <v>4</v>
      </c>
      <c r="AY120" s="33">
        <v>4</v>
      </c>
      <c r="AZ120" s="33">
        <v>3</v>
      </c>
      <c r="BA120" s="33">
        <v>1</v>
      </c>
      <c r="BB120" s="33">
        <v>3</v>
      </c>
      <c r="BC120" s="33">
        <v>4</v>
      </c>
      <c r="BD120" s="33">
        <v>2</v>
      </c>
      <c r="BF120" s="33">
        <v>3</v>
      </c>
      <c r="BG120" s="33">
        <v>4</v>
      </c>
      <c r="BH120" s="33">
        <v>3</v>
      </c>
      <c r="BI120" s="33">
        <v>3</v>
      </c>
      <c r="BJ120" s="33">
        <v>3</v>
      </c>
      <c r="BK120" s="33">
        <v>5</v>
      </c>
      <c r="BL120" s="33">
        <v>5</v>
      </c>
      <c r="BM120" s="33">
        <v>5</v>
      </c>
      <c r="BN120" s="33">
        <v>4</v>
      </c>
      <c r="BO120" s="33">
        <v>4</v>
      </c>
      <c r="BP120" s="33">
        <v>5</v>
      </c>
      <c r="BQ120" s="33">
        <v>5</v>
      </c>
      <c r="BR120" s="33">
        <v>5</v>
      </c>
      <c r="BS120" s="33">
        <v>5</v>
      </c>
      <c r="BT120" s="33">
        <v>5</v>
      </c>
      <c r="BU120" s="33" t="s">
        <v>1821</v>
      </c>
      <c r="BV120" s="33" t="s">
        <v>198</v>
      </c>
      <c r="BW120" s="33" t="s">
        <v>183</v>
      </c>
      <c r="BX120" s="33" t="s">
        <v>1551</v>
      </c>
      <c r="BZ120" s="33" t="s">
        <v>1553</v>
      </c>
      <c r="CB120" s="33" t="s">
        <v>704</v>
      </c>
      <c r="CC120" s="33" t="s">
        <v>713</v>
      </c>
      <c r="CD120" s="33" t="s">
        <v>719</v>
      </c>
      <c r="CE120" s="33" t="s">
        <v>727</v>
      </c>
      <c r="CF120" s="33" t="s">
        <v>1822</v>
      </c>
      <c r="CG120" s="33" t="s">
        <v>1823</v>
      </c>
      <c r="CH120" s="33" t="s">
        <v>1824</v>
      </c>
      <c r="CI120" s="33" t="s">
        <v>837</v>
      </c>
      <c r="CJ120" s="33" t="s">
        <v>844</v>
      </c>
    </row>
    <row r="121" spans="1:88" ht="12.75" x14ac:dyDescent="0.2">
      <c r="A121" s="36">
        <v>42716.440162025465</v>
      </c>
      <c r="B121" s="33">
        <v>3</v>
      </c>
      <c r="C121" s="33">
        <v>5</v>
      </c>
      <c r="D121" s="33">
        <v>5</v>
      </c>
      <c r="E121" s="33">
        <v>3</v>
      </c>
      <c r="F121" s="33">
        <v>4</v>
      </c>
      <c r="G121" s="33">
        <v>5</v>
      </c>
      <c r="H121" s="33">
        <v>3</v>
      </c>
      <c r="I121" s="33">
        <v>3</v>
      </c>
      <c r="J121" s="33">
        <v>4</v>
      </c>
      <c r="K121" s="33">
        <v>4</v>
      </c>
      <c r="L121" s="33">
        <v>4</v>
      </c>
      <c r="M121" s="33">
        <v>3</v>
      </c>
      <c r="N121" s="33">
        <v>4</v>
      </c>
      <c r="O121" s="33">
        <v>4</v>
      </c>
      <c r="P121" s="33">
        <v>4</v>
      </c>
      <c r="Q121" s="33">
        <v>5</v>
      </c>
      <c r="R121" s="33">
        <v>4</v>
      </c>
      <c r="S121" s="33">
        <v>4</v>
      </c>
      <c r="T121" s="33">
        <v>3</v>
      </c>
      <c r="U121" s="33">
        <v>5</v>
      </c>
      <c r="V121" s="33">
        <v>2</v>
      </c>
      <c r="W121" s="33">
        <v>4</v>
      </c>
      <c r="X121" s="33">
        <v>4</v>
      </c>
      <c r="Y121" s="33">
        <v>4</v>
      </c>
      <c r="Z121" s="33">
        <v>4</v>
      </c>
      <c r="AA121" s="33">
        <v>4</v>
      </c>
      <c r="AB121" s="33">
        <v>4</v>
      </c>
      <c r="AC121" s="33">
        <v>5</v>
      </c>
      <c r="AD121" s="33">
        <v>3</v>
      </c>
      <c r="AE121" s="33">
        <v>3</v>
      </c>
      <c r="AF121" s="33">
        <v>3</v>
      </c>
      <c r="AG121" s="33">
        <v>4</v>
      </c>
      <c r="AH121" s="33">
        <v>4</v>
      </c>
      <c r="AI121" s="33">
        <v>3</v>
      </c>
      <c r="AJ121" s="33">
        <v>3</v>
      </c>
      <c r="AK121" s="33">
        <v>5</v>
      </c>
      <c r="AL121" s="33">
        <v>4</v>
      </c>
      <c r="AM121" s="33">
        <v>3</v>
      </c>
      <c r="AN121" s="33">
        <v>4</v>
      </c>
      <c r="AO121" s="33">
        <v>5</v>
      </c>
      <c r="AP121" s="33">
        <v>4</v>
      </c>
      <c r="AQ121" s="33">
        <v>4</v>
      </c>
      <c r="AR121" s="33">
        <v>5</v>
      </c>
      <c r="AS121" s="33">
        <v>4</v>
      </c>
      <c r="AT121" s="33">
        <v>3</v>
      </c>
      <c r="AU121" s="33">
        <v>3</v>
      </c>
      <c r="AV121" s="33">
        <v>3</v>
      </c>
      <c r="AW121" s="33">
        <v>4</v>
      </c>
      <c r="AX121" s="33">
        <v>5</v>
      </c>
      <c r="AY121" s="33">
        <v>4</v>
      </c>
      <c r="AZ121" s="33">
        <v>4</v>
      </c>
      <c r="BA121" s="33">
        <v>4</v>
      </c>
      <c r="BB121" s="33">
        <v>4</v>
      </c>
      <c r="BC121" s="33">
        <v>5</v>
      </c>
      <c r="BD121" s="33">
        <v>4</v>
      </c>
      <c r="BF121" s="33">
        <v>5</v>
      </c>
      <c r="BG121" s="33">
        <v>5</v>
      </c>
      <c r="BH121" s="33">
        <v>5</v>
      </c>
      <c r="BI121" s="33">
        <v>4</v>
      </c>
      <c r="BJ121" s="33">
        <v>4</v>
      </c>
      <c r="BK121" s="33">
        <v>4</v>
      </c>
      <c r="BL121" s="33">
        <v>5</v>
      </c>
      <c r="BM121" s="33">
        <v>5</v>
      </c>
      <c r="BN121" s="33">
        <v>4</v>
      </c>
      <c r="BO121" s="33">
        <v>4</v>
      </c>
      <c r="BP121" s="33">
        <v>4</v>
      </c>
      <c r="BQ121" s="33">
        <v>4</v>
      </c>
      <c r="BR121" s="33">
        <v>4</v>
      </c>
      <c r="BS121" s="33">
        <v>4</v>
      </c>
      <c r="BT121" s="33">
        <v>4</v>
      </c>
      <c r="BU121" s="33" t="s">
        <v>1825</v>
      </c>
      <c r="BV121" s="33" t="s">
        <v>198</v>
      </c>
      <c r="BW121" s="33" t="s">
        <v>1602</v>
      </c>
      <c r="BY121" s="33" t="s">
        <v>1826</v>
      </c>
      <c r="CB121" s="33" t="s">
        <v>705</v>
      </c>
      <c r="CC121" s="33" t="s">
        <v>713</v>
      </c>
      <c r="CD121" s="33" t="s">
        <v>719</v>
      </c>
      <c r="CE121" s="33" t="s">
        <v>727</v>
      </c>
      <c r="CF121" s="33" t="s">
        <v>1827</v>
      </c>
      <c r="CG121" s="33" t="s">
        <v>206</v>
      </c>
      <c r="CH121" s="33" t="s">
        <v>1334</v>
      </c>
      <c r="CI121" s="33" t="s">
        <v>939</v>
      </c>
      <c r="CJ121" s="33" t="s">
        <v>845</v>
      </c>
    </row>
    <row r="122" spans="1:88" ht="12.75" x14ac:dyDescent="0.2">
      <c r="A122" s="36">
        <v>42716.441094837966</v>
      </c>
      <c r="B122" s="33">
        <v>3</v>
      </c>
      <c r="C122" s="33">
        <v>4</v>
      </c>
      <c r="D122" s="33">
        <v>4</v>
      </c>
      <c r="E122" s="33">
        <v>4</v>
      </c>
      <c r="F122" s="33">
        <v>3</v>
      </c>
      <c r="G122" s="33">
        <v>4</v>
      </c>
      <c r="H122" s="33">
        <v>3</v>
      </c>
      <c r="I122" s="33">
        <v>4</v>
      </c>
      <c r="J122" s="33">
        <v>5</v>
      </c>
      <c r="K122" s="33">
        <v>3</v>
      </c>
      <c r="L122" s="33">
        <v>3</v>
      </c>
      <c r="M122" s="33">
        <v>5</v>
      </c>
      <c r="N122" s="33">
        <v>3</v>
      </c>
      <c r="O122" s="33">
        <v>4</v>
      </c>
      <c r="P122" s="33">
        <v>4</v>
      </c>
      <c r="Q122" s="33">
        <v>4</v>
      </c>
      <c r="R122" s="33">
        <v>3</v>
      </c>
      <c r="S122" s="33">
        <v>3</v>
      </c>
      <c r="T122" s="33">
        <v>3</v>
      </c>
      <c r="U122" s="33">
        <v>1</v>
      </c>
      <c r="V122" s="33">
        <v>3</v>
      </c>
      <c r="W122" s="33">
        <v>4</v>
      </c>
      <c r="X122" s="33">
        <v>4</v>
      </c>
      <c r="Y122" s="33">
        <v>3</v>
      </c>
      <c r="Z122" s="33">
        <v>4</v>
      </c>
      <c r="AA122" s="33">
        <v>3</v>
      </c>
      <c r="AB122" s="33">
        <v>4</v>
      </c>
      <c r="AC122" s="33">
        <v>3</v>
      </c>
      <c r="AD122" s="33">
        <v>4</v>
      </c>
      <c r="AE122" s="33">
        <v>3</v>
      </c>
      <c r="AF122" s="33">
        <v>4</v>
      </c>
      <c r="AG122" s="33">
        <v>3</v>
      </c>
      <c r="AH122" s="33">
        <v>3</v>
      </c>
      <c r="AI122" s="33">
        <v>2</v>
      </c>
      <c r="AJ122" s="33">
        <v>2</v>
      </c>
      <c r="AK122" s="33">
        <v>5</v>
      </c>
      <c r="AL122" s="33">
        <v>5</v>
      </c>
      <c r="AM122" s="33">
        <v>5</v>
      </c>
      <c r="AN122" s="33">
        <v>5</v>
      </c>
      <c r="AO122" s="33">
        <v>5</v>
      </c>
      <c r="AP122" s="33">
        <v>2</v>
      </c>
      <c r="AQ122" s="33">
        <v>5</v>
      </c>
      <c r="AR122" s="33">
        <v>5</v>
      </c>
      <c r="AS122" s="33">
        <v>5</v>
      </c>
      <c r="AT122" s="33">
        <v>1</v>
      </c>
      <c r="AU122" s="33" t="s">
        <v>5</v>
      </c>
      <c r="AV122" s="33">
        <v>2</v>
      </c>
      <c r="AW122" s="33">
        <v>5</v>
      </c>
      <c r="AX122" s="33">
        <v>5</v>
      </c>
      <c r="AY122" s="33">
        <v>5</v>
      </c>
      <c r="AZ122" s="33">
        <v>5</v>
      </c>
      <c r="BA122" s="33">
        <v>4</v>
      </c>
      <c r="BB122" s="33">
        <v>2</v>
      </c>
      <c r="BC122" s="33">
        <v>3</v>
      </c>
      <c r="BD122" s="33">
        <v>1</v>
      </c>
      <c r="BE122" s="33" t="s">
        <v>1828</v>
      </c>
      <c r="BF122" s="33">
        <v>4</v>
      </c>
      <c r="BG122" s="33">
        <v>3</v>
      </c>
      <c r="BH122" s="33">
        <v>3</v>
      </c>
      <c r="BI122" s="33">
        <v>3</v>
      </c>
      <c r="BJ122" s="33">
        <v>3</v>
      </c>
      <c r="BK122" s="33">
        <v>4</v>
      </c>
      <c r="BL122" s="33">
        <v>4</v>
      </c>
      <c r="BM122" s="33">
        <v>3</v>
      </c>
      <c r="BN122" s="33">
        <v>3</v>
      </c>
      <c r="BO122" s="33">
        <v>3</v>
      </c>
      <c r="BP122" s="33">
        <v>4</v>
      </c>
      <c r="BQ122" s="33">
        <v>4</v>
      </c>
      <c r="BR122" s="33">
        <v>4</v>
      </c>
      <c r="BS122" s="33">
        <v>4</v>
      </c>
      <c r="BT122" s="33">
        <v>4</v>
      </c>
      <c r="BV122" s="33" t="s">
        <v>198</v>
      </c>
      <c r="BW122" s="33" t="s">
        <v>186</v>
      </c>
      <c r="CB122" s="33" t="s">
        <v>704</v>
      </c>
      <c r="CC122" s="33" t="s">
        <v>713</v>
      </c>
      <c r="CD122" s="33" t="s">
        <v>723</v>
      </c>
      <c r="CE122" s="33" t="s">
        <v>727</v>
      </c>
      <c r="CF122" s="33" t="s">
        <v>1829</v>
      </c>
      <c r="CG122" s="33" t="s">
        <v>828</v>
      </c>
      <c r="CH122" s="33" t="s">
        <v>1142</v>
      </c>
      <c r="CI122" s="33" t="s">
        <v>838</v>
      </c>
      <c r="CJ122" s="33" t="s">
        <v>1664</v>
      </c>
    </row>
    <row r="123" spans="1:88" ht="12.75" x14ac:dyDescent="0.2">
      <c r="A123" s="36">
        <v>42716.441800138884</v>
      </c>
      <c r="B123" s="33">
        <v>1</v>
      </c>
      <c r="C123" s="33">
        <v>3</v>
      </c>
      <c r="D123" s="33">
        <v>1</v>
      </c>
      <c r="E123" s="33">
        <v>5</v>
      </c>
      <c r="F123" s="33">
        <v>4</v>
      </c>
      <c r="G123" s="33">
        <v>4</v>
      </c>
      <c r="H123" s="33">
        <v>4</v>
      </c>
      <c r="I123" s="33">
        <v>1</v>
      </c>
      <c r="J123" s="33">
        <v>2</v>
      </c>
      <c r="K123" s="33">
        <v>1</v>
      </c>
      <c r="L123" s="33">
        <v>1</v>
      </c>
      <c r="M123" s="33">
        <v>5</v>
      </c>
      <c r="N123" s="33">
        <v>4</v>
      </c>
      <c r="O123" s="33">
        <v>4</v>
      </c>
      <c r="P123" s="33">
        <v>1</v>
      </c>
      <c r="Q123" s="33">
        <v>5</v>
      </c>
      <c r="R123" s="33">
        <v>3</v>
      </c>
      <c r="S123" s="33">
        <v>4</v>
      </c>
      <c r="T123" s="33">
        <v>5</v>
      </c>
      <c r="U123" s="33">
        <v>5</v>
      </c>
      <c r="V123" s="33">
        <v>1</v>
      </c>
      <c r="W123" s="33">
        <v>4</v>
      </c>
      <c r="X123" s="33">
        <v>1</v>
      </c>
      <c r="Y123" s="33">
        <v>4</v>
      </c>
      <c r="Z123" s="33">
        <v>2</v>
      </c>
      <c r="AA123" s="33">
        <v>4</v>
      </c>
      <c r="AB123" s="33">
        <v>2</v>
      </c>
      <c r="AC123" s="33">
        <v>2</v>
      </c>
      <c r="AD123" s="33">
        <v>4</v>
      </c>
      <c r="AE123" s="33">
        <v>2</v>
      </c>
      <c r="AF123" s="33">
        <v>4</v>
      </c>
      <c r="AG123" s="33">
        <v>5</v>
      </c>
      <c r="AH123" s="33">
        <v>4</v>
      </c>
      <c r="AI123" s="33">
        <v>4</v>
      </c>
      <c r="AJ123" s="33">
        <v>1</v>
      </c>
      <c r="AK123" s="33">
        <v>4</v>
      </c>
      <c r="AL123" s="33">
        <v>2</v>
      </c>
      <c r="AM123" s="33">
        <v>4</v>
      </c>
      <c r="AN123" s="33">
        <v>3</v>
      </c>
      <c r="AO123" s="33">
        <v>4</v>
      </c>
      <c r="AP123" s="33">
        <v>3</v>
      </c>
      <c r="AQ123" s="33">
        <v>1</v>
      </c>
      <c r="AR123" s="33">
        <v>2</v>
      </c>
      <c r="AS123" s="33">
        <v>1</v>
      </c>
      <c r="AT123" s="33">
        <v>2</v>
      </c>
      <c r="AU123" s="33">
        <v>5</v>
      </c>
      <c r="AV123" s="33">
        <v>3</v>
      </c>
      <c r="AW123" s="33">
        <v>4</v>
      </c>
      <c r="AX123" s="33">
        <v>1</v>
      </c>
      <c r="AY123" s="33">
        <v>5</v>
      </c>
      <c r="AZ123" s="33">
        <v>4</v>
      </c>
      <c r="BA123" s="33">
        <v>3</v>
      </c>
      <c r="BB123" s="33">
        <v>4</v>
      </c>
      <c r="BC123" s="33">
        <v>5</v>
      </c>
      <c r="BD123" s="33">
        <v>4</v>
      </c>
      <c r="BF123" s="33">
        <v>3</v>
      </c>
      <c r="BG123" s="33">
        <v>4</v>
      </c>
      <c r="BH123" s="33">
        <v>3</v>
      </c>
      <c r="BI123" s="33">
        <v>3</v>
      </c>
      <c r="BJ123" s="33">
        <v>4</v>
      </c>
      <c r="BK123" s="33">
        <v>4</v>
      </c>
      <c r="BL123" s="33">
        <v>5</v>
      </c>
      <c r="BM123" s="33">
        <v>5</v>
      </c>
      <c r="BN123" s="33">
        <v>4</v>
      </c>
      <c r="BO123" s="33">
        <v>3</v>
      </c>
      <c r="BP123" s="33">
        <v>4</v>
      </c>
      <c r="BQ123" s="33">
        <v>5</v>
      </c>
      <c r="BR123" s="33">
        <v>5</v>
      </c>
      <c r="BS123" s="33">
        <v>4</v>
      </c>
      <c r="BT123" s="33">
        <v>4</v>
      </c>
      <c r="BU123" s="33" t="s">
        <v>1830</v>
      </c>
      <c r="BV123" s="33" t="s">
        <v>198</v>
      </c>
      <c r="BW123" s="33" t="s">
        <v>186</v>
      </c>
      <c r="BX123" s="33" t="s">
        <v>1551</v>
      </c>
      <c r="BY123" s="33" t="s">
        <v>1552</v>
      </c>
      <c r="BZ123" s="33" t="s">
        <v>1831</v>
      </c>
      <c r="CB123" s="33" t="s">
        <v>704</v>
      </c>
      <c r="CC123" s="33" t="s">
        <v>712</v>
      </c>
      <c r="CD123" s="33" t="s">
        <v>719</v>
      </c>
      <c r="CE123" s="33" t="s">
        <v>727</v>
      </c>
      <c r="CF123" s="33" t="s">
        <v>1832</v>
      </c>
      <c r="CG123" s="33" t="s">
        <v>828</v>
      </c>
      <c r="CH123" s="33" t="s">
        <v>1037</v>
      </c>
      <c r="CI123" s="33" t="s">
        <v>838</v>
      </c>
      <c r="CJ123" s="33" t="s">
        <v>845</v>
      </c>
    </row>
    <row r="124" spans="1:88" ht="12.75" x14ac:dyDescent="0.2">
      <c r="A124" s="36">
        <v>42716.44829980324</v>
      </c>
      <c r="B124" s="33">
        <v>2</v>
      </c>
      <c r="C124" s="33">
        <v>4</v>
      </c>
      <c r="D124" s="33">
        <v>3</v>
      </c>
      <c r="E124" s="33">
        <v>1</v>
      </c>
      <c r="F124" s="33">
        <v>1</v>
      </c>
      <c r="G124" s="33">
        <v>4</v>
      </c>
      <c r="H124" s="33">
        <v>3</v>
      </c>
      <c r="I124" s="33">
        <v>4</v>
      </c>
      <c r="J124" s="33">
        <v>4</v>
      </c>
      <c r="K124" s="33">
        <v>1</v>
      </c>
      <c r="L124" s="33">
        <v>1</v>
      </c>
      <c r="M124" s="33">
        <v>1</v>
      </c>
      <c r="N124" s="33">
        <v>1</v>
      </c>
      <c r="O124" s="33">
        <v>3</v>
      </c>
      <c r="P124" s="33">
        <v>2</v>
      </c>
      <c r="Q124" s="33">
        <v>4</v>
      </c>
      <c r="R124" s="33">
        <v>2</v>
      </c>
      <c r="S124" s="33">
        <v>1</v>
      </c>
      <c r="T124" s="33">
        <v>3</v>
      </c>
      <c r="U124" s="33">
        <v>2</v>
      </c>
      <c r="V124" s="33">
        <v>1</v>
      </c>
      <c r="W124" s="33">
        <v>5</v>
      </c>
      <c r="X124" s="33">
        <v>5</v>
      </c>
      <c r="Y124" s="33">
        <v>4</v>
      </c>
      <c r="Z124" s="33">
        <v>5</v>
      </c>
      <c r="AA124" s="33">
        <v>4</v>
      </c>
      <c r="AB124" s="33">
        <v>4</v>
      </c>
      <c r="AC124" s="33">
        <v>4</v>
      </c>
      <c r="AD124" s="33">
        <v>4</v>
      </c>
      <c r="AE124" s="33">
        <v>2</v>
      </c>
      <c r="AF124" s="33">
        <v>4</v>
      </c>
      <c r="AG124" s="33">
        <v>4</v>
      </c>
      <c r="AH124" s="33">
        <v>3</v>
      </c>
      <c r="AI124" s="33">
        <v>3</v>
      </c>
      <c r="AJ124" s="33">
        <v>1</v>
      </c>
      <c r="AK124" s="33">
        <v>3</v>
      </c>
      <c r="AL124" s="33">
        <v>3</v>
      </c>
      <c r="AM124" s="33">
        <v>1</v>
      </c>
      <c r="AN124" s="33">
        <v>1</v>
      </c>
      <c r="AO124" s="33">
        <v>4</v>
      </c>
      <c r="AP124" s="33">
        <v>3</v>
      </c>
      <c r="AQ124" s="33">
        <v>4</v>
      </c>
      <c r="AR124" s="33">
        <v>4</v>
      </c>
      <c r="AS124" s="33">
        <v>1</v>
      </c>
      <c r="AT124" s="33">
        <v>1</v>
      </c>
      <c r="AU124" s="33">
        <v>2</v>
      </c>
      <c r="AV124" s="33">
        <v>1</v>
      </c>
      <c r="AW124" s="33">
        <v>3</v>
      </c>
      <c r="AX124" s="33">
        <v>4</v>
      </c>
      <c r="AY124" s="33">
        <v>4</v>
      </c>
      <c r="AZ124" s="33">
        <v>1</v>
      </c>
      <c r="BA124" s="33">
        <v>1</v>
      </c>
      <c r="BB124" s="33">
        <v>3</v>
      </c>
      <c r="BC124" s="33">
        <v>3</v>
      </c>
      <c r="BD124" s="33">
        <v>1</v>
      </c>
      <c r="BE124" s="33" t="s">
        <v>1833</v>
      </c>
      <c r="BF124" s="33">
        <v>4</v>
      </c>
      <c r="BG124" s="33">
        <v>3</v>
      </c>
      <c r="BH124" s="33">
        <v>4</v>
      </c>
      <c r="BI124" s="33">
        <v>1</v>
      </c>
      <c r="BJ124" s="33">
        <v>2</v>
      </c>
      <c r="BK124" s="33">
        <v>2</v>
      </c>
      <c r="BL124" s="33">
        <v>4</v>
      </c>
      <c r="BM124" s="33">
        <v>4</v>
      </c>
      <c r="BN124" s="33">
        <v>4</v>
      </c>
      <c r="BO124" s="33">
        <v>1</v>
      </c>
      <c r="BP124" s="33">
        <v>4</v>
      </c>
      <c r="BQ124" s="33">
        <v>4</v>
      </c>
      <c r="BR124" s="33">
        <v>4</v>
      </c>
      <c r="BS124" s="33">
        <v>4</v>
      </c>
      <c r="BT124" s="33">
        <v>4</v>
      </c>
      <c r="BV124" s="33" t="s">
        <v>198</v>
      </c>
      <c r="BW124" s="33" t="s">
        <v>184</v>
      </c>
      <c r="BX124" s="33" t="s">
        <v>1587</v>
      </c>
      <c r="CB124" s="33" t="s">
        <v>705</v>
      </c>
      <c r="CC124" s="33" t="s">
        <v>712</v>
      </c>
      <c r="CD124" s="33" t="s">
        <v>719</v>
      </c>
      <c r="CE124" s="33" t="s">
        <v>727</v>
      </c>
      <c r="CF124" s="33" t="s">
        <v>1686</v>
      </c>
      <c r="CG124" s="33" t="s">
        <v>829</v>
      </c>
      <c r="CH124" s="33" t="s">
        <v>1037</v>
      </c>
      <c r="CI124" s="33" t="s">
        <v>837</v>
      </c>
      <c r="CJ124" s="33" t="s">
        <v>844</v>
      </c>
    </row>
    <row r="125" spans="1:88" ht="12.75" x14ac:dyDescent="0.2">
      <c r="A125" s="36">
        <v>42716.504525543976</v>
      </c>
      <c r="B125" s="33">
        <v>1</v>
      </c>
      <c r="C125" s="33">
        <v>3</v>
      </c>
      <c r="D125" s="33">
        <v>3</v>
      </c>
      <c r="E125" s="33">
        <v>1</v>
      </c>
      <c r="F125" s="33">
        <v>1</v>
      </c>
      <c r="G125" s="33">
        <v>5</v>
      </c>
      <c r="H125" s="33">
        <v>3</v>
      </c>
      <c r="I125" s="33">
        <v>5</v>
      </c>
      <c r="J125" s="33">
        <v>2</v>
      </c>
      <c r="K125" s="33">
        <v>3</v>
      </c>
      <c r="L125" s="33">
        <v>4</v>
      </c>
      <c r="M125" s="33">
        <v>3</v>
      </c>
      <c r="N125" s="33">
        <v>2</v>
      </c>
      <c r="O125" s="33">
        <v>4</v>
      </c>
      <c r="P125" s="33">
        <v>1</v>
      </c>
      <c r="Q125" s="33">
        <v>2</v>
      </c>
      <c r="R125" s="33">
        <v>3</v>
      </c>
      <c r="S125" s="33">
        <v>1</v>
      </c>
      <c r="T125" s="33">
        <v>1</v>
      </c>
      <c r="U125" s="33">
        <v>1</v>
      </c>
      <c r="V125" s="33">
        <v>1</v>
      </c>
      <c r="W125" s="33">
        <v>4</v>
      </c>
      <c r="X125" s="33">
        <v>2</v>
      </c>
      <c r="Y125" s="33">
        <v>5</v>
      </c>
      <c r="Z125" s="33">
        <v>2</v>
      </c>
      <c r="AA125" s="33">
        <v>5</v>
      </c>
      <c r="AB125" s="33">
        <v>3</v>
      </c>
      <c r="AC125" s="33">
        <v>4</v>
      </c>
      <c r="AD125" s="33">
        <v>4</v>
      </c>
      <c r="AE125" s="33">
        <v>3</v>
      </c>
      <c r="AF125" s="33">
        <v>4</v>
      </c>
      <c r="AG125" s="33">
        <v>3</v>
      </c>
      <c r="AH125" s="33">
        <v>3</v>
      </c>
      <c r="AI125" s="33">
        <v>4</v>
      </c>
      <c r="AJ125" s="33">
        <v>3</v>
      </c>
      <c r="AK125" s="33">
        <v>1</v>
      </c>
      <c r="AL125" s="33">
        <v>4</v>
      </c>
      <c r="AM125" s="33">
        <v>2</v>
      </c>
      <c r="AN125" s="33">
        <v>1</v>
      </c>
      <c r="AO125" s="33">
        <v>5</v>
      </c>
      <c r="AP125" s="33">
        <v>4</v>
      </c>
      <c r="AQ125" s="33">
        <v>3</v>
      </c>
      <c r="AR125" s="33">
        <v>2</v>
      </c>
      <c r="AS125" s="33">
        <v>2</v>
      </c>
      <c r="AT125" s="33">
        <v>3</v>
      </c>
      <c r="AU125" s="33">
        <v>1</v>
      </c>
      <c r="AV125" s="33">
        <v>4</v>
      </c>
      <c r="AW125" s="33">
        <v>3</v>
      </c>
      <c r="AX125" s="33">
        <v>3</v>
      </c>
      <c r="AY125" s="33">
        <v>2</v>
      </c>
      <c r="AZ125" s="33">
        <v>4</v>
      </c>
      <c r="BA125" s="33">
        <v>1</v>
      </c>
      <c r="BB125" s="33">
        <v>3</v>
      </c>
      <c r="BC125" s="33">
        <v>1</v>
      </c>
      <c r="BD125" s="33">
        <v>1</v>
      </c>
      <c r="BE125" s="33" t="s">
        <v>1834</v>
      </c>
      <c r="BF125" s="33">
        <v>3</v>
      </c>
      <c r="BG125" s="33">
        <v>4</v>
      </c>
      <c r="BH125" s="33">
        <v>4</v>
      </c>
      <c r="BI125" s="33">
        <v>4</v>
      </c>
      <c r="BJ125" s="33">
        <v>3</v>
      </c>
      <c r="BK125" s="33">
        <v>2</v>
      </c>
      <c r="BL125" s="33">
        <v>3</v>
      </c>
      <c r="BM125" s="33">
        <v>3</v>
      </c>
      <c r="BN125" s="33">
        <v>3</v>
      </c>
      <c r="BO125" s="33">
        <v>2</v>
      </c>
      <c r="BP125" s="33">
        <v>4</v>
      </c>
      <c r="BQ125" s="33">
        <v>4</v>
      </c>
      <c r="BR125" s="33">
        <v>5</v>
      </c>
      <c r="BS125" s="33">
        <v>4</v>
      </c>
      <c r="BT125" s="33">
        <v>4</v>
      </c>
      <c r="BU125" s="33" t="s">
        <v>1835</v>
      </c>
      <c r="BV125" s="33" t="s">
        <v>198</v>
      </c>
      <c r="BW125" s="33" t="s">
        <v>183</v>
      </c>
      <c r="CB125" s="33" t="s">
        <v>705</v>
      </c>
      <c r="CC125" s="33" t="s">
        <v>712</v>
      </c>
      <c r="CD125" s="33" t="s">
        <v>719</v>
      </c>
      <c r="CE125" s="33" t="s">
        <v>727</v>
      </c>
      <c r="CF125" s="33" t="s">
        <v>1069</v>
      </c>
      <c r="CG125" s="33" t="s">
        <v>206</v>
      </c>
      <c r="CH125" s="33" t="s">
        <v>1678</v>
      </c>
      <c r="CI125" s="33" t="s">
        <v>837</v>
      </c>
      <c r="CJ125" s="33" t="s">
        <v>844</v>
      </c>
    </row>
    <row r="126" spans="1:88" ht="12.75" x14ac:dyDescent="0.2">
      <c r="A126" s="36">
        <v>42716.55286491898</v>
      </c>
      <c r="B126" s="33">
        <v>4</v>
      </c>
      <c r="C126" s="33">
        <v>4</v>
      </c>
      <c r="D126" s="33">
        <v>4</v>
      </c>
      <c r="E126" s="33">
        <v>3</v>
      </c>
      <c r="F126" s="33">
        <v>1</v>
      </c>
      <c r="G126" s="33">
        <v>5</v>
      </c>
      <c r="H126" s="33">
        <v>2</v>
      </c>
      <c r="I126" s="33">
        <v>4</v>
      </c>
      <c r="J126" s="33">
        <v>5</v>
      </c>
      <c r="K126" s="33">
        <v>2</v>
      </c>
      <c r="L126" s="33">
        <v>5</v>
      </c>
      <c r="M126" s="33">
        <v>4</v>
      </c>
      <c r="N126" s="33">
        <v>1</v>
      </c>
      <c r="O126" s="33">
        <v>5</v>
      </c>
      <c r="P126" s="33">
        <v>5</v>
      </c>
      <c r="Q126" s="33">
        <v>4</v>
      </c>
      <c r="R126" s="33">
        <v>4</v>
      </c>
      <c r="S126" s="33">
        <v>3</v>
      </c>
      <c r="T126" s="33">
        <v>2</v>
      </c>
      <c r="U126" s="33">
        <v>4</v>
      </c>
      <c r="V126" s="33" t="s">
        <v>5</v>
      </c>
      <c r="W126" s="33">
        <v>5</v>
      </c>
      <c r="X126" s="33">
        <v>5</v>
      </c>
      <c r="Y126" s="33">
        <v>4</v>
      </c>
      <c r="Z126" s="33">
        <v>5</v>
      </c>
      <c r="AA126" s="33">
        <v>5</v>
      </c>
      <c r="AB126" s="33">
        <v>5</v>
      </c>
      <c r="AC126" s="33">
        <v>5</v>
      </c>
      <c r="AD126" s="33">
        <v>5</v>
      </c>
      <c r="AE126" s="33">
        <v>3</v>
      </c>
      <c r="AF126" s="33">
        <v>5</v>
      </c>
      <c r="AG126" s="33">
        <v>5</v>
      </c>
      <c r="AH126" s="33">
        <v>5</v>
      </c>
      <c r="AI126" s="33">
        <v>1</v>
      </c>
      <c r="AJ126" s="33">
        <v>4</v>
      </c>
      <c r="AK126" s="33">
        <v>5</v>
      </c>
      <c r="AL126" s="33">
        <v>5</v>
      </c>
      <c r="AM126" s="33">
        <v>4</v>
      </c>
      <c r="AN126" s="33">
        <v>1</v>
      </c>
      <c r="AO126" s="33">
        <v>5</v>
      </c>
      <c r="AP126" s="33">
        <v>2</v>
      </c>
      <c r="AQ126" s="33">
        <v>4</v>
      </c>
      <c r="AR126" s="33">
        <v>3</v>
      </c>
      <c r="AS126" s="33">
        <v>1</v>
      </c>
      <c r="AT126" s="33">
        <v>5</v>
      </c>
      <c r="AU126" s="33">
        <v>4</v>
      </c>
      <c r="AV126" s="33">
        <v>1</v>
      </c>
      <c r="AW126" s="33">
        <v>4</v>
      </c>
      <c r="AX126" s="33">
        <v>4</v>
      </c>
      <c r="AY126" s="33">
        <v>4</v>
      </c>
      <c r="AZ126" s="33">
        <v>4</v>
      </c>
      <c r="BA126" s="33">
        <v>3</v>
      </c>
      <c r="BB126" s="33">
        <v>1</v>
      </c>
      <c r="BC126" s="33">
        <v>4</v>
      </c>
      <c r="BD126" s="33">
        <v>4</v>
      </c>
      <c r="BF126" s="33">
        <v>5</v>
      </c>
      <c r="BG126" s="33">
        <v>4</v>
      </c>
      <c r="BH126" s="33">
        <v>4</v>
      </c>
      <c r="BI126" s="33">
        <v>3</v>
      </c>
      <c r="BJ126" s="33">
        <v>4</v>
      </c>
      <c r="BK126" s="33">
        <v>4</v>
      </c>
      <c r="BL126" s="33">
        <v>4</v>
      </c>
      <c r="BM126" s="33">
        <v>4</v>
      </c>
      <c r="BN126" s="33">
        <v>4</v>
      </c>
      <c r="BO126" s="33">
        <v>4</v>
      </c>
      <c r="BP126" s="33">
        <v>5</v>
      </c>
      <c r="BQ126" s="33">
        <v>5</v>
      </c>
      <c r="BR126" s="33">
        <v>5</v>
      </c>
      <c r="BS126" s="33">
        <v>5</v>
      </c>
      <c r="BT126" s="33">
        <v>5</v>
      </c>
      <c r="BU126" s="33" t="s">
        <v>1836</v>
      </c>
      <c r="BV126" s="33" t="s">
        <v>198</v>
      </c>
      <c r="BW126" s="33" t="s">
        <v>186</v>
      </c>
      <c r="CB126" s="33" t="s">
        <v>704</v>
      </c>
      <c r="CC126" s="33" t="s">
        <v>711</v>
      </c>
      <c r="CD126" s="33" t="s">
        <v>719</v>
      </c>
      <c r="CE126" s="33" t="s">
        <v>727</v>
      </c>
      <c r="CF126" s="33" t="s">
        <v>1108</v>
      </c>
      <c r="CG126" s="33" t="s">
        <v>829</v>
      </c>
      <c r="CH126" s="33" t="s">
        <v>1794</v>
      </c>
      <c r="CI126" s="33" t="s">
        <v>837</v>
      </c>
      <c r="CJ126" s="33" t="s">
        <v>844</v>
      </c>
    </row>
    <row r="127" spans="1:88" ht="12.75" x14ac:dyDescent="0.2">
      <c r="A127" s="36">
        <v>42716.602117210648</v>
      </c>
      <c r="B127" s="33">
        <v>5</v>
      </c>
      <c r="C127" s="33">
        <v>5</v>
      </c>
      <c r="D127" s="33">
        <v>5</v>
      </c>
      <c r="E127" s="33">
        <v>3</v>
      </c>
      <c r="F127" s="33" t="s">
        <v>5</v>
      </c>
      <c r="G127" s="33">
        <v>5</v>
      </c>
      <c r="H127" s="33">
        <v>3</v>
      </c>
      <c r="I127" s="33">
        <v>5</v>
      </c>
      <c r="J127" s="33">
        <v>3</v>
      </c>
      <c r="K127" s="33">
        <v>2</v>
      </c>
      <c r="L127" s="33" t="s">
        <v>5</v>
      </c>
      <c r="M127" s="33">
        <v>3</v>
      </c>
      <c r="N127" s="33">
        <v>2</v>
      </c>
      <c r="O127" s="33">
        <v>3</v>
      </c>
      <c r="P127" s="33">
        <v>1</v>
      </c>
      <c r="Q127" s="33">
        <v>4</v>
      </c>
      <c r="R127" s="33">
        <v>2</v>
      </c>
      <c r="S127" s="33">
        <v>2</v>
      </c>
      <c r="T127" s="33">
        <v>1</v>
      </c>
      <c r="U127" s="33">
        <v>4</v>
      </c>
      <c r="V127" s="33" t="s">
        <v>5</v>
      </c>
      <c r="W127" s="33">
        <v>4</v>
      </c>
      <c r="X127" s="33">
        <v>3</v>
      </c>
      <c r="Y127" s="33">
        <v>5</v>
      </c>
      <c r="Z127" s="33">
        <v>4</v>
      </c>
      <c r="AA127" s="33">
        <v>5</v>
      </c>
      <c r="AB127" s="33">
        <v>4</v>
      </c>
      <c r="AC127" s="33">
        <v>5</v>
      </c>
      <c r="AD127" s="33">
        <v>3</v>
      </c>
      <c r="AE127" s="33">
        <v>2</v>
      </c>
      <c r="AF127" s="33">
        <v>5</v>
      </c>
      <c r="AG127" s="33">
        <v>3</v>
      </c>
      <c r="AH127" s="33">
        <v>5</v>
      </c>
      <c r="AI127" s="33">
        <v>5</v>
      </c>
      <c r="AJ127" s="33">
        <v>5</v>
      </c>
      <c r="AK127" s="33" t="s">
        <v>5</v>
      </c>
      <c r="AL127" s="33">
        <v>5</v>
      </c>
      <c r="AM127" s="33">
        <v>4</v>
      </c>
      <c r="AN127" s="33">
        <v>1</v>
      </c>
      <c r="AO127" s="33">
        <v>5</v>
      </c>
      <c r="AP127" s="33">
        <v>4</v>
      </c>
      <c r="AQ127" s="33">
        <v>5</v>
      </c>
      <c r="AR127" s="33">
        <v>3</v>
      </c>
      <c r="AS127" s="33">
        <v>2</v>
      </c>
      <c r="AT127" s="33" t="s">
        <v>5</v>
      </c>
      <c r="AU127" s="33">
        <v>4</v>
      </c>
      <c r="AV127" s="33">
        <v>1</v>
      </c>
      <c r="AW127" s="33">
        <v>2</v>
      </c>
      <c r="AX127" s="33">
        <v>3</v>
      </c>
      <c r="AY127" s="33">
        <v>5</v>
      </c>
      <c r="AZ127" s="33">
        <v>4</v>
      </c>
      <c r="BA127" s="33">
        <v>1</v>
      </c>
      <c r="BB127" s="33">
        <v>1</v>
      </c>
      <c r="BC127" s="33">
        <v>3</v>
      </c>
      <c r="BD127" s="33" t="s">
        <v>5</v>
      </c>
      <c r="BF127" s="33">
        <v>5</v>
      </c>
      <c r="BG127" s="33">
        <v>5</v>
      </c>
      <c r="BH127" s="33">
        <v>5</v>
      </c>
      <c r="BI127" s="33" t="s">
        <v>5</v>
      </c>
      <c r="BJ127" s="33" t="s">
        <v>5</v>
      </c>
      <c r="BK127" s="33" t="s">
        <v>5</v>
      </c>
      <c r="BL127" s="33">
        <v>5</v>
      </c>
      <c r="BM127" s="33">
        <v>4</v>
      </c>
      <c r="BN127" s="33">
        <v>3</v>
      </c>
      <c r="BO127" s="33" t="s">
        <v>5</v>
      </c>
      <c r="BP127" s="33">
        <v>5</v>
      </c>
      <c r="BQ127" s="33">
        <v>5</v>
      </c>
      <c r="BR127" s="33">
        <v>5</v>
      </c>
      <c r="BS127" s="33">
        <v>3</v>
      </c>
      <c r="BT127" s="33">
        <v>5</v>
      </c>
      <c r="BV127" s="33" t="s">
        <v>198</v>
      </c>
      <c r="BW127" s="33" t="s">
        <v>182</v>
      </c>
      <c r="BX127" s="33" t="s">
        <v>1837</v>
      </c>
      <c r="CB127" s="33" t="s">
        <v>705</v>
      </c>
      <c r="CC127" s="33" t="s">
        <v>713</v>
      </c>
      <c r="CD127" s="33" t="s">
        <v>719</v>
      </c>
      <c r="CE127" s="33" t="s">
        <v>727</v>
      </c>
      <c r="CF127" s="33" t="s">
        <v>1838</v>
      </c>
      <c r="CG127" s="33" t="s">
        <v>206</v>
      </c>
      <c r="CH127" s="33" t="s">
        <v>1839</v>
      </c>
      <c r="CI127" s="33" t="s">
        <v>837</v>
      </c>
      <c r="CJ127" s="33" t="s">
        <v>844</v>
      </c>
    </row>
    <row r="128" spans="1:88" ht="12.75" x14ac:dyDescent="0.2">
      <c r="A128" s="36">
        <v>42716.606529027777</v>
      </c>
      <c r="B128" s="33">
        <v>4</v>
      </c>
      <c r="C128" s="33">
        <v>5</v>
      </c>
      <c r="D128" s="33">
        <v>5</v>
      </c>
      <c r="E128" s="33">
        <v>5</v>
      </c>
      <c r="F128" s="33">
        <v>3</v>
      </c>
      <c r="G128" s="33">
        <v>5</v>
      </c>
      <c r="H128" s="33">
        <v>5</v>
      </c>
      <c r="I128" s="33">
        <v>4</v>
      </c>
      <c r="J128" s="33">
        <v>3</v>
      </c>
      <c r="K128" s="33">
        <v>4</v>
      </c>
      <c r="L128" s="33">
        <v>3</v>
      </c>
      <c r="M128" s="33">
        <v>5</v>
      </c>
      <c r="N128" s="33">
        <v>4</v>
      </c>
      <c r="O128" s="33">
        <v>4</v>
      </c>
      <c r="P128" s="33">
        <v>2</v>
      </c>
      <c r="Q128" s="33">
        <v>4</v>
      </c>
      <c r="R128" s="33">
        <v>3</v>
      </c>
      <c r="S128" s="33">
        <v>3</v>
      </c>
      <c r="T128" s="33">
        <v>2</v>
      </c>
      <c r="U128" s="33">
        <v>5</v>
      </c>
      <c r="V128" s="33">
        <v>3</v>
      </c>
      <c r="W128" s="33">
        <v>4</v>
      </c>
      <c r="X128" s="33">
        <v>4</v>
      </c>
      <c r="Y128" s="33">
        <v>4</v>
      </c>
      <c r="Z128" s="33">
        <v>4</v>
      </c>
      <c r="AA128" s="33">
        <v>4</v>
      </c>
      <c r="AB128" s="33">
        <v>4</v>
      </c>
      <c r="AC128" s="33">
        <v>5</v>
      </c>
      <c r="AD128" s="33">
        <v>3</v>
      </c>
      <c r="AE128" s="33">
        <v>4</v>
      </c>
      <c r="AF128" s="33">
        <v>4</v>
      </c>
      <c r="AG128" s="33">
        <v>5</v>
      </c>
      <c r="AH128" s="33">
        <v>5</v>
      </c>
      <c r="AI128" s="33">
        <v>3</v>
      </c>
      <c r="AJ128" s="33">
        <v>4</v>
      </c>
      <c r="AK128" s="33">
        <v>5</v>
      </c>
      <c r="AL128" s="33">
        <v>5</v>
      </c>
      <c r="AM128" s="33">
        <v>5</v>
      </c>
      <c r="AN128" s="33">
        <v>4</v>
      </c>
      <c r="AO128" s="33">
        <v>5</v>
      </c>
      <c r="AP128" s="33">
        <v>5</v>
      </c>
      <c r="AQ128" s="33">
        <v>4</v>
      </c>
      <c r="AR128" s="33">
        <v>3</v>
      </c>
      <c r="AS128" s="33">
        <v>4</v>
      </c>
      <c r="AT128" s="33">
        <v>3</v>
      </c>
      <c r="AU128" s="33">
        <v>5</v>
      </c>
      <c r="AV128" s="33">
        <v>3</v>
      </c>
      <c r="AW128" s="33">
        <v>3</v>
      </c>
      <c r="AX128" s="33">
        <v>3</v>
      </c>
      <c r="AY128" s="33">
        <v>5</v>
      </c>
      <c r="AZ128" s="33">
        <v>3</v>
      </c>
      <c r="BA128" s="33">
        <v>3</v>
      </c>
      <c r="BB128" s="33">
        <v>1</v>
      </c>
      <c r="BC128" s="33">
        <v>5</v>
      </c>
      <c r="BD128" s="33">
        <v>4</v>
      </c>
      <c r="BF128" s="33">
        <v>4</v>
      </c>
      <c r="BG128" s="33">
        <v>4</v>
      </c>
      <c r="BH128" s="33">
        <v>5</v>
      </c>
      <c r="BI128" s="33">
        <v>3</v>
      </c>
      <c r="BJ128" s="33">
        <v>4</v>
      </c>
      <c r="BK128" s="33">
        <v>4</v>
      </c>
      <c r="BL128" s="33">
        <v>5</v>
      </c>
      <c r="BM128" s="33">
        <v>4</v>
      </c>
      <c r="BN128" s="33">
        <v>4</v>
      </c>
      <c r="BO128" s="33">
        <v>4</v>
      </c>
      <c r="BP128" s="33">
        <v>4</v>
      </c>
      <c r="BQ128" s="33">
        <v>4</v>
      </c>
      <c r="BR128" s="33">
        <v>5</v>
      </c>
      <c r="BS128" s="33">
        <v>5</v>
      </c>
      <c r="BT128" s="33">
        <v>4</v>
      </c>
      <c r="BV128" s="33" t="s">
        <v>198</v>
      </c>
      <c r="BW128" s="33" t="s">
        <v>1840</v>
      </c>
      <c r="CB128" s="33" t="s">
        <v>704</v>
      </c>
      <c r="CC128" s="33" t="s">
        <v>713</v>
      </c>
      <c r="CD128" s="33" t="s">
        <v>719</v>
      </c>
      <c r="CE128" s="33" t="s">
        <v>727</v>
      </c>
      <c r="CF128" s="33" t="s">
        <v>1841</v>
      </c>
      <c r="CG128" s="33" t="s">
        <v>828</v>
      </c>
      <c r="CH128" s="33" t="s">
        <v>1574</v>
      </c>
      <c r="CI128" s="33" t="s">
        <v>837</v>
      </c>
      <c r="CJ128" s="33" t="s">
        <v>844</v>
      </c>
    </row>
    <row r="129" spans="1:88" ht="12.75" x14ac:dyDescent="0.2">
      <c r="A129" s="36">
        <v>42716.728361909722</v>
      </c>
      <c r="B129" s="33">
        <v>1</v>
      </c>
      <c r="C129" s="33">
        <v>5</v>
      </c>
      <c r="D129" s="33">
        <v>3</v>
      </c>
      <c r="E129" s="33">
        <v>3</v>
      </c>
      <c r="F129" s="33">
        <v>1</v>
      </c>
      <c r="G129" s="33">
        <v>5</v>
      </c>
      <c r="H129" s="33">
        <v>5</v>
      </c>
      <c r="I129" s="33">
        <v>5</v>
      </c>
      <c r="J129" s="33">
        <v>3</v>
      </c>
      <c r="K129" s="33">
        <v>1</v>
      </c>
      <c r="L129" s="33">
        <v>3</v>
      </c>
      <c r="M129" s="33">
        <v>1</v>
      </c>
      <c r="N129" s="33">
        <v>1</v>
      </c>
      <c r="O129" s="33">
        <v>2</v>
      </c>
      <c r="P129" s="33">
        <v>2</v>
      </c>
      <c r="Q129" s="33">
        <v>2</v>
      </c>
      <c r="R129" s="33">
        <v>3</v>
      </c>
      <c r="S129" s="33">
        <v>1</v>
      </c>
      <c r="T129" s="33">
        <v>2</v>
      </c>
      <c r="U129" s="33">
        <v>5</v>
      </c>
      <c r="V129" s="33">
        <v>1</v>
      </c>
      <c r="W129" s="33">
        <v>3</v>
      </c>
      <c r="X129" s="33">
        <v>3</v>
      </c>
      <c r="Y129" s="33">
        <v>3</v>
      </c>
      <c r="Z129" s="33">
        <v>3</v>
      </c>
      <c r="AA129" s="33">
        <v>3</v>
      </c>
      <c r="AB129" s="33">
        <v>4</v>
      </c>
      <c r="AC129" s="33">
        <v>3</v>
      </c>
      <c r="AD129" s="33">
        <v>5</v>
      </c>
      <c r="AE129" s="33">
        <v>4</v>
      </c>
      <c r="AF129" s="33">
        <v>4</v>
      </c>
      <c r="AG129" s="33">
        <v>3</v>
      </c>
      <c r="AH129" s="33">
        <v>4</v>
      </c>
      <c r="AI129" s="33">
        <v>4</v>
      </c>
      <c r="AJ129" s="33">
        <v>3</v>
      </c>
      <c r="AK129" s="33">
        <v>5</v>
      </c>
      <c r="AL129" s="33">
        <v>2</v>
      </c>
      <c r="AM129" s="33">
        <v>3</v>
      </c>
      <c r="AN129" s="33">
        <v>2</v>
      </c>
      <c r="AO129" s="33">
        <v>5</v>
      </c>
      <c r="AP129" s="33">
        <v>5</v>
      </c>
      <c r="AQ129" s="33">
        <v>5</v>
      </c>
      <c r="AR129" s="33">
        <v>3</v>
      </c>
      <c r="AS129" s="33">
        <v>3</v>
      </c>
      <c r="AT129" s="33">
        <v>3</v>
      </c>
      <c r="AU129" s="33">
        <v>4</v>
      </c>
      <c r="AV129" s="33">
        <v>1</v>
      </c>
      <c r="AW129" s="33">
        <v>3</v>
      </c>
      <c r="AX129" s="33">
        <v>3</v>
      </c>
      <c r="AY129" s="33">
        <v>3</v>
      </c>
      <c r="AZ129" s="33">
        <v>3</v>
      </c>
      <c r="BA129" s="33">
        <v>3</v>
      </c>
      <c r="BB129" s="33">
        <v>4</v>
      </c>
      <c r="BC129" s="33">
        <v>3</v>
      </c>
      <c r="BD129" s="33">
        <v>2</v>
      </c>
      <c r="BE129" s="33" t="s">
        <v>1842</v>
      </c>
      <c r="BF129" s="33">
        <v>1</v>
      </c>
      <c r="BG129" s="33">
        <v>1</v>
      </c>
      <c r="BH129" s="33">
        <v>1</v>
      </c>
      <c r="BI129" s="33">
        <v>1</v>
      </c>
      <c r="BJ129" s="33">
        <v>1</v>
      </c>
      <c r="BK129" s="33">
        <v>1</v>
      </c>
      <c r="BL129" s="33">
        <v>4</v>
      </c>
      <c r="BM129" s="33">
        <v>4</v>
      </c>
      <c r="BN129" s="33">
        <v>4</v>
      </c>
      <c r="BO129" s="33">
        <v>1</v>
      </c>
      <c r="BP129" s="33">
        <v>5</v>
      </c>
      <c r="BQ129" s="33">
        <v>5</v>
      </c>
      <c r="BR129" s="33">
        <v>5</v>
      </c>
      <c r="BS129" s="33">
        <v>5</v>
      </c>
      <c r="BT129" s="33">
        <v>5</v>
      </c>
      <c r="BU129" s="33" t="s">
        <v>1843</v>
      </c>
      <c r="BV129" s="33" t="s">
        <v>198</v>
      </c>
      <c r="BW129" s="33" t="s">
        <v>182</v>
      </c>
      <c r="BX129" s="33" t="s">
        <v>1587</v>
      </c>
      <c r="CB129" s="33" t="s">
        <v>705</v>
      </c>
      <c r="CC129" s="33" t="s">
        <v>711</v>
      </c>
      <c r="CD129" s="33" t="s">
        <v>719</v>
      </c>
      <c r="CE129" s="33" t="s">
        <v>727</v>
      </c>
      <c r="CF129" s="33" t="s">
        <v>1844</v>
      </c>
      <c r="CG129" s="33" t="s">
        <v>830</v>
      </c>
      <c r="CH129" s="33" t="s">
        <v>1152</v>
      </c>
      <c r="CI129" s="33" t="s">
        <v>1845</v>
      </c>
      <c r="CJ129" s="33" t="s">
        <v>844</v>
      </c>
    </row>
    <row r="130" spans="1:88" ht="12.75" x14ac:dyDescent="0.2">
      <c r="A130" s="36">
        <v>42717.461715636571</v>
      </c>
      <c r="B130" s="33">
        <v>2</v>
      </c>
      <c r="C130" s="33">
        <v>5</v>
      </c>
      <c r="D130" s="33">
        <v>5</v>
      </c>
      <c r="E130" s="33">
        <v>5</v>
      </c>
      <c r="F130" s="33">
        <v>1</v>
      </c>
      <c r="G130" s="33">
        <v>5</v>
      </c>
      <c r="H130" s="33">
        <v>3</v>
      </c>
      <c r="I130" s="33">
        <v>5</v>
      </c>
      <c r="J130" s="33">
        <v>5</v>
      </c>
      <c r="K130" s="33">
        <v>2</v>
      </c>
      <c r="L130" s="33">
        <v>3</v>
      </c>
      <c r="M130" s="33">
        <v>3</v>
      </c>
      <c r="N130" s="33">
        <v>4</v>
      </c>
      <c r="O130" s="33">
        <v>5</v>
      </c>
      <c r="P130" s="33">
        <v>4</v>
      </c>
      <c r="Q130" s="33">
        <v>5</v>
      </c>
      <c r="R130" s="33">
        <v>3</v>
      </c>
      <c r="S130" s="33">
        <v>1</v>
      </c>
      <c r="T130" s="33">
        <v>2</v>
      </c>
      <c r="U130" s="33">
        <v>2</v>
      </c>
      <c r="V130" s="33">
        <v>2</v>
      </c>
      <c r="W130" s="33">
        <v>5</v>
      </c>
      <c r="X130" s="33">
        <v>4</v>
      </c>
      <c r="Y130" s="33">
        <v>4</v>
      </c>
      <c r="Z130" s="33">
        <v>4</v>
      </c>
      <c r="AA130" s="33">
        <v>5</v>
      </c>
      <c r="AB130" s="33">
        <v>4</v>
      </c>
      <c r="AC130" s="33">
        <v>5</v>
      </c>
      <c r="AD130" s="33">
        <v>4</v>
      </c>
      <c r="AE130" s="33">
        <v>5</v>
      </c>
      <c r="AF130" s="33">
        <v>4</v>
      </c>
      <c r="AG130" s="33">
        <v>5</v>
      </c>
      <c r="AH130" s="33">
        <v>4</v>
      </c>
      <c r="AI130" s="33">
        <v>5</v>
      </c>
      <c r="AJ130" s="33">
        <v>2</v>
      </c>
      <c r="AK130" s="33">
        <v>5</v>
      </c>
      <c r="AL130" s="33">
        <v>5</v>
      </c>
      <c r="AM130" s="33">
        <v>5</v>
      </c>
      <c r="AN130" s="33">
        <v>2</v>
      </c>
      <c r="AO130" s="33">
        <v>5</v>
      </c>
      <c r="AP130" s="33">
        <v>5</v>
      </c>
      <c r="AQ130" s="33">
        <v>5</v>
      </c>
      <c r="AR130" s="33">
        <v>5</v>
      </c>
      <c r="AS130" s="33">
        <v>4</v>
      </c>
      <c r="AT130" s="33">
        <v>3</v>
      </c>
      <c r="AU130" s="33">
        <v>4</v>
      </c>
      <c r="AV130" s="33">
        <v>4</v>
      </c>
      <c r="AW130" s="33">
        <v>5</v>
      </c>
      <c r="AX130" s="33">
        <v>4</v>
      </c>
      <c r="AY130" s="33">
        <v>5</v>
      </c>
      <c r="AZ130" s="33">
        <v>3</v>
      </c>
      <c r="BA130" s="33">
        <v>2</v>
      </c>
      <c r="BB130" s="33">
        <v>3</v>
      </c>
      <c r="BC130" s="33">
        <v>5</v>
      </c>
      <c r="BD130" s="33">
        <v>3</v>
      </c>
      <c r="BE130" s="33" t="s">
        <v>1846</v>
      </c>
      <c r="BF130" s="33">
        <v>4</v>
      </c>
      <c r="BG130" s="33">
        <v>3</v>
      </c>
      <c r="BH130" s="33">
        <v>4</v>
      </c>
      <c r="BI130" s="33">
        <v>3</v>
      </c>
      <c r="BJ130" s="33">
        <v>3</v>
      </c>
      <c r="BK130" s="33">
        <v>3</v>
      </c>
      <c r="BL130" s="33">
        <v>4</v>
      </c>
      <c r="BM130" s="33">
        <v>3</v>
      </c>
      <c r="BN130" s="33">
        <v>4</v>
      </c>
      <c r="BO130" s="33">
        <v>1</v>
      </c>
      <c r="BP130" s="33">
        <v>3</v>
      </c>
      <c r="BQ130" s="33">
        <v>4</v>
      </c>
      <c r="BR130" s="33">
        <v>3</v>
      </c>
      <c r="BS130" s="33">
        <v>3</v>
      </c>
      <c r="BT130" s="33">
        <v>4</v>
      </c>
      <c r="BU130" s="33" t="s">
        <v>1847</v>
      </c>
      <c r="BV130" s="33" t="s">
        <v>198</v>
      </c>
      <c r="BW130" s="33" t="s">
        <v>184</v>
      </c>
      <c r="BX130" s="33" t="s">
        <v>1551</v>
      </c>
      <c r="CB130" s="33" t="s">
        <v>704</v>
      </c>
      <c r="CC130" s="33" t="s">
        <v>712</v>
      </c>
      <c r="CD130" s="33" t="s">
        <v>719</v>
      </c>
      <c r="CE130" s="33" t="s">
        <v>728</v>
      </c>
      <c r="CF130" s="33" t="s">
        <v>977</v>
      </c>
      <c r="CG130" s="33" t="s">
        <v>830</v>
      </c>
      <c r="CH130" s="33" t="s">
        <v>1034</v>
      </c>
      <c r="CI130" s="33" t="s">
        <v>837</v>
      </c>
      <c r="CJ130" s="33" t="s">
        <v>844</v>
      </c>
    </row>
    <row r="131" spans="1:88" ht="12.75" x14ac:dyDescent="0.2">
      <c r="A131" s="36">
        <v>42717.582256770838</v>
      </c>
      <c r="B131" s="33">
        <v>1</v>
      </c>
      <c r="C131" s="33">
        <v>5</v>
      </c>
      <c r="D131" s="33">
        <v>5</v>
      </c>
      <c r="E131" s="33">
        <v>1</v>
      </c>
      <c r="F131" s="33">
        <v>1</v>
      </c>
      <c r="G131" s="33">
        <v>4</v>
      </c>
      <c r="H131" s="33">
        <v>1</v>
      </c>
      <c r="I131" s="33">
        <v>2</v>
      </c>
      <c r="J131" s="33">
        <v>1</v>
      </c>
      <c r="K131" s="33">
        <v>1</v>
      </c>
      <c r="L131" s="33">
        <v>5</v>
      </c>
      <c r="M131" s="33">
        <v>1</v>
      </c>
      <c r="N131" s="33">
        <v>1</v>
      </c>
      <c r="O131" s="33" t="s">
        <v>5</v>
      </c>
      <c r="P131" s="33">
        <v>1</v>
      </c>
      <c r="Q131" s="33" t="s">
        <v>5</v>
      </c>
      <c r="R131" s="33">
        <v>5</v>
      </c>
      <c r="S131" s="33">
        <v>1</v>
      </c>
      <c r="T131" s="33">
        <v>5</v>
      </c>
      <c r="U131" s="33">
        <v>2</v>
      </c>
      <c r="V131" s="33">
        <v>1</v>
      </c>
      <c r="W131" s="33">
        <v>5</v>
      </c>
      <c r="X131" s="33">
        <v>1</v>
      </c>
      <c r="Y131" s="33">
        <v>5</v>
      </c>
      <c r="Z131" s="33">
        <v>4</v>
      </c>
      <c r="AA131" s="33">
        <v>4</v>
      </c>
      <c r="AB131" s="33">
        <v>5</v>
      </c>
      <c r="AC131" s="33">
        <v>4</v>
      </c>
      <c r="AD131" s="33">
        <v>1</v>
      </c>
      <c r="AE131" s="33">
        <v>1</v>
      </c>
      <c r="AF131" s="33">
        <v>5</v>
      </c>
      <c r="AG131" s="33">
        <v>1</v>
      </c>
      <c r="AH131" s="33">
        <v>5</v>
      </c>
      <c r="AI131" s="33">
        <v>4</v>
      </c>
      <c r="AJ131" s="33">
        <v>1</v>
      </c>
      <c r="AK131" s="33">
        <v>4</v>
      </c>
      <c r="AL131" s="33">
        <v>4</v>
      </c>
      <c r="AM131" s="33">
        <v>1</v>
      </c>
      <c r="AN131" s="33">
        <v>1</v>
      </c>
      <c r="AO131" s="33">
        <v>3</v>
      </c>
      <c r="AP131" s="33">
        <v>1</v>
      </c>
      <c r="AQ131" s="33">
        <v>3</v>
      </c>
      <c r="AR131" s="33">
        <v>3</v>
      </c>
      <c r="AS131" s="33">
        <v>2</v>
      </c>
      <c r="AT131" s="33">
        <v>5</v>
      </c>
      <c r="AU131" s="33">
        <v>1</v>
      </c>
      <c r="AV131" s="33">
        <v>1</v>
      </c>
      <c r="AW131" s="33">
        <v>5</v>
      </c>
      <c r="AX131" s="33">
        <v>1</v>
      </c>
      <c r="AY131" s="33">
        <v>5</v>
      </c>
      <c r="AZ131" s="33">
        <v>4</v>
      </c>
      <c r="BA131" s="33">
        <v>1</v>
      </c>
      <c r="BB131" s="33">
        <v>4</v>
      </c>
      <c r="BC131" s="33">
        <v>2</v>
      </c>
      <c r="BD131" s="33">
        <v>1</v>
      </c>
      <c r="BF131" s="33">
        <v>1</v>
      </c>
      <c r="BG131" s="33">
        <v>1</v>
      </c>
      <c r="BH131" s="33">
        <v>1</v>
      </c>
      <c r="BI131" s="33">
        <v>2</v>
      </c>
      <c r="BJ131" s="33">
        <v>2</v>
      </c>
      <c r="BK131" s="33">
        <v>1</v>
      </c>
      <c r="BL131" s="33">
        <v>1</v>
      </c>
      <c r="BM131" s="33">
        <v>1</v>
      </c>
      <c r="BN131" s="33">
        <v>5</v>
      </c>
      <c r="BO131" s="33">
        <v>1</v>
      </c>
      <c r="BP131" s="33">
        <v>2</v>
      </c>
      <c r="BQ131" s="33">
        <v>4</v>
      </c>
      <c r="BR131" s="33">
        <v>4</v>
      </c>
      <c r="BS131" s="33">
        <v>5</v>
      </c>
      <c r="BT131" s="33">
        <v>4</v>
      </c>
      <c r="BU131" s="33" t="s">
        <v>1848</v>
      </c>
      <c r="BV131" s="33" t="s">
        <v>198</v>
      </c>
      <c r="BW131" s="33" t="s">
        <v>184</v>
      </c>
      <c r="BX131" s="33" t="s">
        <v>1556</v>
      </c>
      <c r="CB131" s="33" t="s">
        <v>704</v>
      </c>
      <c r="CC131" s="33" t="s">
        <v>713</v>
      </c>
      <c r="CD131" s="33" t="s">
        <v>720</v>
      </c>
      <c r="CE131" s="33" t="s">
        <v>727</v>
      </c>
      <c r="CF131" s="33" t="s">
        <v>1111</v>
      </c>
      <c r="CG131" s="33" t="s">
        <v>830</v>
      </c>
      <c r="CH131" s="33" t="s">
        <v>978</v>
      </c>
      <c r="CI131" s="33" t="s">
        <v>837</v>
      </c>
      <c r="CJ131" s="33" t="s">
        <v>844</v>
      </c>
    </row>
    <row r="132" spans="1:88" ht="12.75" x14ac:dyDescent="0.2">
      <c r="A132" s="36">
        <v>42717.587629004629</v>
      </c>
      <c r="B132" s="33">
        <v>3</v>
      </c>
      <c r="C132" s="33">
        <v>5</v>
      </c>
      <c r="D132" s="33">
        <v>4</v>
      </c>
      <c r="E132" s="33">
        <v>5</v>
      </c>
      <c r="F132" s="33">
        <v>2</v>
      </c>
      <c r="G132" s="33">
        <v>5</v>
      </c>
      <c r="H132" s="33">
        <v>2</v>
      </c>
      <c r="I132" s="33">
        <v>5</v>
      </c>
      <c r="J132" s="33">
        <v>2</v>
      </c>
      <c r="K132" s="33">
        <v>3</v>
      </c>
      <c r="L132" s="33">
        <v>4</v>
      </c>
      <c r="M132" s="33">
        <v>2</v>
      </c>
      <c r="N132" s="33">
        <v>4</v>
      </c>
      <c r="O132" s="33">
        <v>4</v>
      </c>
      <c r="P132" s="33">
        <v>5</v>
      </c>
      <c r="Q132" s="33">
        <v>4</v>
      </c>
      <c r="R132" s="33">
        <v>5</v>
      </c>
      <c r="S132" s="33">
        <v>3</v>
      </c>
      <c r="T132" s="33">
        <v>2</v>
      </c>
      <c r="U132" s="33">
        <v>3</v>
      </c>
      <c r="V132" s="33">
        <v>2</v>
      </c>
      <c r="W132" s="33">
        <v>4</v>
      </c>
      <c r="X132" s="33">
        <v>5</v>
      </c>
      <c r="Y132" s="33">
        <v>4</v>
      </c>
      <c r="Z132" s="33">
        <v>5</v>
      </c>
      <c r="AA132" s="33">
        <v>4</v>
      </c>
      <c r="AB132" s="33">
        <v>5</v>
      </c>
      <c r="AC132" s="33">
        <v>3</v>
      </c>
      <c r="AD132" s="33">
        <v>4</v>
      </c>
      <c r="AE132" s="33">
        <v>3</v>
      </c>
      <c r="AF132" s="33">
        <v>3</v>
      </c>
      <c r="AG132" s="33">
        <v>3</v>
      </c>
      <c r="AH132" s="33">
        <v>5</v>
      </c>
      <c r="AI132" s="33">
        <v>2</v>
      </c>
      <c r="AJ132" s="33">
        <v>2</v>
      </c>
      <c r="AK132" s="33">
        <v>4</v>
      </c>
      <c r="AL132" s="33">
        <v>4</v>
      </c>
      <c r="AM132" s="33">
        <v>5</v>
      </c>
      <c r="AN132" s="33">
        <v>3</v>
      </c>
      <c r="AO132" s="33">
        <v>5</v>
      </c>
      <c r="AP132" s="33">
        <v>4</v>
      </c>
      <c r="AQ132" s="33">
        <v>5</v>
      </c>
      <c r="AR132" s="33">
        <v>4</v>
      </c>
      <c r="AS132" s="33">
        <v>4</v>
      </c>
      <c r="AT132" s="33">
        <v>4</v>
      </c>
      <c r="AU132" s="33">
        <v>5</v>
      </c>
      <c r="AV132" s="33">
        <v>4</v>
      </c>
      <c r="AW132" s="33">
        <v>4</v>
      </c>
      <c r="AX132" s="33">
        <v>5</v>
      </c>
      <c r="AY132" s="33">
        <v>3</v>
      </c>
      <c r="AZ132" s="33">
        <v>4</v>
      </c>
      <c r="BA132" s="33">
        <v>3</v>
      </c>
      <c r="BB132" s="33">
        <v>2</v>
      </c>
      <c r="BC132" s="33">
        <v>3</v>
      </c>
      <c r="BD132" s="33">
        <v>3</v>
      </c>
      <c r="BF132" s="33">
        <v>3</v>
      </c>
      <c r="BG132" s="33">
        <v>4</v>
      </c>
      <c r="BH132" s="33">
        <v>4</v>
      </c>
      <c r="BI132" s="33" t="s">
        <v>5</v>
      </c>
      <c r="BJ132" s="33" t="s">
        <v>5</v>
      </c>
      <c r="BK132" s="33">
        <v>4</v>
      </c>
      <c r="BL132" s="33">
        <v>4</v>
      </c>
      <c r="BM132" s="33">
        <v>4</v>
      </c>
      <c r="BN132" s="33" t="s">
        <v>5</v>
      </c>
      <c r="BO132" s="33">
        <v>3</v>
      </c>
      <c r="BP132" s="33">
        <v>4</v>
      </c>
      <c r="BQ132" s="33">
        <v>4</v>
      </c>
      <c r="BR132" s="33">
        <v>3</v>
      </c>
      <c r="BS132" s="33">
        <v>3</v>
      </c>
      <c r="BT132" s="33">
        <v>2</v>
      </c>
      <c r="BV132" s="33" t="s">
        <v>1564</v>
      </c>
      <c r="CB132" s="33" t="s">
        <v>705</v>
      </c>
      <c r="CC132" s="33" t="s">
        <v>711</v>
      </c>
      <c r="CD132" s="33" t="s">
        <v>720</v>
      </c>
      <c r="CE132" s="33" t="s">
        <v>727</v>
      </c>
      <c r="CG132" s="33" t="s">
        <v>741</v>
      </c>
      <c r="CH132" s="33" t="s">
        <v>1486</v>
      </c>
      <c r="CI132" s="33" t="s">
        <v>837</v>
      </c>
      <c r="CJ132" s="33" t="s">
        <v>844</v>
      </c>
    </row>
    <row r="133" spans="1:88" ht="12.75" x14ac:dyDescent="0.2">
      <c r="A133" s="36">
        <v>42717.604849525465</v>
      </c>
      <c r="B133" s="33">
        <v>4</v>
      </c>
      <c r="C133" s="33">
        <v>5</v>
      </c>
      <c r="D133" s="33">
        <v>4</v>
      </c>
      <c r="E133" s="33">
        <v>5</v>
      </c>
      <c r="F133" s="33">
        <v>2</v>
      </c>
      <c r="G133" s="33">
        <v>5</v>
      </c>
      <c r="H133" s="33">
        <v>5</v>
      </c>
      <c r="I133" s="33">
        <v>5</v>
      </c>
      <c r="J133" s="33">
        <v>5</v>
      </c>
      <c r="K133" s="33">
        <v>5</v>
      </c>
      <c r="L133" s="33">
        <v>5</v>
      </c>
      <c r="M133" s="33">
        <v>4</v>
      </c>
      <c r="N133" s="33">
        <v>5</v>
      </c>
      <c r="O133" s="33">
        <v>5</v>
      </c>
      <c r="P133" s="33">
        <v>5</v>
      </c>
      <c r="Q133" s="33">
        <v>5</v>
      </c>
      <c r="R133" s="33">
        <v>5</v>
      </c>
      <c r="S133" s="33">
        <v>4</v>
      </c>
      <c r="T133" s="33">
        <v>4</v>
      </c>
      <c r="U133" s="33">
        <v>1</v>
      </c>
      <c r="V133" s="33">
        <v>1</v>
      </c>
      <c r="W133" s="33">
        <v>4</v>
      </c>
      <c r="X133" s="33">
        <v>3</v>
      </c>
      <c r="Y133" s="33">
        <v>4</v>
      </c>
      <c r="Z133" s="33">
        <v>5</v>
      </c>
      <c r="AA133" s="33">
        <v>4</v>
      </c>
      <c r="AB133" s="33">
        <v>5</v>
      </c>
      <c r="AC133" s="33">
        <v>4</v>
      </c>
      <c r="AD133" s="33">
        <v>3</v>
      </c>
      <c r="AE133" s="33">
        <v>3</v>
      </c>
      <c r="AF133" s="33">
        <v>3</v>
      </c>
      <c r="AG133" s="33">
        <v>4</v>
      </c>
      <c r="AH133" s="33">
        <v>4</v>
      </c>
      <c r="AI133" s="33">
        <v>4</v>
      </c>
      <c r="AJ133" s="33">
        <v>5</v>
      </c>
      <c r="AK133" s="33">
        <v>5</v>
      </c>
      <c r="AL133" s="33">
        <v>5</v>
      </c>
      <c r="AM133" s="33">
        <v>5</v>
      </c>
      <c r="AN133" s="33">
        <v>4</v>
      </c>
      <c r="AO133" s="33">
        <v>5</v>
      </c>
      <c r="AP133" s="33">
        <v>5</v>
      </c>
      <c r="AQ133" s="33">
        <v>5</v>
      </c>
      <c r="AR133" s="33">
        <v>5</v>
      </c>
      <c r="AS133" s="33">
        <v>5</v>
      </c>
      <c r="AT133" s="33">
        <v>5</v>
      </c>
      <c r="AU133" s="33">
        <v>4</v>
      </c>
      <c r="AV133" s="33">
        <v>5</v>
      </c>
      <c r="AW133" s="33">
        <v>5</v>
      </c>
      <c r="AX133" s="33">
        <v>5</v>
      </c>
      <c r="AY133" s="33">
        <v>5</v>
      </c>
      <c r="AZ133" s="33">
        <v>5</v>
      </c>
      <c r="BA133" s="33">
        <v>4</v>
      </c>
      <c r="BB133" s="33">
        <v>4</v>
      </c>
      <c r="BC133" s="33">
        <v>1</v>
      </c>
      <c r="BD133" s="33">
        <v>1</v>
      </c>
      <c r="BF133" s="33">
        <v>4</v>
      </c>
      <c r="BG133" s="33">
        <v>4</v>
      </c>
      <c r="BH133" s="33">
        <v>4</v>
      </c>
      <c r="BI133" s="33">
        <v>4</v>
      </c>
      <c r="BJ133" s="33">
        <v>4</v>
      </c>
      <c r="BK133" s="33">
        <v>3</v>
      </c>
      <c r="BL133" s="33">
        <v>4</v>
      </c>
      <c r="BM133" s="33" t="s">
        <v>5</v>
      </c>
      <c r="BN133" s="33">
        <v>3</v>
      </c>
      <c r="BO133" s="33">
        <v>3</v>
      </c>
      <c r="BP133" s="33">
        <v>5</v>
      </c>
      <c r="BQ133" s="33">
        <v>5</v>
      </c>
      <c r="BR133" s="33">
        <v>5</v>
      </c>
      <c r="BS133" s="33">
        <v>5</v>
      </c>
      <c r="BT133" s="33">
        <v>5</v>
      </c>
      <c r="BV133" s="33" t="s">
        <v>198</v>
      </c>
      <c r="BW133" s="33" t="s">
        <v>181</v>
      </c>
      <c r="CB133" s="33" t="s">
        <v>704</v>
      </c>
      <c r="CC133" s="33" t="s">
        <v>711</v>
      </c>
      <c r="CD133" s="33" t="s">
        <v>720</v>
      </c>
      <c r="CE133" s="33" t="s">
        <v>728</v>
      </c>
      <c r="CF133" s="33" t="s">
        <v>1849</v>
      </c>
      <c r="CG133" s="33" t="s">
        <v>206</v>
      </c>
      <c r="CH133" s="33" t="s">
        <v>1032</v>
      </c>
      <c r="CI133" s="33" t="s">
        <v>837</v>
      </c>
      <c r="CJ133" s="33" t="s">
        <v>844</v>
      </c>
    </row>
    <row r="134" spans="1:88" ht="12.75" x14ac:dyDescent="0.2">
      <c r="A134" s="36">
        <v>42717.635504560181</v>
      </c>
      <c r="B134" s="33">
        <v>1</v>
      </c>
      <c r="C134" s="33">
        <v>1</v>
      </c>
      <c r="D134" s="33">
        <v>1</v>
      </c>
      <c r="E134" s="33">
        <v>1</v>
      </c>
      <c r="F134" s="33">
        <v>2</v>
      </c>
      <c r="G134" s="33">
        <v>1</v>
      </c>
      <c r="H134" s="33">
        <v>1</v>
      </c>
      <c r="I134" s="33">
        <v>3</v>
      </c>
      <c r="J134" s="33">
        <v>4</v>
      </c>
      <c r="K134" s="33">
        <v>4</v>
      </c>
      <c r="L134" s="33">
        <v>5</v>
      </c>
      <c r="M134" s="33">
        <v>3</v>
      </c>
      <c r="N134" s="33">
        <v>4</v>
      </c>
      <c r="O134" s="33">
        <v>4</v>
      </c>
      <c r="P134" s="33">
        <v>3</v>
      </c>
      <c r="Q134" s="33">
        <v>4</v>
      </c>
      <c r="R134" s="33">
        <v>5</v>
      </c>
      <c r="S134" s="33">
        <v>2</v>
      </c>
      <c r="T134" s="33">
        <v>3</v>
      </c>
      <c r="U134" s="33">
        <v>1</v>
      </c>
      <c r="V134" s="33">
        <v>1</v>
      </c>
      <c r="W134" s="33">
        <v>4</v>
      </c>
      <c r="X134" s="33">
        <v>2</v>
      </c>
      <c r="Y134" s="33">
        <v>4</v>
      </c>
      <c r="Z134" s="33">
        <v>3</v>
      </c>
      <c r="AA134" s="33">
        <v>4</v>
      </c>
      <c r="AB134" s="33">
        <v>2</v>
      </c>
      <c r="AC134" s="33">
        <v>3</v>
      </c>
      <c r="AD134" s="33">
        <v>1</v>
      </c>
      <c r="AE134" s="33">
        <v>1</v>
      </c>
      <c r="AF134" s="33">
        <v>1</v>
      </c>
      <c r="AG134" s="33">
        <v>2</v>
      </c>
      <c r="AH134" s="33">
        <v>4</v>
      </c>
      <c r="AI134" s="33">
        <v>3</v>
      </c>
      <c r="AJ134" s="33">
        <v>2</v>
      </c>
      <c r="AK134" s="33">
        <v>1</v>
      </c>
      <c r="AL134" s="33">
        <v>1</v>
      </c>
      <c r="AM134" s="33">
        <v>1</v>
      </c>
      <c r="AN134" s="33">
        <v>1</v>
      </c>
      <c r="AO134" s="33">
        <v>1</v>
      </c>
      <c r="AP134" s="33">
        <v>1</v>
      </c>
      <c r="AQ134" s="33">
        <v>3</v>
      </c>
      <c r="AR134" s="33">
        <v>3</v>
      </c>
      <c r="AS134" s="33">
        <v>5</v>
      </c>
      <c r="AT134" s="33">
        <v>5</v>
      </c>
      <c r="AU134" s="33">
        <v>2</v>
      </c>
      <c r="AV134" s="33">
        <v>3</v>
      </c>
      <c r="AW134" s="33">
        <v>4</v>
      </c>
      <c r="AX134" s="33">
        <v>4</v>
      </c>
      <c r="AY134" s="33">
        <v>4</v>
      </c>
      <c r="AZ134" s="33">
        <v>5</v>
      </c>
      <c r="BA134" s="33">
        <v>2</v>
      </c>
      <c r="BB134" s="33">
        <v>3</v>
      </c>
      <c r="BC134" s="33">
        <v>2</v>
      </c>
      <c r="BD134" s="33">
        <v>1</v>
      </c>
      <c r="BE134" s="33" t="s">
        <v>1850</v>
      </c>
      <c r="BF134" s="33">
        <v>3</v>
      </c>
      <c r="BG134" s="33">
        <v>4</v>
      </c>
      <c r="BH134" s="33">
        <v>3</v>
      </c>
      <c r="BI134" s="33">
        <v>2</v>
      </c>
      <c r="BJ134" s="33">
        <v>4</v>
      </c>
      <c r="BK134" s="33">
        <v>3</v>
      </c>
      <c r="BL134" s="33">
        <v>3</v>
      </c>
      <c r="BM134" s="33">
        <v>4</v>
      </c>
      <c r="BN134" s="33">
        <v>4</v>
      </c>
      <c r="BO134" s="33">
        <v>2</v>
      </c>
      <c r="BP134" s="33">
        <v>5</v>
      </c>
      <c r="BQ134" s="33">
        <v>4</v>
      </c>
      <c r="BR134" s="33">
        <v>5</v>
      </c>
      <c r="BS134" s="33">
        <v>5</v>
      </c>
      <c r="BT134" s="33">
        <v>5</v>
      </c>
      <c r="BU134" s="33" t="s">
        <v>1851</v>
      </c>
      <c r="BV134" s="33" t="s">
        <v>198</v>
      </c>
      <c r="BW134" s="33" t="s">
        <v>186</v>
      </c>
      <c r="BY134" s="33" t="s">
        <v>1579</v>
      </c>
      <c r="CB134" s="33" t="s">
        <v>704</v>
      </c>
      <c r="CC134" s="33" t="s">
        <v>714</v>
      </c>
      <c r="CD134" s="33" t="s">
        <v>719</v>
      </c>
      <c r="CE134" s="33" t="s">
        <v>731</v>
      </c>
      <c r="CF134" s="33" t="s">
        <v>933</v>
      </c>
      <c r="CG134" s="33" t="s">
        <v>741</v>
      </c>
      <c r="CH134" s="33" t="s">
        <v>1669</v>
      </c>
      <c r="CI134" s="33" t="s">
        <v>837</v>
      </c>
    </row>
    <row r="135" spans="1:88" ht="12.75" x14ac:dyDescent="0.2">
      <c r="A135" s="36">
        <v>42717.69746865741</v>
      </c>
      <c r="B135" s="33">
        <v>3</v>
      </c>
      <c r="C135" s="33">
        <v>5</v>
      </c>
      <c r="D135" s="33">
        <v>5</v>
      </c>
      <c r="E135" s="33">
        <v>4</v>
      </c>
      <c r="F135" s="33">
        <v>2</v>
      </c>
      <c r="G135" s="33">
        <v>5</v>
      </c>
      <c r="H135" s="33">
        <v>1</v>
      </c>
      <c r="I135" s="33">
        <v>4</v>
      </c>
      <c r="J135" s="33">
        <v>2</v>
      </c>
      <c r="K135" s="33">
        <v>3</v>
      </c>
      <c r="L135" s="33">
        <v>4</v>
      </c>
      <c r="M135" s="33">
        <v>5</v>
      </c>
      <c r="N135" s="33">
        <v>3</v>
      </c>
      <c r="O135" s="33">
        <v>5</v>
      </c>
      <c r="P135" s="33">
        <v>5</v>
      </c>
      <c r="Q135" s="33">
        <v>2</v>
      </c>
      <c r="R135" s="33">
        <v>4</v>
      </c>
      <c r="S135" s="33">
        <v>1</v>
      </c>
      <c r="T135" s="33">
        <v>2</v>
      </c>
      <c r="U135" s="33">
        <v>4</v>
      </c>
      <c r="V135" s="33" t="s">
        <v>5</v>
      </c>
      <c r="W135" s="33">
        <v>4</v>
      </c>
      <c r="X135" s="33">
        <v>2</v>
      </c>
      <c r="Y135" s="33">
        <v>4</v>
      </c>
      <c r="Z135" s="33">
        <v>3</v>
      </c>
      <c r="AA135" s="33">
        <v>4</v>
      </c>
      <c r="AB135" s="33">
        <v>2</v>
      </c>
      <c r="AC135" s="33">
        <v>3</v>
      </c>
      <c r="AD135" s="33">
        <v>2</v>
      </c>
      <c r="AE135" s="33">
        <v>1</v>
      </c>
      <c r="AF135" s="33">
        <v>2</v>
      </c>
      <c r="AG135" s="33">
        <v>4</v>
      </c>
      <c r="AH135" s="33">
        <v>3</v>
      </c>
      <c r="AI135" s="33">
        <v>5</v>
      </c>
      <c r="AJ135" s="33">
        <v>4</v>
      </c>
      <c r="AK135" s="33">
        <v>5</v>
      </c>
      <c r="AL135" s="33">
        <v>5</v>
      </c>
      <c r="AM135" s="33">
        <v>4</v>
      </c>
      <c r="AN135" s="33">
        <v>3</v>
      </c>
      <c r="AO135" s="33">
        <v>5</v>
      </c>
      <c r="AP135" s="33">
        <v>2</v>
      </c>
      <c r="AQ135" s="33">
        <v>4</v>
      </c>
      <c r="AR135" s="33">
        <v>3</v>
      </c>
      <c r="AS135" s="33">
        <v>3</v>
      </c>
      <c r="AT135" s="33">
        <v>4</v>
      </c>
      <c r="AU135" s="33">
        <v>5</v>
      </c>
      <c r="AV135" s="33">
        <v>4</v>
      </c>
      <c r="AW135" s="33">
        <v>4</v>
      </c>
      <c r="AX135" s="33">
        <v>5</v>
      </c>
      <c r="AY135" s="33">
        <v>3</v>
      </c>
      <c r="AZ135" s="33">
        <v>4</v>
      </c>
      <c r="BA135" s="33">
        <v>1</v>
      </c>
      <c r="BB135" s="33">
        <v>2</v>
      </c>
      <c r="BC135" s="33">
        <v>4</v>
      </c>
      <c r="BD135" s="33" t="s">
        <v>5</v>
      </c>
      <c r="BE135" s="33" t="s">
        <v>1852</v>
      </c>
      <c r="BF135" s="33">
        <v>2</v>
      </c>
      <c r="BG135" s="33">
        <v>4</v>
      </c>
      <c r="BH135" s="33">
        <v>3</v>
      </c>
      <c r="BI135" s="33">
        <v>3</v>
      </c>
      <c r="BJ135" s="33">
        <v>3</v>
      </c>
      <c r="BK135" s="33">
        <v>4</v>
      </c>
      <c r="BL135" s="33">
        <v>5</v>
      </c>
      <c r="BM135" s="33">
        <v>4</v>
      </c>
      <c r="BN135" s="33">
        <v>3</v>
      </c>
      <c r="BO135" s="33">
        <v>3</v>
      </c>
      <c r="BP135" s="33">
        <v>4</v>
      </c>
      <c r="BQ135" s="33">
        <v>4</v>
      </c>
      <c r="BR135" s="33">
        <v>5</v>
      </c>
      <c r="BS135" s="33">
        <v>4</v>
      </c>
      <c r="BT135" s="33">
        <v>4</v>
      </c>
      <c r="BU135" s="33" t="s">
        <v>1853</v>
      </c>
      <c r="BV135" s="33" t="s">
        <v>198</v>
      </c>
      <c r="BW135" s="33" t="s">
        <v>186</v>
      </c>
      <c r="BX135" s="33" t="s">
        <v>1556</v>
      </c>
      <c r="CB135" s="33" t="s">
        <v>705</v>
      </c>
      <c r="CC135" s="33" t="s">
        <v>714</v>
      </c>
      <c r="CD135" s="33" t="s">
        <v>720</v>
      </c>
      <c r="CE135" s="33" t="s">
        <v>727</v>
      </c>
      <c r="CG135" s="33" t="s">
        <v>741</v>
      </c>
      <c r="CH135" s="33" t="s">
        <v>1103</v>
      </c>
      <c r="CI135" s="33" t="s">
        <v>837</v>
      </c>
      <c r="CJ135" s="33" t="s">
        <v>844</v>
      </c>
    </row>
    <row r="136" spans="1:88" ht="12.75" x14ac:dyDescent="0.2">
      <c r="A136" s="36">
        <v>42717.698867916668</v>
      </c>
      <c r="B136" s="33">
        <v>3</v>
      </c>
      <c r="C136" s="33">
        <v>5</v>
      </c>
      <c r="D136" s="33">
        <v>3</v>
      </c>
      <c r="E136" s="33">
        <v>3</v>
      </c>
      <c r="F136" s="33">
        <v>1</v>
      </c>
      <c r="G136" s="33">
        <v>5</v>
      </c>
      <c r="H136" s="33">
        <v>1</v>
      </c>
      <c r="I136" s="33">
        <v>4</v>
      </c>
      <c r="J136" s="33">
        <v>2</v>
      </c>
      <c r="K136" s="33">
        <v>2</v>
      </c>
      <c r="L136" s="33">
        <v>3</v>
      </c>
      <c r="M136" s="33">
        <v>4</v>
      </c>
      <c r="N136" s="33">
        <v>3</v>
      </c>
      <c r="O136" s="33">
        <v>5</v>
      </c>
      <c r="P136" s="33">
        <v>5</v>
      </c>
      <c r="Q136" s="33">
        <v>5</v>
      </c>
      <c r="R136" s="33">
        <v>5</v>
      </c>
      <c r="S136" s="33">
        <v>2</v>
      </c>
      <c r="T136" s="33">
        <v>5</v>
      </c>
      <c r="U136" s="33">
        <v>4</v>
      </c>
      <c r="V136" s="33">
        <v>1</v>
      </c>
      <c r="W136" s="33">
        <v>3</v>
      </c>
      <c r="X136" s="33">
        <v>2</v>
      </c>
      <c r="Y136" s="33">
        <v>4</v>
      </c>
      <c r="Z136" s="33">
        <v>3</v>
      </c>
      <c r="AA136" s="33">
        <v>4</v>
      </c>
      <c r="AB136" s="33">
        <v>1</v>
      </c>
      <c r="AC136" s="33">
        <v>3</v>
      </c>
      <c r="AD136" s="33">
        <v>2</v>
      </c>
      <c r="AE136" s="33">
        <v>2</v>
      </c>
      <c r="AF136" s="33">
        <v>3</v>
      </c>
      <c r="AG136" s="33">
        <v>3</v>
      </c>
      <c r="AH136" s="33">
        <v>5</v>
      </c>
      <c r="AI136" s="33">
        <v>2</v>
      </c>
      <c r="AJ136" s="33">
        <v>3</v>
      </c>
      <c r="AK136" s="33">
        <v>5</v>
      </c>
      <c r="AL136" s="33">
        <v>3</v>
      </c>
      <c r="AM136" s="33">
        <v>3</v>
      </c>
      <c r="AN136" s="33">
        <v>2</v>
      </c>
      <c r="AO136" s="33">
        <v>5</v>
      </c>
      <c r="AP136" s="33">
        <v>1</v>
      </c>
      <c r="AQ136" s="33">
        <v>5</v>
      </c>
      <c r="AR136" s="33">
        <v>2</v>
      </c>
      <c r="AS136" s="33">
        <v>2</v>
      </c>
      <c r="AT136" s="33">
        <v>4</v>
      </c>
      <c r="AU136" s="33">
        <v>4</v>
      </c>
      <c r="AV136" s="33">
        <v>4</v>
      </c>
      <c r="AW136" s="33">
        <v>5</v>
      </c>
      <c r="AX136" s="33">
        <v>5</v>
      </c>
      <c r="AY136" s="33">
        <v>5</v>
      </c>
      <c r="AZ136" s="33">
        <v>4</v>
      </c>
      <c r="BA136" s="33">
        <v>2</v>
      </c>
      <c r="BB136" s="33">
        <v>5</v>
      </c>
      <c r="BC136" s="33">
        <v>5</v>
      </c>
      <c r="BD136" s="33">
        <v>3</v>
      </c>
      <c r="BF136" s="33">
        <v>3</v>
      </c>
      <c r="BG136" s="33">
        <v>5</v>
      </c>
      <c r="BH136" s="33">
        <v>4</v>
      </c>
      <c r="BI136" s="33">
        <v>4</v>
      </c>
      <c r="BJ136" s="33">
        <v>4</v>
      </c>
      <c r="BK136" s="33">
        <v>4</v>
      </c>
      <c r="BL136" s="33">
        <v>3</v>
      </c>
      <c r="BM136" s="33">
        <v>2</v>
      </c>
      <c r="BN136" s="33">
        <v>3</v>
      </c>
      <c r="BO136" s="33">
        <v>2</v>
      </c>
      <c r="BP136" s="33">
        <v>4</v>
      </c>
      <c r="BQ136" s="33">
        <v>5</v>
      </c>
      <c r="BR136" s="33">
        <v>5</v>
      </c>
      <c r="BS136" s="33">
        <v>5</v>
      </c>
      <c r="BT136" s="33">
        <v>5</v>
      </c>
      <c r="BU136" s="33" t="s">
        <v>1854</v>
      </c>
      <c r="BV136" s="33" t="s">
        <v>198</v>
      </c>
      <c r="BW136" s="33" t="s">
        <v>186</v>
      </c>
      <c r="BX136" s="33" t="s">
        <v>1556</v>
      </c>
      <c r="BZ136" s="33" t="s">
        <v>1855</v>
      </c>
      <c r="CB136" s="33" t="s">
        <v>704</v>
      </c>
      <c r="CC136" s="33" t="s">
        <v>713</v>
      </c>
      <c r="CD136" s="33" t="s">
        <v>720</v>
      </c>
      <c r="CE136" s="33" t="s">
        <v>728</v>
      </c>
      <c r="CF136" s="33" t="s">
        <v>933</v>
      </c>
      <c r="CG136" s="33" t="s">
        <v>741</v>
      </c>
      <c r="CH136" s="33" t="s">
        <v>1018</v>
      </c>
      <c r="CI136" s="33" t="s">
        <v>837</v>
      </c>
      <c r="CJ136" s="33" t="s">
        <v>844</v>
      </c>
    </row>
    <row r="137" spans="1:88" ht="12.75" x14ac:dyDescent="0.2">
      <c r="A137" s="36">
        <v>42717.773445810184</v>
      </c>
      <c r="B137" s="33">
        <v>4</v>
      </c>
      <c r="C137" s="33">
        <v>4</v>
      </c>
      <c r="D137" s="33">
        <v>2</v>
      </c>
      <c r="E137" s="33">
        <v>3</v>
      </c>
      <c r="F137" s="33">
        <v>2</v>
      </c>
      <c r="G137" s="33">
        <v>4</v>
      </c>
      <c r="H137" s="33">
        <v>3</v>
      </c>
      <c r="I137" s="33">
        <v>5</v>
      </c>
      <c r="J137" s="33">
        <v>5</v>
      </c>
      <c r="K137" s="33">
        <v>3</v>
      </c>
      <c r="L137" s="33">
        <v>2</v>
      </c>
      <c r="M137" s="33">
        <v>3</v>
      </c>
      <c r="N137" s="33">
        <v>2</v>
      </c>
      <c r="O137" s="33">
        <v>5</v>
      </c>
      <c r="P137" s="33">
        <v>4</v>
      </c>
      <c r="Q137" s="33">
        <v>4</v>
      </c>
      <c r="R137" s="33">
        <v>3</v>
      </c>
      <c r="S137" s="33">
        <v>2</v>
      </c>
      <c r="T137" s="33">
        <v>2</v>
      </c>
      <c r="U137" s="33">
        <v>5</v>
      </c>
      <c r="V137" s="33">
        <v>4</v>
      </c>
      <c r="W137" s="33">
        <v>4</v>
      </c>
      <c r="X137" s="33">
        <v>3</v>
      </c>
      <c r="Y137" s="33">
        <v>4</v>
      </c>
      <c r="Z137" s="33">
        <v>4</v>
      </c>
      <c r="AA137" s="33">
        <v>4</v>
      </c>
      <c r="AB137" s="33">
        <v>3</v>
      </c>
      <c r="AC137" s="33">
        <v>4</v>
      </c>
      <c r="AD137" s="33">
        <v>4</v>
      </c>
      <c r="AE137" s="33">
        <v>4</v>
      </c>
      <c r="AF137" s="33">
        <v>4</v>
      </c>
      <c r="AG137" s="33">
        <v>5</v>
      </c>
      <c r="AH137" s="33">
        <v>4</v>
      </c>
      <c r="AI137" s="33">
        <v>4</v>
      </c>
      <c r="AJ137" s="33">
        <v>3</v>
      </c>
      <c r="AK137" s="33">
        <v>3</v>
      </c>
      <c r="AL137" s="33">
        <v>2</v>
      </c>
      <c r="AM137" s="33">
        <v>4</v>
      </c>
      <c r="AN137" s="33">
        <v>3</v>
      </c>
      <c r="AO137" s="33">
        <v>3</v>
      </c>
      <c r="AP137" s="33">
        <v>4</v>
      </c>
      <c r="AQ137" s="33">
        <v>5</v>
      </c>
      <c r="AR137" s="33">
        <v>5</v>
      </c>
      <c r="AS137" s="33">
        <v>3</v>
      </c>
      <c r="AT137" s="33">
        <v>3</v>
      </c>
      <c r="AU137" s="33">
        <v>3</v>
      </c>
      <c r="AV137" s="33">
        <v>2</v>
      </c>
      <c r="AW137" s="33">
        <v>5</v>
      </c>
      <c r="AX137" s="33">
        <v>4</v>
      </c>
      <c r="AY137" s="33">
        <v>4</v>
      </c>
      <c r="AZ137" s="33">
        <v>3</v>
      </c>
      <c r="BA137" s="33">
        <v>2</v>
      </c>
      <c r="BB137" s="33">
        <v>2</v>
      </c>
      <c r="BC137" s="33">
        <v>5</v>
      </c>
      <c r="BD137" s="33">
        <v>4</v>
      </c>
      <c r="BE137" s="33" t="s">
        <v>1856</v>
      </c>
      <c r="BF137" s="33">
        <v>2</v>
      </c>
      <c r="BG137" s="33">
        <v>5</v>
      </c>
      <c r="BH137" s="33">
        <v>4</v>
      </c>
      <c r="BI137" s="33">
        <v>3</v>
      </c>
      <c r="BJ137" s="33">
        <v>5</v>
      </c>
      <c r="BK137" s="33">
        <v>4</v>
      </c>
      <c r="BL137" s="33">
        <v>5</v>
      </c>
      <c r="BM137" s="33">
        <v>5</v>
      </c>
      <c r="BN137" s="33">
        <v>3</v>
      </c>
      <c r="BO137" s="33">
        <v>2</v>
      </c>
      <c r="BP137" s="33">
        <v>4</v>
      </c>
      <c r="BQ137" s="33">
        <v>4</v>
      </c>
      <c r="BR137" s="33">
        <v>4</v>
      </c>
      <c r="BS137" s="33">
        <v>3</v>
      </c>
      <c r="BT137" s="33">
        <v>4</v>
      </c>
      <c r="BU137" s="33" t="s">
        <v>1857</v>
      </c>
      <c r="BV137" s="33" t="s">
        <v>1564</v>
      </c>
      <c r="CA137" s="33"/>
      <c r="CB137" s="33" t="s">
        <v>705</v>
      </c>
      <c r="CC137" s="33" t="s">
        <v>714</v>
      </c>
      <c r="CD137" s="33" t="s">
        <v>719</v>
      </c>
      <c r="CE137" s="33" t="s">
        <v>729</v>
      </c>
      <c r="CF137" s="33" t="s">
        <v>1858</v>
      </c>
      <c r="CG137" s="33" t="s">
        <v>829</v>
      </c>
      <c r="CH137" s="33" t="s">
        <v>953</v>
      </c>
      <c r="CI137" s="33" t="s">
        <v>1721</v>
      </c>
      <c r="CJ137" s="33" t="s">
        <v>729</v>
      </c>
    </row>
    <row r="138" spans="1:88" ht="12.75" x14ac:dyDescent="0.2">
      <c r="A138" s="36">
        <v>42718.392297025464</v>
      </c>
      <c r="B138" s="33" t="s">
        <v>5</v>
      </c>
      <c r="C138" s="33" t="s">
        <v>5</v>
      </c>
      <c r="D138" s="33" t="s">
        <v>5</v>
      </c>
      <c r="E138" s="33">
        <v>5</v>
      </c>
      <c r="F138" s="33" t="s">
        <v>5</v>
      </c>
      <c r="G138" s="33">
        <v>4</v>
      </c>
      <c r="H138" s="33" t="s">
        <v>5</v>
      </c>
      <c r="I138" s="33" t="s">
        <v>5</v>
      </c>
      <c r="J138" s="33" t="s">
        <v>5</v>
      </c>
      <c r="K138" s="33" t="s">
        <v>5</v>
      </c>
      <c r="L138" s="33" t="s">
        <v>5</v>
      </c>
      <c r="M138" s="33" t="s">
        <v>5</v>
      </c>
      <c r="N138" s="33" t="s">
        <v>5</v>
      </c>
      <c r="O138" s="33" t="s">
        <v>5</v>
      </c>
      <c r="P138" s="33" t="s">
        <v>5</v>
      </c>
      <c r="Q138" s="33" t="s">
        <v>5</v>
      </c>
      <c r="R138" s="33" t="s">
        <v>5</v>
      </c>
      <c r="S138" s="33" t="s">
        <v>5</v>
      </c>
      <c r="T138" s="33" t="s">
        <v>5</v>
      </c>
      <c r="U138" s="33" t="s">
        <v>5</v>
      </c>
      <c r="V138" s="33" t="s">
        <v>5</v>
      </c>
      <c r="W138" s="33">
        <v>5</v>
      </c>
      <c r="X138" s="33">
        <v>5</v>
      </c>
      <c r="Y138" s="33">
        <v>5</v>
      </c>
      <c r="Z138" s="33">
        <v>5</v>
      </c>
      <c r="AA138" s="33">
        <v>5</v>
      </c>
      <c r="AB138" s="33">
        <v>5</v>
      </c>
      <c r="AC138" s="33">
        <v>5</v>
      </c>
      <c r="AD138" s="33">
        <v>3</v>
      </c>
      <c r="AE138" s="33">
        <v>2</v>
      </c>
      <c r="AF138" s="33">
        <v>5</v>
      </c>
      <c r="AG138" s="33" t="s">
        <v>5</v>
      </c>
      <c r="AH138" s="33">
        <v>5</v>
      </c>
      <c r="AI138" s="33">
        <v>5</v>
      </c>
      <c r="AJ138" s="33" t="s">
        <v>5</v>
      </c>
      <c r="AK138" s="33" t="s">
        <v>5</v>
      </c>
      <c r="AL138" s="33" t="s">
        <v>5</v>
      </c>
      <c r="AM138" s="33">
        <v>5</v>
      </c>
      <c r="AN138" s="33" t="s">
        <v>5</v>
      </c>
      <c r="AO138" s="33" t="s">
        <v>5</v>
      </c>
      <c r="AP138" s="33">
        <v>5</v>
      </c>
      <c r="AQ138" s="33" t="s">
        <v>5</v>
      </c>
      <c r="AR138" s="33" t="s">
        <v>5</v>
      </c>
      <c r="AS138" s="33" t="s">
        <v>5</v>
      </c>
      <c r="AT138" s="33">
        <v>4</v>
      </c>
      <c r="AU138" s="33" t="s">
        <v>5</v>
      </c>
      <c r="AV138" s="33" t="s">
        <v>5</v>
      </c>
      <c r="AW138" s="33" t="s">
        <v>5</v>
      </c>
      <c r="AX138" s="33" t="s">
        <v>5</v>
      </c>
      <c r="AY138" s="33" t="s">
        <v>5</v>
      </c>
      <c r="AZ138" s="33" t="s">
        <v>5</v>
      </c>
      <c r="BA138" s="33" t="s">
        <v>5</v>
      </c>
      <c r="BB138" s="33" t="s">
        <v>5</v>
      </c>
      <c r="BC138" s="33" t="s">
        <v>5</v>
      </c>
      <c r="BD138" s="33" t="s">
        <v>5</v>
      </c>
      <c r="BF138" s="33" t="s">
        <v>5</v>
      </c>
      <c r="BG138" s="33" t="s">
        <v>5</v>
      </c>
      <c r="BH138" s="33" t="s">
        <v>5</v>
      </c>
      <c r="BI138" s="33" t="s">
        <v>5</v>
      </c>
      <c r="BJ138" s="33" t="s">
        <v>5</v>
      </c>
      <c r="BK138" s="33" t="s">
        <v>5</v>
      </c>
      <c r="BL138" s="33" t="s">
        <v>5</v>
      </c>
      <c r="BM138" s="33">
        <v>5</v>
      </c>
      <c r="BN138" s="33" t="s">
        <v>5</v>
      </c>
      <c r="BO138" s="33" t="s">
        <v>5</v>
      </c>
      <c r="BP138" s="33" t="s">
        <v>5</v>
      </c>
      <c r="BQ138" s="33" t="s">
        <v>5</v>
      </c>
      <c r="BR138" s="33" t="s">
        <v>5</v>
      </c>
      <c r="BS138" s="33" t="s">
        <v>5</v>
      </c>
      <c r="BT138" s="33" t="s">
        <v>5</v>
      </c>
      <c r="BV138" s="33" t="s">
        <v>1564</v>
      </c>
      <c r="CB138" s="33" t="s">
        <v>704</v>
      </c>
      <c r="CC138" s="33" t="s">
        <v>714</v>
      </c>
      <c r="CD138" s="33" t="s">
        <v>719</v>
      </c>
      <c r="CE138" s="33" t="s">
        <v>728</v>
      </c>
      <c r="CG138" s="33" t="s">
        <v>828</v>
      </c>
      <c r="CH138" s="33" t="s">
        <v>741</v>
      </c>
      <c r="CI138" s="33" t="s">
        <v>837</v>
      </c>
      <c r="CJ138" s="33" t="s">
        <v>844</v>
      </c>
    </row>
    <row r="139" spans="1:88" ht="12.75" x14ac:dyDescent="0.2">
      <c r="A139" s="36">
        <v>42718.403240023152</v>
      </c>
      <c r="B139" s="33">
        <v>4</v>
      </c>
      <c r="C139" s="33">
        <v>2</v>
      </c>
      <c r="D139" s="33">
        <v>2</v>
      </c>
      <c r="E139" s="33">
        <v>1</v>
      </c>
      <c r="F139" s="33">
        <v>1</v>
      </c>
      <c r="G139" s="33">
        <v>3</v>
      </c>
      <c r="H139" s="33">
        <v>1</v>
      </c>
      <c r="I139" s="33">
        <v>1</v>
      </c>
      <c r="J139" s="33">
        <v>4</v>
      </c>
      <c r="K139" s="33">
        <v>2</v>
      </c>
      <c r="L139" s="33">
        <v>3</v>
      </c>
      <c r="M139" s="33">
        <v>3</v>
      </c>
      <c r="N139" s="33">
        <v>2</v>
      </c>
      <c r="O139" s="33">
        <v>4</v>
      </c>
      <c r="P139" s="33">
        <v>5</v>
      </c>
      <c r="Q139" s="33">
        <v>5</v>
      </c>
      <c r="R139" s="33">
        <v>2</v>
      </c>
      <c r="S139" s="33">
        <v>1</v>
      </c>
      <c r="T139" s="33">
        <v>1</v>
      </c>
      <c r="U139" s="33">
        <v>3</v>
      </c>
      <c r="V139" s="33">
        <v>2</v>
      </c>
      <c r="W139" s="33">
        <v>1</v>
      </c>
      <c r="X139" s="33">
        <v>2</v>
      </c>
      <c r="Y139" s="33">
        <v>4</v>
      </c>
      <c r="Z139" s="33">
        <v>2</v>
      </c>
      <c r="AA139" s="33">
        <v>4</v>
      </c>
      <c r="AB139" s="33">
        <v>1</v>
      </c>
      <c r="AC139" s="33">
        <v>2</v>
      </c>
      <c r="AD139" s="33">
        <v>3</v>
      </c>
      <c r="AE139" s="33">
        <v>4</v>
      </c>
      <c r="AF139" s="33">
        <v>5</v>
      </c>
      <c r="AG139" s="33">
        <v>5</v>
      </c>
      <c r="AH139" s="33">
        <v>3</v>
      </c>
      <c r="AI139" s="33">
        <v>4</v>
      </c>
      <c r="AJ139" s="33">
        <v>4</v>
      </c>
      <c r="AK139" s="33">
        <v>2</v>
      </c>
      <c r="AL139" s="33">
        <v>1</v>
      </c>
      <c r="AM139" s="33">
        <v>2</v>
      </c>
      <c r="AN139" s="33">
        <v>2</v>
      </c>
      <c r="AO139" s="33">
        <v>2</v>
      </c>
      <c r="AP139" s="33">
        <v>2</v>
      </c>
      <c r="AQ139" s="33">
        <v>3</v>
      </c>
      <c r="AR139" s="33">
        <v>4</v>
      </c>
      <c r="AS139" s="33">
        <v>2</v>
      </c>
      <c r="AT139" s="33">
        <v>4</v>
      </c>
      <c r="AU139" s="33">
        <v>5</v>
      </c>
      <c r="AV139" s="33">
        <v>2</v>
      </c>
      <c r="AW139" s="33">
        <v>4</v>
      </c>
      <c r="AX139" s="33">
        <v>5</v>
      </c>
      <c r="AY139" s="33">
        <v>5</v>
      </c>
      <c r="AZ139" s="33">
        <v>1</v>
      </c>
      <c r="BA139" s="33">
        <v>1</v>
      </c>
      <c r="BB139" s="33">
        <v>1</v>
      </c>
      <c r="BC139" s="33">
        <v>4</v>
      </c>
      <c r="BD139" s="33" t="s">
        <v>5</v>
      </c>
      <c r="BE139" s="33" t="s">
        <v>1859</v>
      </c>
      <c r="BF139" s="33">
        <v>4</v>
      </c>
      <c r="BG139" s="33">
        <v>5</v>
      </c>
      <c r="BH139" s="33">
        <v>4</v>
      </c>
      <c r="BI139" s="33">
        <v>4</v>
      </c>
      <c r="BJ139" s="33">
        <v>5</v>
      </c>
      <c r="BK139" s="33">
        <v>3</v>
      </c>
      <c r="BL139" s="33">
        <v>3</v>
      </c>
      <c r="BM139" s="33">
        <v>4</v>
      </c>
      <c r="BN139" s="33">
        <v>2</v>
      </c>
      <c r="BO139" s="33">
        <v>2</v>
      </c>
      <c r="BP139" s="33">
        <v>5</v>
      </c>
      <c r="BQ139" s="33">
        <v>4</v>
      </c>
      <c r="BR139" s="33">
        <v>4</v>
      </c>
      <c r="BS139" s="33">
        <v>4</v>
      </c>
      <c r="BT139" s="33">
        <v>4</v>
      </c>
      <c r="BU139" s="33" t="s">
        <v>1860</v>
      </c>
      <c r="BV139" s="33" t="s">
        <v>198</v>
      </c>
      <c r="BW139" s="33" t="s">
        <v>184</v>
      </c>
      <c r="BX139" s="33" t="s">
        <v>1642</v>
      </c>
      <c r="BY139" s="33" t="s">
        <v>1861</v>
      </c>
      <c r="CB139" s="33" t="s">
        <v>705</v>
      </c>
      <c r="CC139" s="33" t="s">
        <v>713</v>
      </c>
      <c r="CD139" s="33" t="s">
        <v>719</v>
      </c>
      <c r="CE139" s="33" t="s">
        <v>727</v>
      </c>
      <c r="CF139" s="33" t="s">
        <v>1862</v>
      </c>
      <c r="CG139" s="33" t="s">
        <v>829</v>
      </c>
      <c r="CH139" s="33" t="s">
        <v>1863</v>
      </c>
      <c r="CI139" s="33" t="s">
        <v>1197</v>
      </c>
      <c r="CJ139" s="33" t="s">
        <v>1864</v>
      </c>
    </row>
    <row r="140" spans="1:88" ht="12.75" x14ac:dyDescent="0.2">
      <c r="A140" s="36">
        <v>42718.410203969906</v>
      </c>
      <c r="B140" s="33">
        <v>3</v>
      </c>
      <c r="C140" s="33">
        <v>5</v>
      </c>
      <c r="D140" s="33">
        <v>4</v>
      </c>
      <c r="E140" s="33">
        <v>4</v>
      </c>
      <c r="F140" s="33">
        <v>2</v>
      </c>
      <c r="G140" s="33">
        <v>5</v>
      </c>
      <c r="H140" s="33">
        <v>4</v>
      </c>
      <c r="I140" s="33">
        <v>4</v>
      </c>
      <c r="J140" s="33">
        <v>3</v>
      </c>
      <c r="K140" s="33">
        <v>3</v>
      </c>
      <c r="L140" s="33">
        <v>4</v>
      </c>
      <c r="M140" s="33">
        <v>4</v>
      </c>
      <c r="N140" s="33">
        <v>3</v>
      </c>
      <c r="O140" s="33">
        <v>4</v>
      </c>
      <c r="P140" s="33">
        <v>4</v>
      </c>
      <c r="Q140" s="33">
        <v>4</v>
      </c>
      <c r="R140" s="33">
        <v>5</v>
      </c>
      <c r="S140" s="33">
        <v>3</v>
      </c>
      <c r="T140" s="33">
        <v>2</v>
      </c>
      <c r="U140" s="33">
        <v>3</v>
      </c>
      <c r="V140" s="33">
        <v>2</v>
      </c>
      <c r="W140" s="33">
        <v>3</v>
      </c>
      <c r="X140" s="33">
        <v>2</v>
      </c>
      <c r="Y140" s="33">
        <v>5</v>
      </c>
      <c r="Z140" s="33">
        <v>4</v>
      </c>
      <c r="AA140" s="33">
        <v>4</v>
      </c>
      <c r="AB140" s="33">
        <v>3</v>
      </c>
      <c r="AC140" s="33">
        <v>4</v>
      </c>
      <c r="AD140" s="33">
        <v>3</v>
      </c>
      <c r="AE140" s="33">
        <v>4</v>
      </c>
      <c r="AF140" s="33">
        <v>3</v>
      </c>
      <c r="AG140" s="33">
        <v>3</v>
      </c>
      <c r="AH140" s="33">
        <v>5</v>
      </c>
      <c r="AI140" s="33">
        <v>3</v>
      </c>
      <c r="AJ140" s="33">
        <v>4</v>
      </c>
      <c r="AK140" s="33">
        <v>4</v>
      </c>
      <c r="AL140" s="33">
        <v>3</v>
      </c>
      <c r="AM140" s="33">
        <v>4</v>
      </c>
      <c r="AN140" s="33">
        <v>3</v>
      </c>
      <c r="AO140" s="33">
        <v>4</v>
      </c>
      <c r="AP140" s="33">
        <v>1</v>
      </c>
      <c r="AQ140" s="33">
        <v>4</v>
      </c>
      <c r="AR140" s="33">
        <v>3</v>
      </c>
      <c r="AS140" s="33">
        <v>3</v>
      </c>
      <c r="AT140" s="33">
        <v>4</v>
      </c>
      <c r="AU140" s="33">
        <v>3</v>
      </c>
      <c r="AV140" s="33">
        <v>2</v>
      </c>
      <c r="AW140" s="33">
        <v>5</v>
      </c>
      <c r="AX140" s="33">
        <v>3</v>
      </c>
      <c r="AY140" s="33">
        <v>4</v>
      </c>
      <c r="AZ140" s="33">
        <v>4</v>
      </c>
      <c r="BA140" s="33">
        <v>4</v>
      </c>
      <c r="BB140" s="33">
        <v>2</v>
      </c>
      <c r="BC140" s="33">
        <v>4</v>
      </c>
      <c r="BD140" s="33">
        <v>2</v>
      </c>
      <c r="BE140" s="33" t="s">
        <v>1865</v>
      </c>
      <c r="BF140" s="33">
        <v>3</v>
      </c>
      <c r="BG140" s="33">
        <v>4</v>
      </c>
      <c r="BH140" s="33">
        <v>4</v>
      </c>
      <c r="BI140" s="33">
        <v>3</v>
      </c>
      <c r="BJ140" s="33">
        <v>4</v>
      </c>
      <c r="BK140" s="33">
        <v>3</v>
      </c>
      <c r="BL140" s="33">
        <v>3</v>
      </c>
      <c r="BM140" s="33">
        <v>4</v>
      </c>
      <c r="BN140" s="33">
        <v>3</v>
      </c>
      <c r="BO140" s="33">
        <v>5</v>
      </c>
      <c r="BP140" s="33">
        <v>4</v>
      </c>
      <c r="BQ140" s="33">
        <v>4</v>
      </c>
      <c r="BR140" s="33">
        <v>4</v>
      </c>
      <c r="BS140" s="33">
        <v>4</v>
      </c>
      <c r="BT140" s="33">
        <v>5</v>
      </c>
      <c r="BU140" s="33" t="s">
        <v>1866</v>
      </c>
      <c r="BV140" s="33" t="s">
        <v>198</v>
      </c>
      <c r="BW140" s="33" t="s">
        <v>1602</v>
      </c>
      <c r="CB140" s="33" t="s">
        <v>705</v>
      </c>
      <c r="CC140" s="33" t="s">
        <v>711</v>
      </c>
      <c r="CD140" s="33" t="s">
        <v>719</v>
      </c>
      <c r="CE140" s="33" t="s">
        <v>727</v>
      </c>
      <c r="CF140" s="33" t="s">
        <v>1867</v>
      </c>
      <c r="CG140" s="33" t="s">
        <v>829</v>
      </c>
      <c r="CH140" s="33" t="s">
        <v>1378</v>
      </c>
      <c r="CI140" s="33" t="s">
        <v>837</v>
      </c>
      <c r="CJ140" s="33" t="s">
        <v>844</v>
      </c>
    </row>
    <row r="141" spans="1:88" ht="12.75" x14ac:dyDescent="0.2">
      <c r="A141" s="36">
        <v>42718.435934687499</v>
      </c>
      <c r="B141" s="33">
        <v>4</v>
      </c>
      <c r="C141" s="33">
        <v>5</v>
      </c>
      <c r="D141" s="33">
        <v>5</v>
      </c>
      <c r="E141" s="33">
        <v>4</v>
      </c>
      <c r="F141" s="33">
        <v>1</v>
      </c>
      <c r="G141" s="33">
        <v>5</v>
      </c>
      <c r="H141" s="33">
        <v>5</v>
      </c>
      <c r="I141" s="33">
        <v>5</v>
      </c>
      <c r="J141" s="33">
        <v>5</v>
      </c>
      <c r="K141" s="33">
        <v>4</v>
      </c>
      <c r="L141" s="33">
        <v>4</v>
      </c>
      <c r="M141" s="33">
        <v>3</v>
      </c>
      <c r="N141" s="33">
        <v>4</v>
      </c>
      <c r="O141" s="33">
        <v>4</v>
      </c>
      <c r="P141" s="33">
        <v>4</v>
      </c>
      <c r="Q141" s="33">
        <v>2</v>
      </c>
      <c r="R141" s="33">
        <v>4</v>
      </c>
      <c r="S141" s="33">
        <v>5</v>
      </c>
      <c r="T141" s="33">
        <v>1</v>
      </c>
      <c r="U141" s="33">
        <v>4</v>
      </c>
      <c r="V141" s="33">
        <v>2</v>
      </c>
      <c r="W141" s="33">
        <v>5</v>
      </c>
      <c r="X141" s="33">
        <v>2</v>
      </c>
      <c r="Y141" s="33">
        <v>5</v>
      </c>
      <c r="Z141" s="33">
        <v>5</v>
      </c>
      <c r="AA141" s="33">
        <v>5</v>
      </c>
      <c r="AB141" s="33">
        <v>4</v>
      </c>
      <c r="AC141" s="33">
        <v>5</v>
      </c>
      <c r="AD141" s="33">
        <v>5</v>
      </c>
      <c r="AE141" s="33">
        <v>4</v>
      </c>
      <c r="AF141" s="33">
        <v>5</v>
      </c>
      <c r="AG141" s="33">
        <v>5</v>
      </c>
      <c r="AH141" s="33">
        <v>5</v>
      </c>
      <c r="AI141" s="33">
        <v>2</v>
      </c>
      <c r="AJ141" s="33">
        <v>5</v>
      </c>
      <c r="AK141" s="33">
        <v>5</v>
      </c>
      <c r="AL141" s="33">
        <v>5</v>
      </c>
      <c r="AM141" s="33">
        <v>5</v>
      </c>
      <c r="AN141" s="33">
        <v>1</v>
      </c>
      <c r="AO141" s="33">
        <v>5</v>
      </c>
      <c r="AP141" s="33">
        <v>5</v>
      </c>
      <c r="AQ141" s="33">
        <v>5</v>
      </c>
      <c r="AR141" s="33">
        <v>5</v>
      </c>
      <c r="AS141" s="33">
        <v>4</v>
      </c>
      <c r="AT141" s="33">
        <v>4</v>
      </c>
      <c r="AU141" s="33">
        <v>4</v>
      </c>
      <c r="AV141" s="33">
        <v>4</v>
      </c>
      <c r="AW141" s="33">
        <v>4</v>
      </c>
      <c r="AX141" s="33">
        <v>4</v>
      </c>
      <c r="AY141" s="33">
        <v>3</v>
      </c>
      <c r="AZ141" s="33">
        <v>2</v>
      </c>
      <c r="BA141" s="33">
        <v>5</v>
      </c>
      <c r="BB141" s="33">
        <v>1</v>
      </c>
      <c r="BC141" s="33">
        <v>4</v>
      </c>
      <c r="BD141" s="33">
        <v>3</v>
      </c>
      <c r="BE141" s="33" t="s">
        <v>1868</v>
      </c>
      <c r="BF141" s="33">
        <v>5</v>
      </c>
      <c r="BG141" s="33">
        <v>5</v>
      </c>
      <c r="BH141" s="33">
        <v>4</v>
      </c>
      <c r="BI141" s="33">
        <v>5</v>
      </c>
      <c r="BJ141" s="33">
        <v>5</v>
      </c>
      <c r="BK141" s="33" t="s">
        <v>5</v>
      </c>
      <c r="BL141" s="33" t="s">
        <v>5</v>
      </c>
      <c r="BM141" s="33" t="s">
        <v>5</v>
      </c>
      <c r="BN141" s="33" t="s">
        <v>5</v>
      </c>
      <c r="BO141" s="33" t="s">
        <v>5</v>
      </c>
      <c r="BP141" s="33">
        <v>4</v>
      </c>
      <c r="BQ141" s="33">
        <v>3</v>
      </c>
      <c r="BR141" s="33">
        <v>5</v>
      </c>
      <c r="BS141" s="33">
        <v>4</v>
      </c>
      <c r="BT141" s="33">
        <v>5</v>
      </c>
      <c r="BV141" s="33" t="s">
        <v>198</v>
      </c>
      <c r="BW141" s="33" t="s">
        <v>183</v>
      </c>
      <c r="BX141" s="33" t="s">
        <v>1551</v>
      </c>
      <c r="BY141" s="33" t="s">
        <v>1538</v>
      </c>
      <c r="CB141" s="33" t="s">
        <v>705</v>
      </c>
      <c r="CC141" s="33" t="s">
        <v>712</v>
      </c>
      <c r="CD141" s="33" t="s">
        <v>719</v>
      </c>
      <c r="CE141" s="33" t="s">
        <v>727</v>
      </c>
      <c r="CF141" s="33" t="s">
        <v>1180</v>
      </c>
      <c r="CG141" s="33" t="s">
        <v>206</v>
      </c>
      <c r="CH141" s="33" t="s">
        <v>963</v>
      </c>
      <c r="CI141" s="33" t="s">
        <v>837</v>
      </c>
      <c r="CJ141" s="33" t="s">
        <v>844</v>
      </c>
    </row>
    <row r="142" spans="1:88" ht="12.75" x14ac:dyDescent="0.2">
      <c r="A142" s="36">
        <v>42718.480883530094</v>
      </c>
      <c r="B142" s="33">
        <v>3</v>
      </c>
      <c r="C142" s="33">
        <v>5</v>
      </c>
      <c r="D142" s="33">
        <v>5</v>
      </c>
      <c r="E142" s="33">
        <v>3</v>
      </c>
      <c r="F142" s="33">
        <v>2</v>
      </c>
      <c r="G142" s="33">
        <v>5</v>
      </c>
      <c r="H142" s="33">
        <v>3</v>
      </c>
      <c r="I142" s="33">
        <v>2</v>
      </c>
      <c r="J142" s="33">
        <v>3</v>
      </c>
      <c r="K142" s="33">
        <v>4</v>
      </c>
      <c r="L142" s="33">
        <v>4</v>
      </c>
      <c r="M142" s="33">
        <v>4</v>
      </c>
      <c r="N142" s="33">
        <v>3</v>
      </c>
      <c r="O142" s="33">
        <v>5</v>
      </c>
      <c r="P142" s="33">
        <v>4</v>
      </c>
      <c r="Q142" s="33">
        <v>5</v>
      </c>
      <c r="R142" s="33">
        <v>4</v>
      </c>
      <c r="S142" s="33">
        <v>2</v>
      </c>
      <c r="T142" s="33">
        <v>2</v>
      </c>
      <c r="U142" s="33">
        <v>2</v>
      </c>
      <c r="V142" s="33">
        <v>2</v>
      </c>
      <c r="W142" s="33">
        <v>5</v>
      </c>
      <c r="X142" s="33">
        <v>1</v>
      </c>
      <c r="Y142" s="33">
        <v>5</v>
      </c>
      <c r="Z142" s="33">
        <v>5</v>
      </c>
      <c r="AA142" s="33">
        <v>5</v>
      </c>
      <c r="AB142" s="33">
        <v>4</v>
      </c>
      <c r="AC142" s="33">
        <v>5</v>
      </c>
      <c r="AD142" s="33">
        <v>2</v>
      </c>
      <c r="AE142" s="33">
        <v>4</v>
      </c>
      <c r="AF142" s="33">
        <v>4</v>
      </c>
      <c r="AG142" s="33">
        <v>5</v>
      </c>
      <c r="AH142" s="33">
        <v>5</v>
      </c>
      <c r="AI142" s="33">
        <v>4</v>
      </c>
      <c r="AJ142" s="33">
        <v>4</v>
      </c>
      <c r="AK142" s="33">
        <v>5</v>
      </c>
      <c r="AL142" s="33">
        <v>5</v>
      </c>
      <c r="AM142" s="33">
        <v>4</v>
      </c>
      <c r="AN142" s="33">
        <v>3</v>
      </c>
      <c r="AO142" s="33">
        <v>5</v>
      </c>
      <c r="AP142" s="33">
        <v>3</v>
      </c>
      <c r="AQ142" s="33">
        <v>3</v>
      </c>
      <c r="AR142" s="33">
        <v>5</v>
      </c>
      <c r="AS142" s="33">
        <v>4</v>
      </c>
      <c r="AT142" s="33">
        <v>5</v>
      </c>
      <c r="AU142" s="33">
        <v>5</v>
      </c>
      <c r="AV142" s="33">
        <v>4</v>
      </c>
      <c r="AW142" s="33">
        <v>5</v>
      </c>
      <c r="AX142" s="33">
        <v>5</v>
      </c>
      <c r="AY142" s="33">
        <v>5</v>
      </c>
      <c r="AZ142" s="33">
        <v>4</v>
      </c>
      <c r="BA142" s="33">
        <v>3</v>
      </c>
      <c r="BB142" s="33">
        <v>3</v>
      </c>
      <c r="BC142" s="33">
        <v>3</v>
      </c>
      <c r="BD142" s="33">
        <v>1</v>
      </c>
      <c r="BE142" s="33" t="s">
        <v>1869</v>
      </c>
      <c r="BF142" s="33">
        <v>4</v>
      </c>
      <c r="BG142" s="33">
        <v>5</v>
      </c>
      <c r="BH142" s="33">
        <v>5</v>
      </c>
      <c r="BI142" s="33">
        <v>4</v>
      </c>
      <c r="BJ142" s="33">
        <v>5</v>
      </c>
      <c r="BK142" s="33">
        <v>3</v>
      </c>
      <c r="BL142" s="33">
        <v>5</v>
      </c>
      <c r="BM142" s="33">
        <v>3</v>
      </c>
      <c r="BN142" s="33">
        <v>4</v>
      </c>
      <c r="BO142" s="33">
        <v>3</v>
      </c>
      <c r="BP142" s="33">
        <v>4</v>
      </c>
      <c r="BQ142" s="33">
        <v>5</v>
      </c>
      <c r="BR142" s="33">
        <v>5</v>
      </c>
      <c r="BS142" s="33">
        <v>5</v>
      </c>
      <c r="BT142" s="33">
        <v>5</v>
      </c>
      <c r="BU142" s="33" t="s">
        <v>1870</v>
      </c>
      <c r="BV142" s="33" t="s">
        <v>198</v>
      </c>
      <c r="BW142" s="33" t="s">
        <v>186</v>
      </c>
      <c r="BX142" s="33" t="s">
        <v>1556</v>
      </c>
      <c r="BZ142" s="33" t="s">
        <v>1871</v>
      </c>
      <c r="CB142" s="33" t="s">
        <v>704</v>
      </c>
      <c r="CC142" s="33" t="s">
        <v>714</v>
      </c>
      <c r="CD142" s="33" t="s">
        <v>720</v>
      </c>
      <c r="CE142" s="33" t="s">
        <v>727</v>
      </c>
      <c r="CF142" s="33" t="s">
        <v>1872</v>
      </c>
      <c r="CG142" s="33" t="s">
        <v>828</v>
      </c>
      <c r="CH142" s="33" t="s">
        <v>1177</v>
      </c>
      <c r="CI142" s="33" t="s">
        <v>837</v>
      </c>
      <c r="CJ142" s="33" t="s">
        <v>844</v>
      </c>
    </row>
    <row r="143" spans="1:88" ht="12.75" x14ac:dyDescent="0.2">
      <c r="A143" s="36">
        <v>42718.494140717594</v>
      </c>
      <c r="B143" s="33">
        <v>2</v>
      </c>
      <c r="C143" s="33">
        <v>2</v>
      </c>
      <c r="D143" s="33">
        <v>2</v>
      </c>
      <c r="E143" s="33">
        <v>1</v>
      </c>
      <c r="F143" s="33">
        <v>2</v>
      </c>
      <c r="G143" s="33">
        <v>5</v>
      </c>
      <c r="H143" s="33">
        <v>3</v>
      </c>
      <c r="I143" s="33">
        <v>5</v>
      </c>
      <c r="J143" s="33">
        <v>5</v>
      </c>
      <c r="K143" s="33">
        <v>3</v>
      </c>
      <c r="L143" s="33">
        <v>2</v>
      </c>
      <c r="M143" s="33">
        <v>3</v>
      </c>
      <c r="N143" s="33">
        <v>3</v>
      </c>
      <c r="O143" s="33">
        <v>3</v>
      </c>
      <c r="P143" s="33">
        <v>4</v>
      </c>
      <c r="Q143" s="33">
        <v>4</v>
      </c>
      <c r="R143" s="33">
        <v>3</v>
      </c>
      <c r="S143" s="33">
        <v>2</v>
      </c>
      <c r="T143" s="33">
        <v>4</v>
      </c>
      <c r="U143" s="33">
        <v>1</v>
      </c>
      <c r="V143" s="33">
        <v>1</v>
      </c>
      <c r="W143" s="33">
        <v>4</v>
      </c>
      <c r="X143" s="33" t="s">
        <v>5</v>
      </c>
      <c r="Y143" s="33">
        <v>4</v>
      </c>
      <c r="Z143" s="33">
        <v>4</v>
      </c>
      <c r="AA143" s="33">
        <v>4</v>
      </c>
      <c r="AB143" s="33">
        <v>4</v>
      </c>
      <c r="AC143" s="33">
        <v>4</v>
      </c>
      <c r="AD143" s="33">
        <v>3</v>
      </c>
      <c r="AE143" s="33" t="s">
        <v>5</v>
      </c>
      <c r="AF143" s="33">
        <v>3</v>
      </c>
      <c r="AG143" s="33">
        <v>4</v>
      </c>
      <c r="AH143" s="33">
        <v>4</v>
      </c>
      <c r="AI143" s="33">
        <v>4</v>
      </c>
      <c r="AJ143" s="33">
        <v>3</v>
      </c>
      <c r="AK143" s="33">
        <v>2</v>
      </c>
      <c r="AL143" s="33">
        <v>3</v>
      </c>
      <c r="AM143" s="33">
        <v>2</v>
      </c>
      <c r="AN143" s="33">
        <v>2</v>
      </c>
      <c r="AO143" s="33">
        <v>5</v>
      </c>
      <c r="AP143" s="33">
        <v>3</v>
      </c>
      <c r="AQ143" s="33">
        <v>5</v>
      </c>
      <c r="AR143" s="33">
        <v>5</v>
      </c>
      <c r="AS143" s="33">
        <v>5</v>
      </c>
      <c r="AT143" s="33">
        <v>2</v>
      </c>
      <c r="AU143" s="33">
        <v>4</v>
      </c>
      <c r="AV143" s="33">
        <v>3</v>
      </c>
      <c r="AW143" s="33">
        <v>2</v>
      </c>
      <c r="AX143" s="33">
        <v>5</v>
      </c>
      <c r="AY143" s="33">
        <v>4</v>
      </c>
      <c r="AZ143" s="33">
        <v>3</v>
      </c>
      <c r="BA143" s="33">
        <v>2</v>
      </c>
      <c r="BB143" s="33">
        <v>4</v>
      </c>
      <c r="BC143" s="33">
        <v>1</v>
      </c>
      <c r="BD143" s="33">
        <v>1</v>
      </c>
      <c r="BF143" s="33" t="s">
        <v>5</v>
      </c>
      <c r="BG143" s="33" t="s">
        <v>5</v>
      </c>
      <c r="BH143" s="33" t="s">
        <v>5</v>
      </c>
      <c r="BI143" s="33" t="s">
        <v>5</v>
      </c>
      <c r="BJ143" s="33" t="s">
        <v>5</v>
      </c>
      <c r="BK143" s="33">
        <v>4</v>
      </c>
      <c r="BL143" s="33">
        <v>2</v>
      </c>
      <c r="BM143" s="33">
        <v>3</v>
      </c>
      <c r="BN143" s="33">
        <v>2</v>
      </c>
      <c r="BO143" s="33">
        <v>1</v>
      </c>
      <c r="BP143" s="33">
        <v>4</v>
      </c>
      <c r="BQ143" s="33">
        <v>4</v>
      </c>
      <c r="BR143" s="33">
        <v>3</v>
      </c>
      <c r="BS143" s="33">
        <v>4</v>
      </c>
      <c r="BT143" s="33">
        <v>4</v>
      </c>
      <c r="BU143" s="33" t="s">
        <v>1873</v>
      </c>
      <c r="BV143" s="33" t="s">
        <v>198</v>
      </c>
      <c r="BW143" s="33" t="s">
        <v>184</v>
      </c>
      <c r="BX143" s="33" t="s">
        <v>1587</v>
      </c>
      <c r="CB143" s="33" t="s">
        <v>705</v>
      </c>
      <c r="CC143" s="33" t="s">
        <v>712</v>
      </c>
      <c r="CD143" s="33" t="s">
        <v>719</v>
      </c>
      <c r="CE143" s="33" t="s">
        <v>727</v>
      </c>
      <c r="CF143" s="33" t="s">
        <v>1031</v>
      </c>
      <c r="CG143" s="33" t="s">
        <v>828</v>
      </c>
      <c r="CH143" s="33" t="s">
        <v>830</v>
      </c>
      <c r="CI143" s="33" t="s">
        <v>837</v>
      </c>
      <c r="CJ143" s="33" t="s">
        <v>844</v>
      </c>
    </row>
    <row r="144" spans="1:88" ht="12.75" x14ac:dyDescent="0.2">
      <c r="A144" s="36">
        <v>42718.495764884261</v>
      </c>
      <c r="B144" s="33">
        <v>2</v>
      </c>
      <c r="C144" s="33">
        <v>5</v>
      </c>
      <c r="D144" s="33">
        <v>4</v>
      </c>
      <c r="E144" s="33">
        <v>3</v>
      </c>
      <c r="F144" s="33">
        <v>3</v>
      </c>
      <c r="G144" s="33">
        <v>5</v>
      </c>
      <c r="H144" s="33">
        <v>4</v>
      </c>
      <c r="I144" s="33">
        <v>2</v>
      </c>
      <c r="J144" s="33">
        <v>4</v>
      </c>
      <c r="K144" s="33">
        <v>1</v>
      </c>
      <c r="L144" s="33">
        <v>1</v>
      </c>
      <c r="M144" s="33">
        <v>2</v>
      </c>
      <c r="N144" s="33">
        <v>3</v>
      </c>
      <c r="O144" s="33">
        <v>2</v>
      </c>
      <c r="P144" s="33">
        <v>3</v>
      </c>
      <c r="Q144" s="33">
        <v>3</v>
      </c>
      <c r="R144" s="33">
        <v>3</v>
      </c>
      <c r="S144" s="33">
        <v>2</v>
      </c>
      <c r="T144" s="33">
        <v>3</v>
      </c>
      <c r="U144" s="33">
        <v>4</v>
      </c>
      <c r="V144" s="33" t="s">
        <v>5</v>
      </c>
      <c r="W144" s="33">
        <v>4</v>
      </c>
      <c r="X144" s="33" t="s">
        <v>5</v>
      </c>
      <c r="Y144" s="33">
        <v>3</v>
      </c>
      <c r="Z144" s="33" t="s">
        <v>5</v>
      </c>
      <c r="AA144" s="33">
        <v>3</v>
      </c>
      <c r="AB144" s="33">
        <v>4</v>
      </c>
      <c r="AC144" s="33">
        <v>4</v>
      </c>
      <c r="AD144" s="33">
        <v>3</v>
      </c>
      <c r="AE144" s="33">
        <v>4</v>
      </c>
      <c r="AF144" s="33">
        <v>4</v>
      </c>
      <c r="AG144" s="33">
        <v>4</v>
      </c>
      <c r="AH144" s="33">
        <v>4</v>
      </c>
      <c r="AI144" s="33">
        <v>3</v>
      </c>
      <c r="AJ144" s="33">
        <v>2</v>
      </c>
      <c r="AK144" s="33">
        <v>5</v>
      </c>
      <c r="AL144" s="33">
        <v>4</v>
      </c>
      <c r="AM144" s="33">
        <v>3</v>
      </c>
      <c r="AN144" s="33">
        <v>3</v>
      </c>
      <c r="AO144" s="33">
        <v>5</v>
      </c>
      <c r="AP144" s="33">
        <v>4</v>
      </c>
      <c r="AQ144" s="33">
        <v>3</v>
      </c>
      <c r="AR144" s="33">
        <v>3</v>
      </c>
      <c r="AS144" s="33">
        <v>2</v>
      </c>
      <c r="AT144" s="33">
        <v>2</v>
      </c>
      <c r="AU144" s="33">
        <v>3</v>
      </c>
      <c r="AV144" s="33">
        <v>3</v>
      </c>
      <c r="AW144" s="33">
        <v>3</v>
      </c>
      <c r="AX144" s="33">
        <v>3</v>
      </c>
      <c r="AY144" s="33">
        <v>4</v>
      </c>
      <c r="AZ144" s="33">
        <v>3</v>
      </c>
      <c r="BA144" s="33">
        <v>2</v>
      </c>
      <c r="BB144" s="33">
        <v>4</v>
      </c>
      <c r="BC144" s="33">
        <v>3</v>
      </c>
      <c r="BD144" s="33" t="s">
        <v>5</v>
      </c>
      <c r="BF144" s="33">
        <v>3</v>
      </c>
      <c r="BG144" s="33">
        <v>3</v>
      </c>
      <c r="BH144" s="33">
        <v>3</v>
      </c>
      <c r="BI144" s="33">
        <v>3</v>
      </c>
      <c r="BJ144" s="33">
        <v>3</v>
      </c>
      <c r="BK144" s="33">
        <v>3</v>
      </c>
      <c r="BL144" s="33">
        <v>3</v>
      </c>
      <c r="BM144" s="33">
        <v>3</v>
      </c>
      <c r="BN144" s="33">
        <v>3</v>
      </c>
      <c r="BO144" s="33">
        <v>3</v>
      </c>
      <c r="BP144" s="33">
        <v>3</v>
      </c>
      <c r="BQ144" s="33">
        <v>2</v>
      </c>
      <c r="BR144" s="33">
        <v>3</v>
      </c>
      <c r="BS144" s="33">
        <v>4</v>
      </c>
      <c r="BT144" s="33">
        <v>2</v>
      </c>
      <c r="BU144" s="33" t="s">
        <v>1874</v>
      </c>
      <c r="BV144" s="33" t="s">
        <v>182</v>
      </c>
      <c r="CB144" s="33" t="s">
        <v>705</v>
      </c>
      <c r="CC144" s="33" t="s">
        <v>712</v>
      </c>
      <c r="CD144" s="33" t="s">
        <v>719</v>
      </c>
      <c r="CE144" s="33" t="s">
        <v>727</v>
      </c>
      <c r="CF144" s="33" t="s">
        <v>1875</v>
      </c>
      <c r="CG144" s="33" t="s">
        <v>830</v>
      </c>
      <c r="CH144" s="33" t="s">
        <v>1130</v>
      </c>
      <c r="CI144" s="33" t="s">
        <v>837</v>
      </c>
      <c r="CJ144" s="33" t="s">
        <v>844</v>
      </c>
    </row>
    <row r="145" spans="1:88" ht="12.75" x14ac:dyDescent="0.2">
      <c r="A145" s="36">
        <v>42718.512795162038</v>
      </c>
      <c r="B145" s="33">
        <v>4</v>
      </c>
      <c r="C145" s="33">
        <v>4</v>
      </c>
      <c r="D145" s="33">
        <v>5</v>
      </c>
      <c r="E145" s="33">
        <v>4</v>
      </c>
      <c r="F145" s="33">
        <v>3</v>
      </c>
      <c r="G145" s="33">
        <v>5</v>
      </c>
      <c r="H145" s="33">
        <v>4</v>
      </c>
      <c r="I145" s="33">
        <v>3</v>
      </c>
      <c r="J145" s="33">
        <v>4</v>
      </c>
      <c r="K145" s="33">
        <v>4</v>
      </c>
      <c r="L145" s="33">
        <v>3</v>
      </c>
      <c r="M145" s="33">
        <v>4</v>
      </c>
      <c r="N145" s="33">
        <v>3</v>
      </c>
      <c r="O145" s="33">
        <v>5</v>
      </c>
      <c r="P145" s="33">
        <v>3</v>
      </c>
      <c r="Q145" s="33">
        <v>5</v>
      </c>
      <c r="R145" s="33">
        <v>4</v>
      </c>
      <c r="S145" s="33">
        <v>3</v>
      </c>
      <c r="T145" s="33">
        <v>2</v>
      </c>
      <c r="U145" s="33">
        <v>4</v>
      </c>
      <c r="V145" s="33">
        <v>3</v>
      </c>
      <c r="W145" s="33">
        <v>3</v>
      </c>
      <c r="X145" s="33">
        <v>3</v>
      </c>
      <c r="Y145" s="33">
        <v>3</v>
      </c>
      <c r="Z145" s="33">
        <v>4</v>
      </c>
      <c r="AA145" s="33">
        <v>4</v>
      </c>
      <c r="AB145" s="33">
        <v>4</v>
      </c>
      <c r="AC145" s="33">
        <v>3</v>
      </c>
      <c r="AD145" s="33">
        <v>4</v>
      </c>
      <c r="AE145" s="33">
        <v>4</v>
      </c>
      <c r="AF145" s="33">
        <v>3</v>
      </c>
      <c r="AG145" s="33">
        <v>5</v>
      </c>
      <c r="AH145" s="33">
        <v>3</v>
      </c>
      <c r="AI145" s="33">
        <v>4</v>
      </c>
      <c r="AJ145" s="33">
        <v>5</v>
      </c>
      <c r="AK145" s="33">
        <v>4</v>
      </c>
      <c r="AL145" s="33">
        <v>4</v>
      </c>
      <c r="AM145" s="33">
        <v>4</v>
      </c>
      <c r="AN145" s="33">
        <v>3</v>
      </c>
      <c r="AO145" s="33">
        <v>4</v>
      </c>
      <c r="AP145" s="33">
        <v>4</v>
      </c>
      <c r="AQ145" s="33">
        <v>3</v>
      </c>
      <c r="AR145" s="33">
        <v>4</v>
      </c>
      <c r="AS145" s="33">
        <v>4</v>
      </c>
      <c r="AT145" s="33">
        <v>3</v>
      </c>
      <c r="AU145" s="33">
        <v>5</v>
      </c>
      <c r="AV145" s="33">
        <v>3</v>
      </c>
      <c r="AW145" s="33">
        <v>4</v>
      </c>
      <c r="AX145" s="33">
        <v>3</v>
      </c>
      <c r="AY145" s="33">
        <v>5</v>
      </c>
      <c r="AZ145" s="33">
        <v>4</v>
      </c>
      <c r="BA145" s="33">
        <v>3</v>
      </c>
      <c r="BB145" s="33">
        <v>3</v>
      </c>
      <c r="BC145" s="33">
        <v>3</v>
      </c>
      <c r="BD145" s="33" t="s">
        <v>5</v>
      </c>
      <c r="BE145" s="33" t="s">
        <v>1876</v>
      </c>
      <c r="BF145" s="33">
        <v>5</v>
      </c>
      <c r="BG145" s="33">
        <v>4</v>
      </c>
      <c r="BH145" s="33">
        <v>5</v>
      </c>
      <c r="BI145" s="33">
        <v>4</v>
      </c>
      <c r="BJ145" s="33">
        <v>5</v>
      </c>
      <c r="BK145" s="33">
        <v>5</v>
      </c>
      <c r="BL145" s="33">
        <v>4</v>
      </c>
      <c r="BM145" s="33">
        <v>4</v>
      </c>
      <c r="BN145" s="33">
        <v>4</v>
      </c>
      <c r="BO145" s="33">
        <v>3</v>
      </c>
      <c r="BP145" s="33">
        <v>5</v>
      </c>
      <c r="BQ145" s="33">
        <v>5</v>
      </c>
      <c r="BR145" s="33">
        <v>5</v>
      </c>
      <c r="BS145" s="33">
        <v>4</v>
      </c>
      <c r="BT145" s="33">
        <v>4</v>
      </c>
      <c r="BU145" s="33" t="s">
        <v>1877</v>
      </c>
      <c r="BV145" s="33" t="s">
        <v>198</v>
      </c>
      <c r="BW145" s="33" t="s">
        <v>184</v>
      </c>
      <c r="BX145" s="33" t="s">
        <v>1878</v>
      </c>
      <c r="CB145" s="33" t="s">
        <v>705</v>
      </c>
      <c r="CC145" s="33" t="s">
        <v>711</v>
      </c>
      <c r="CD145" s="33" t="s">
        <v>719</v>
      </c>
      <c r="CE145" s="33" t="s">
        <v>727</v>
      </c>
      <c r="CF145" s="33" t="s">
        <v>1879</v>
      </c>
      <c r="CG145" s="33" t="s">
        <v>1880</v>
      </c>
      <c r="CH145" s="33" t="s">
        <v>1880</v>
      </c>
      <c r="CI145" s="33" t="s">
        <v>837</v>
      </c>
      <c r="CJ145" s="33" t="s">
        <v>844</v>
      </c>
    </row>
    <row r="146" spans="1:88" ht="12.75" x14ac:dyDescent="0.2">
      <c r="A146" s="36">
        <v>42718.529723136569</v>
      </c>
      <c r="B146" s="33">
        <v>4</v>
      </c>
      <c r="C146" s="33">
        <v>2</v>
      </c>
      <c r="D146" s="33">
        <v>4</v>
      </c>
      <c r="E146" s="33">
        <v>2</v>
      </c>
      <c r="F146" s="33">
        <v>4</v>
      </c>
      <c r="G146" s="33">
        <v>3</v>
      </c>
      <c r="H146" s="33">
        <v>2</v>
      </c>
      <c r="I146" s="33">
        <v>3</v>
      </c>
      <c r="J146" s="33">
        <v>5</v>
      </c>
      <c r="K146" s="33">
        <v>5</v>
      </c>
      <c r="L146" s="33">
        <v>5</v>
      </c>
      <c r="M146" s="33">
        <v>2</v>
      </c>
      <c r="N146" s="33">
        <v>3</v>
      </c>
      <c r="O146" s="33">
        <v>5</v>
      </c>
      <c r="P146" s="33">
        <v>3</v>
      </c>
      <c r="Q146" s="33">
        <v>4</v>
      </c>
      <c r="R146" s="33">
        <v>3</v>
      </c>
      <c r="S146" s="33">
        <v>2</v>
      </c>
      <c r="T146" s="33">
        <v>2</v>
      </c>
      <c r="U146" s="33">
        <v>2</v>
      </c>
      <c r="V146" s="33">
        <v>2</v>
      </c>
      <c r="W146" s="33">
        <v>4</v>
      </c>
      <c r="X146" s="33">
        <v>2</v>
      </c>
      <c r="Y146" s="33">
        <v>5</v>
      </c>
      <c r="Z146" s="33">
        <v>4</v>
      </c>
      <c r="AA146" s="33">
        <v>4</v>
      </c>
      <c r="AB146" s="33">
        <v>3</v>
      </c>
      <c r="AC146" s="33">
        <v>4</v>
      </c>
      <c r="AD146" s="33">
        <v>2</v>
      </c>
      <c r="AE146" s="33">
        <v>2</v>
      </c>
      <c r="AF146" s="33">
        <v>2</v>
      </c>
      <c r="AG146" s="33">
        <v>3</v>
      </c>
      <c r="AH146" s="33">
        <v>4</v>
      </c>
      <c r="AI146" s="33">
        <v>4</v>
      </c>
      <c r="AJ146" s="33">
        <v>5</v>
      </c>
      <c r="AK146" s="33">
        <v>1</v>
      </c>
      <c r="AL146" s="33">
        <v>2</v>
      </c>
      <c r="AM146" s="33">
        <v>2</v>
      </c>
      <c r="AN146" s="33">
        <v>4</v>
      </c>
      <c r="AO146" s="33">
        <v>4</v>
      </c>
      <c r="AP146" s="33">
        <v>2</v>
      </c>
      <c r="AQ146" s="33">
        <v>5</v>
      </c>
      <c r="AR146" s="33">
        <v>5</v>
      </c>
      <c r="AS146" s="33">
        <v>5</v>
      </c>
      <c r="AT146" s="33">
        <v>5</v>
      </c>
      <c r="AU146" s="33">
        <v>2</v>
      </c>
      <c r="AV146" s="33">
        <v>2</v>
      </c>
      <c r="AW146" s="33">
        <v>5</v>
      </c>
      <c r="AX146" s="33">
        <v>4</v>
      </c>
      <c r="AY146" s="33">
        <v>4</v>
      </c>
      <c r="AZ146" s="33">
        <v>3</v>
      </c>
      <c r="BA146" s="33">
        <v>2</v>
      </c>
      <c r="BB146" s="33">
        <v>2</v>
      </c>
      <c r="BC146" s="33">
        <v>2</v>
      </c>
      <c r="BD146" s="33">
        <v>2</v>
      </c>
      <c r="BE146" s="33" t="s">
        <v>1881</v>
      </c>
      <c r="BF146" s="33">
        <v>3</v>
      </c>
      <c r="BG146" s="33">
        <v>4</v>
      </c>
      <c r="BH146" s="33">
        <v>5</v>
      </c>
      <c r="BI146" s="33">
        <v>3</v>
      </c>
      <c r="BJ146" s="33">
        <v>4</v>
      </c>
      <c r="BK146" s="33">
        <v>2</v>
      </c>
      <c r="BL146" s="33">
        <v>2</v>
      </c>
      <c r="BM146" s="33">
        <v>2</v>
      </c>
      <c r="BN146" s="33">
        <v>2</v>
      </c>
      <c r="BO146" s="33">
        <v>2</v>
      </c>
      <c r="BP146" s="33">
        <v>5</v>
      </c>
      <c r="BQ146" s="33">
        <v>5</v>
      </c>
      <c r="BR146" s="33">
        <v>5</v>
      </c>
      <c r="BS146" s="33">
        <v>4</v>
      </c>
      <c r="BT146" s="33">
        <v>5</v>
      </c>
      <c r="BU146" s="33" t="s">
        <v>1882</v>
      </c>
      <c r="BV146" s="33" t="s">
        <v>198</v>
      </c>
      <c r="BW146" s="33" t="s">
        <v>183</v>
      </c>
      <c r="BX146" s="33" t="s">
        <v>1556</v>
      </c>
      <c r="BY146" s="33" t="s">
        <v>1579</v>
      </c>
      <c r="CB146" s="33" t="s">
        <v>704</v>
      </c>
      <c r="CC146" s="33" t="s">
        <v>713</v>
      </c>
      <c r="CD146" s="33" t="s">
        <v>720</v>
      </c>
      <c r="CE146" s="33" t="s">
        <v>727</v>
      </c>
      <c r="CF146" s="33" t="s">
        <v>1883</v>
      </c>
      <c r="CG146" s="33" t="s">
        <v>206</v>
      </c>
      <c r="CH146" s="33" t="s">
        <v>1318</v>
      </c>
      <c r="CI146" s="33" t="s">
        <v>837</v>
      </c>
      <c r="CJ146" s="33" t="s">
        <v>844</v>
      </c>
    </row>
    <row r="147" spans="1:88" ht="12.75" x14ac:dyDescent="0.2">
      <c r="A147" s="36">
        <v>42718.611495717589</v>
      </c>
      <c r="B147" s="33">
        <v>5</v>
      </c>
      <c r="C147" s="33">
        <v>5</v>
      </c>
      <c r="D147" s="33">
        <v>2</v>
      </c>
      <c r="E147" s="33">
        <v>5</v>
      </c>
      <c r="F147" s="33">
        <v>2</v>
      </c>
      <c r="G147" s="33">
        <v>5</v>
      </c>
      <c r="H147" s="33">
        <v>2</v>
      </c>
      <c r="I147" s="33">
        <v>5</v>
      </c>
      <c r="J147" s="33">
        <v>4</v>
      </c>
      <c r="K147" s="33">
        <v>2</v>
      </c>
      <c r="L147" s="33">
        <v>3</v>
      </c>
      <c r="M147" s="33">
        <v>3</v>
      </c>
      <c r="N147" s="33">
        <v>2</v>
      </c>
      <c r="O147" s="33">
        <v>5</v>
      </c>
      <c r="P147" s="33">
        <v>5</v>
      </c>
      <c r="Q147" s="33">
        <v>5</v>
      </c>
      <c r="R147" s="33">
        <v>5</v>
      </c>
      <c r="S147" s="33">
        <v>3</v>
      </c>
      <c r="T147" s="33">
        <v>2</v>
      </c>
      <c r="U147" s="33">
        <v>5</v>
      </c>
      <c r="V147" s="33">
        <v>2</v>
      </c>
      <c r="W147" s="33">
        <v>5</v>
      </c>
      <c r="X147" s="33">
        <v>5</v>
      </c>
      <c r="Y147" s="33">
        <v>4</v>
      </c>
      <c r="Z147" s="33">
        <v>5</v>
      </c>
      <c r="AA147" s="33">
        <v>3</v>
      </c>
      <c r="AB147" s="33">
        <v>5</v>
      </c>
      <c r="AC147" s="33">
        <v>3</v>
      </c>
      <c r="AD147" s="33">
        <v>3</v>
      </c>
      <c r="AE147" s="33">
        <v>3</v>
      </c>
      <c r="AF147" s="33">
        <v>3</v>
      </c>
      <c r="AG147" s="33">
        <v>3</v>
      </c>
      <c r="AH147" s="33">
        <v>5</v>
      </c>
      <c r="AI147" s="33">
        <v>5</v>
      </c>
      <c r="AJ147" s="33">
        <v>5</v>
      </c>
      <c r="AK147" s="33">
        <v>5</v>
      </c>
      <c r="AL147" s="33">
        <v>3</v>
      </c>
      <c r="AM147" s="33">
        <v>5</v>
      </c>
      <c r="AN147" s="33">
        <v>4</v>
      </c>
      <c r="AO147" s="33">
        <v>5</v>
      </c>
      <c r="AP147" s="33">
        <v>4</v>
      </c>
      <c r="AQ147" s="33">
        <v>5</v>
      </c>
      <c r="AR147" s="33">
        <v>4</v>
      </c>
      <c r="AS147" s="33">
        <v>3</v>
      </c>
      <c r="AT147" s="33">
        <v>4</v>
      </c>
      <c r="AU147" s="33">
        <v>3</v>
      </c>
      <c r="AV147" s="33">
        <v>2</v>
      </c>
      <c r="AW147" s="33">
        <v>5</v>
      </c>
      <c r="AX147" s="33">
        <v>5</v>
      </c>
      <c r="AY147" s="33">
        <v>5</v>
      </c>
      <c r="AZ147" s="33">
        <v>5</v>
      </c>
      <c r="BA147" s="33">
        <v>4</v>
      </c>
      <c r="BB147" s="33">
        <v>2</v>
      </c>
      <c r="BC147" s="33">
        <v>5</v>
      </c>
      <c r="BD147" s="33">
        <v>2</v>
      </c>
      <c r="BF147" s="33">
        <v>5</v>
      </c>
      <c r="BG147" s="33">
        <v>5</v>
      </c>
      <c r="BH147" s="33">
        <v>5</v>
      </c>
      <c r="BI147" s="33">
        <v>5</v>
      </c>
      <c r="BJ147" s="33">
        <v>5</v>
      </c>
      <c r="BK147" s="33">
        <v>3</v>
      </c>
      <c r="BL147" s="33">
        <v>4</v>
      </c>
      <c r="BM147" s="33">
        <v>3</v>
      </c>
      <c r="BN147" s="33">
        <v>3</v>
      </c>
      <c r="BO147" s="33">
        <v>4</v>
      </c>
      <c r="BP147" s="33">
        <v>4</v>
      </c>
      <c r="BQ147" s="33">
        <v>4</v>
      </c>
      <c r="BR147" s="33">
        <v>4</v>
      </c>
      <c r="BS147" s="33">
        <v>4</v>
      </c>
      <c r="BT147" s="33">
        <v>4</v>
      </c>
      <c r="BV147" s="33" t="s">
        <v>198</v>
      </c>
      <c r="BW147" s="33" t="s">
        <v>184</v>
      </c>
      <c r="BX147" s="33" t="s">
        <v>1619</v>
      </c>
      <c r="CB147" s="33" t="s">
        <v>704</v>
      </c>
      <c r="CC147" s="33" t="s">
        <v>713</v>
      </c>
      <c r="CD147" s="33" t="s">
        <v>722</v>
      </c>
      <c r="CE147" s="33" t="s">
        <v>727</v>
      </c>
      <c r="CF147" s="33" t="s">
        <v>1884</v>
      </c>
      <c r="CG147" s="33" t="s">
        <v>206</v>
      </c>
      <c r="CH147" s="33" t="s">
        <v>206</v>
      </c>
      <c r="CI147" s="33" t="s">
        <v>1885</v>
      </c>
      <c r="CJ147" s="33" t="s">
        <v>1885</v>
      </c>
    </row>
    <row r="148" spans="1:88" ht="12.75" x14ac:dyDescent="0.2">
      <c r="A148" s="36">
        <v>42718.902704363427</v>
      </c>
      <c r="B148" s="33">
        <v>3</v>
      </c>
      <c r="C148" s="33">
        <v>5</v>
      </c>
      <c r="D148" s="33">
        <v>3</v>
      </c>
      <c r="E148" s="33">
        <v>3</v>
      </c>
      <c r="F148" s="33">
        <v>5</v>
      </c>
      <c r="G148" s="33">
        <v>5</v>
      </c>
      <c r="H148" s="33">
        <v>4</v>
      </c>
      <c r="I148" s="33">
        <v>3</v>
      </c>
      <c r="J148" s="33">
        <v>5</v>
      </c>
      <c r="K148" s="33">
        <v>5</v>
      </c>
      <c r="L148" s="33">
        <v>3</v>
      </c>
      <c r="M148" s="33">
        <v>4</v>
      </c>
      <c r="N148" s="33">
        <v>3</v>
      </c>
      <c r="O148" s="33">
        <v>5</v>
      </c>
      <c r="P148" s="33">
        <v>4</v>
      </c>
      <c r="Q148" s="33">
        <v>5</v>
      </c>
      <c r="R148" s="33">
        <v>3</v>
      </c>
      <c r="S148" s="33">
        <v>3</v>
      </c>
      <c r="T148" s="33">
        <v>2</v>
      </c>
      <c r="U148" s="33">
        <v>5</v>
      </c>
      <c r="V148" s="33">
        <v>2</v>
      </c>
      <c r="W148" s="33">
        <v>3</v>
      </c>
      <c r="X148" s="33">
        <v>3</v>
      </c>
      <c r="Y148" s="33">
        <v>4</v>
      </c>
      <c r="Z148" s="33">
        <v>4</v>
      </c>
      <c r="AA148" s="33">
        <v>4</v>
      </c>
      <c r="AB148" s="33">
        <v>3</v>
      </c>
      <c r="AC148" s="33">
        <v>5</v>
      </c>
      <c r="AD148" s="33">
        <v>3</v>
      </c>
      <c r="AE148" s="33">
        <v>4</v>
      </c>
      <c r="AF148" s="33">
        <v>5</v>
      </c>
      <c r="AG148" s="33">
        <v>3</v>
      </c>
      <c r="AH148" s="33">
        <v>5</v>
      </c>
      <c r="AI148" s="33">
        <v>1</v>
      </c>
      <c r="AJ148" s="33">
        <v>4</v>
      </c>
      <c r="AK148" s="33">
        <v>5</v>
      </c>
      <c r="AL148" s="33">
        <v>4</v>
      </c>
      <c r="AM148" s="33">
        <v>3</v>
      </c>
      <c r="AN148" s="33">
        <v>5</v>
      </c>
      <c r="AO148" s="33">
        <v>5</v>
      </c>
      <c r="AP148" s="33">
        <v>5</v>
      </c>
      <c r="AQ148" s="33">
        <v>5</v>
      </c>
      <c r="AR148" s="33">
        <v>5</v>
      </c>
      <c r="AS148" s="33">
        <v>5</v>
      </c>
      <c r="AT148" s="33">
        <v>3</v>
      </c>
      <c r="AU148" s="33">
        <v>5</v>
      </c>
      <c r="AV148" s="33">
        <v>3</v>
      </c>
      <c r="AW148" s="33">
        <v>3</v>
      </c>
      <c r="AX148" s="33">
        <v>4</v>
      </c>
      <c r="AY148" s="33">
        <v>5</v>
      </c>
      <c r="AZ148" s="33">
        <v>3</v>
      </c>
      <c r="BA148" s="33">
        <v>4</v>
      </c>
      <c r="BB148" s="33">
        <v>4</v>
      </c>
      <c r="BC148" s="33">
        <v>4</v>
      </c>
      <c r="BD148" s="33">
        <v>3</v>
      </c>
      <c r="BE148" s="33" t="s">
        <v>1886</v>
      </c>
      <c r="BF148" s="33">
        <v>4</v>
      </c>
      <c r="BG148" s="33">
        <v>5</v>
      </c>
      <c r="BH148" s="33">
        <v>4</v>
      </c>
      <c r="BI148" s="33">
        <v>4</v>
      </c>
      <c r="BJ148" s="33">
        <v>4</v>
      </c>
      <c r="BK148" s="33">
        <v>4</v>
      </c>
      <c r="BL148" s="33">
        <v>4</v>
      </c>
      <c r="BM148" s="33">
        <v>4</v>
      </c>
      <c r="BN148" s="33">
        <v>3</v>
      </c>
      <c r="BO148" s="33">
        <v>5</v>
      </c>
      <c r="BP148" s="33">
        <v>5</v>
      </c>
      <c r="BQ148" s="33">
        <v>4</v>
      </c>
      <c r="BR148" s="33">
        <v>5</v>
      </c>
      <c r="BS148" s="33">
        <v>3</v>
      </c>
      <c r="BT148" s="33">
        <v>3</v>
      </c>
      <c r="BU148" s="33" t="s">
        <v>1887</v>
      </c>
      <c r="BV148" s="33" t="s">
        <v>198</v>
      </c>
      <c r="BW148" s="33" t="s">
        <v>186</v>
      </c>
      <c r="CB148" s="33" t="s">
        <v>704</v>
      </c>
      <c r="CC148" s="33" t="s">
        <v>712</v>
      </c>
      <c r="CD148" s="33" t="s">
        <v>719</v>
      </c>
      <c r="CE148" s="33" t="s">
        <v>727</v>
      </c>
      <c r="CF148" s="33" t="s">
        <v>977</v>
      </c>
      <c r="CG148" s="33" t="s">
        <v>830</v>
      </c>
      <c r="CH148" s="33" t="s">
        <v>829</v>
      </c>
      <c r="CI148" s="33" t="s">
        <v>995</v>
      </c>
      <c r="CJ148" s="33" t="s">
        <v>845</v>
      </c>
    </row>
    <row r="149" spans="1:88" ht="12.75" x14ac:dyDescent="0.2">
      <c r="A149" s="36">
        <v>42719.339523784722</v>
      </c>
      <c r="B149" s="33">
        <v>4</v>
      </c>
      <c r="C149" s="33">
        <v>2</v>
      </c>
      <c r="D149" s="33">
        <v>3</v>
      </c>
      <c r="E149" s="33">
        <v>2</v>
      </c>
      <c r="F149" s="33">
        <v>3</v>
      </c>
      <c r="G149" s="33">
        <v>2</v>
      </c>
      <c r="H149" s="33">
        <v>2</v>
      </c>
      <c r="I149" s="33">
        <v>2</v>
      </c>
      <c r="J149" s="33">
        <v>4</v>
      </c>
      <c r="K149" s="33">
        <v>4</v>
      </c>
      <c r="L149" s="33">
        <v>4</v>
      </c>
      <c r="M149" s="33">
        <v>2</v>
      </c>
      <c r="N149" s="33">
        <v>2</v>
      </c>
      <c r="O149" s="33">
        <v>3</v>
      </c>
      <c r="P149" s="33">
        <v>2</v>
      </c>
      <c r="Q149" s="33">
        <v>4</v>
      </c>
      <c r="R149" s="33">
        <v>3</v>
      </c>
      <c r="S149" s="33">
        <v>4</v>
      </c>
      <c r="T149" s="33">
        <v>3</v>
      </c>
      <c r="U149" s="33">
        <v>4</v>
      </c>
      <c r="V149" s="33">
        <v>2</v>
      </c>
      <c r="W149" s="33">
        <v>2</v>
      </c>
      <c r="X149" s="33">
        <v>2</v>
      </c>
      <c r="Y149" s="33">
        <v>2</v>
      </c>
      <c r="Z149" s="33">
        <v>2</v>
      </c>
      <c r="AA149" s="33">
        <v>2</v>
      </c>
      <c r="AB149" s="33">
        <v>2</v>
      </c>
      <c r="AC149" s="33">
        <v>2</v>
      </c>
      <c r="AD149" s="33">
        <v>2</v>
      </c>
      <c r="AE149" s="33">
        <v>2</v>
      </c>
      <c r="AF149" s="33">
        <v>2</v>
      </c>
      <c r="AG149" s="33">
        <v>2</v>
      </c>
      <c r="AH149" s="33">
        <v>2</v>
      </c>
      <c r="AI149" s="33">
        <v>2</v>
      </c>
      <c r="AJ149" s="33">
        <v>3</v>
      </c>
      <c r="AK149" s="33">
        <v>2</v>
      </c>
      <c r="AL149" s="33">
        <v>3</v>
      </c>
      <c r="AM149" s="33">
        <v>2</v>
      </c>
      <c r="AN149" s="33">
        <v>3</v>
      </c>
      <c r="AO149" s="33">
        <v>2</v>
      </c>
      <c r="AP149" s="33">
        <v>2</v>
      </c>
      <c r="AQ149" s="33">
        <v>2</v>
      </c>
      <c r="AR149" s="33">
        <v>3</v>
      </c>
      <c r="AS149" s="33">
        <v>3</v>
      </c>
      <c r="AT149" s="33">
        <v>3</v>
      </c>
      <c r="AU149" s="33">
        <v>2</v>
      </c>
      <c r="AV149" s="33">
        <v>2</v>
      </c>
      <c r="AW149" s="33">
        <v>3</v>
      </c>
      <c r="AX149" s="33">
        <v>2</v>
      </c>
      <c r="AY149" s="33">
        <v>3</v>
      </c>
      <c r="AZ149" s="33">
        <v>3</v>
      </c>
      <c r="BA149" s="33">
        <v>3</v>
      </c>
      <c r="BB149" s="33">
        <v>3</v>
      </c>
      <c r="BC149" s="33">
        <v>3</v>
      </c>
      <c r="BD149" s="33">
        <v>3</v>
      </c>
      <c r="BF149" s="33">
        <v>2</v>
      </c>
      <c r="BG149" s="33">
        <v>2</v>
      </c>
      <c r="BH149" s="33">
        <v>1</v>
      </c>
      <c r="BI149" s="33">
        <v>3</v>
      </c>
      <c r="BJ149" s="33">
        <v>3</v>
      </c>
      <c r="BK149" s="33">
        <v>2</v>
      </c>
      <c r="BL149" s="33">
        <v>2</v>
      </c>
      <c r="BM149" s="33">
        <v>2</v>
      </c>
      <c r="BN149" s="33">
        <v>2</v>
      </c>
      <c r="BO149" s="33">
        <v>2</v>
      </c>
      <c r="BP149" s="33">
        <v>2</v>
      </c>
      <c r="BQ149" s="33">
        <v>2</v>
      </c>
      <c r="BR149" s="33">
        <v>2</v>
      </c>
      <c r="BS149" s="33">
        <v>2</v>
      </c>
      <c r="BT149" s="33">
        <v>2</v>
      </c>
      <c r="BV149" s="33" t="s">
        <v>198</v>
      </c>
      <c r="BW149" s="33" t="s">
        <v>182</v>
      </c>
      <c r="BX149" s="33" t="s">
        <v>1556</v>
      </c>
      <c r="CB149" s="33" t="s">
        <v>704</v>
      </c>
      <c r="CC149" s="33" t="s">
        <v>712</v>
      </c>
      <c r="CD149" s="33" t="s">
        <v>720</v>
      </c>
      <c r="CE149" s="33" t="s">
        <v>727</v>
      </c>
      <c r="CF149" s="33" t="s">
        <v>1621</v>
      </c>
      <c r="CG149" s="33" t="s">
        <v>829</v>
      </c>
      <c r="CH149" s="33" t="s">
        <v>1166</v>
      </c>
      <c r="CI149" s="33" t="s">
        <v>837</v>
      </c>
      <c r="CJ149" s="33" t="s">
        <v>844</v>
      </c>
    </row>
    <row r="150" spans="1:88" ht="12.75" x14ac:dyDescent="0.2">
      <c r="A150" s="36">
        <v>42719.407945393519</v>
      </c>
      <c r="B150" s="33">
        <v>2</v>
      </c>
      <c r="C150" s="33">
        <v>5</v>
      </c>
      <c r="D150" s="33">
        <v>4</v>
      </c>
      <c r="E150" s="33">
        <v>1</v>
      </c>
      <c r="F150" s="33">
        <v>4</v>
      </c>
      <c r="G150" s="33">
        <v>4</v>
      </c>
      <c r="H150" s="33">
        <v>5</v>
      </c>
      <c r="I150" s="33">
        <v>2</v>
      </c>
      <c r="J150" s="33">
        <v>4</v>
      </c>
      <c r="K150" s="33">
        <v>2</v>
      </c>
      <c r="L150" s="33">
        <v>3</v>
      </c>
      <c r="M150" s="33">
        <v>4</v>
      </c>
      <c r="N150" s="33">
        <v>1</v>
      </c>
      <c r="O150" s="33">
        <v>3</v>
      </c>
      <c r="P150" s="33">
        <v>4</v>
      </c>
      <c r="Q150" s="33">
        <v>5</v>
      </c>
      <c r="R150" s="33">
        <v>2</v>
      </c>
      <c r="S150" s="33">
        <v>1</v>
      </c>
      <c r="T150" s="33">
        <v>1</v>
      </c>
      <c r="U150" s="33">
        <v>2</v>
      </c>
      <c r="V150" s="33">
        <v>1</v>
      </c>
      <c r="W150" s="33">
        <v>5</v>
      </c>
      <c r="X150" s="33">
        <v>3</v>
      </c>
      <c r="Y150" s="33">
        <v>2</v>
      </c>
      <c r="Z150" s="33">
        <v>4</v>
      </c>
      <c r="AA150" s="33">
        <v>3</v>
      </c>
      <c r="AB150" s="33">
        <v>2</v>
      </c>
      <c r="AC150" s="33">
        <v>4</v>
      </c>
      <c r="AD150" s="33">
        <v>2</v>
      </c>
      <c r="AE150" s="33">
        <v>4</v>
      </c>
      <c r="AF150" s="33">
        <v>5</v>
      </c>
      <c r="AG150" s="33">
        <v>4</v>
      </c>
      <c r="AH150" s="33">
        <v>4</v>
      </c>
      <c r="AI150" s="33">
        <v>2</v>
      </c>
      <c r="AJ150" s="33">
        <v>4</v>
      </c>
      <c r="AK150" s="33">
        <v>5</v>
      </c>
      <c r="AL150" s="33">
        <v>4</v>
      </c>
      <c r="AM150" s="33">
        <v>1</v>
      </c>
      <c r="AN150" s="33">
        <v>5</v>
      </c>
      <c r="AO150" s="33">
        <v>5</v>
      </c>
      <c r="AP150" s="33">
        <v>5</v>
      </c>
      <c r="AQ150" s="33">
        <v>3</v>
      </c>
      <c r="AR150" s="33">
        <v>4</v>
      </c>
      <c r="AS150" s="33">
        <v>2</v>
      </c>
      <c r="AT150" s="33">
        <v>3</v>
      </c>
      <c r="AU150" s="33">
        <v>4</v>
      </c>
      <c r="AV150" s="33">
        <v>1</v>
      </c>
      <c r="AW150" s="33">
        <v>4</v>
      </c>
      <c r="AX150" s="33">
        <v>5</v>
      </c>
      <c r="AY150" s="33">
        <v>5</v>
      </c>
      <c r="AZ150" s="33">
        <v>3</v>
      </c>
      <c r="BA150" s="33">
        <v>2</v>
      </c>
      <c r="BB150" s="33">
        <v>3</v>
      </c>
      <c r="BC150" s="33">
        <v>3</v>
      </c>
      <c r="BD150" s="33">
        <v>1</v>
      </c>
      <c r="BF150" s="33">
        <v>2</v>
      </c>
      <c r="BG150" s="33">
        <v>4</v>
      </c>
      <c r="BH150" s="33">
        <v>5</v>
      </c>
      <c r="BI150" s="33">
        <v>3</v>
      </c>
      <c r="BJ150" s="33">
        <v>2</v>
      </c>
      <c r="BK150" s="33">
        <v>2</v>
      </c>
      <c r="BL150" s="33">
        <v>4</v>
      </c>
      <c r="BM150" s="33">
        <v>3</v>
      </c>
      <c r="BN150" s="33">
        <v>3</v>
      </c>
      <c r="BO150" s="33">
        <v>4</v>
      </c>
      <c r="BP150" s="33">
        <v>2</v>
      </c>
      <c r="BQ150" s="33">
        <v>3</v>
      </c>
      <c r="BR150" s="33">
        <v>5</v>
      </c>
      <c r="BS150" s="33">
        <v>4</v>
      </c>
      <c r="BT150" s="33">
        <v>4</v>
      </c>
      <c r="BU150" s="33" t="s">
        <v>1888</v>
      </c>
      <c r="BV150" s="33" t="s">
        <v>198</v>
      </c>
      <c r="BW150" s="33" t="s">
        <v>183</v>
      </c>
      <c r="BX150" s="33" t="s">
        <v>1642</v>
      </c>
      <c r="BY150" s="33" t="s">
        <v>1617</v>
      </c>
      <c r="CB150" s="33" t="s">
        <v>705</v>
      </c>
      <c r="CC150" s="33" t="s">
        <v>711</v>
      </c>
      <c r="CD150" s="33" t="s">
        <v>719</v>
      </c>
      <c r="CE150" s="33" t="s">
        <v>727</v>
      </c>
      <c r="CF150" s="33" t="s">
        <v>1879</v>
      </c>
      <c r="CG150" s="33" t="s">
        <v>206</v>
      </c>
      <c r="CH150" s="33" t="s">
        <v>1216</v>
      </c>
      <c r="CI150" s="33" t="s">
        <v>837</v>
      </c>
      <c r="CJ150" s="33" t="s">
        <v>844</v>
      </c>
    </row>
    <row r="151" spans="1:88" ht="12.75" x14ac:dyDescent="0.2">
      <c r="A151" s="36">
        <v>42719.422540115746</v>
      </c>
      <c r="B151" s="33">
        <v>4</v>
      </c>
      <c r="C151" s="33">
        <v>4</v>
      </c>
      <c r="D151" s="33">
        <v>3</v>
      </c>
      <c r="E151" s="33" t="s">
        <v>5</v>
      </c>
      <c r="F151" s="33">
        <v>3</v>
      </c>
      <c r="G151" s="33">
        <v>5</v>
      </c>
      <c r="H151" s="33">
        <v>5</v>
      </c>
      <c r="I151" s="33">
        <v>5</v>
      </c>
      <c r="J151" s="33">
        <v>4</v>
      </c>
      <c r="K151" s="33">
        <v>3</v>
      </c>
      <c r="L151" s="33">
        <v>4</v>
      </c>
      <c r="M151" s="33">
        <v>4</v>
      </c>
      <c r="N151" s="33">
        <v>4</v>
      </c>
      <c r="O151" s="33">
        <v>2</v>
      </c>
      <c r="P151" s="33">
        <v>4</v>
      </c>
      <c r="Q151" s="33">
        <v>5</v>
      </c>
      <c r="R151" s="33" t="s">
        <v>5</v>
      </c>
      <c r="S151" s="33">
        <v>3</v>
      </c>
      <c r="T151" s="33">
        <v>5</v>
      </c>
      <c r="U151" s="33">
        <v>5</v>
      </c>
      <c r="V151" s="33">
        <v>2</v>
      </c>
      <c r="W151" s="33">
        <v>3</v>
      </c>
      <c r="X151" s="33">
        <v>3</v>
      </c>
      <c r="Y151" s="33">
        <v>4</v>
      </c>
      <c r="Z151" s="33">
        <v>4</v>
      </c>
      <c r="AA151" s="33">
        <v>2</v>
      </c>
      <c r="AB151" s="33">
        <v>2</v>
      </c>
      <c r="AC151" s="33">
        <v>3</v>
      </c>
      <c r="AD151" s="33">
        <v>4</v>
      </c>
      <c r="AE151" s="33">
        <v>3</v>
      </c>
      <c r="AF151" s="33">
        <v>4</v>
      </c>
      <c r="AG151" s="33">
        <v>3</v>
      </c>
      <c r="AH151" s="33">
        <v>4</v>
      </c>
      <c r="AI151" s="33">
        <v>5</v>
      </c>
      <c r="AJ151" s="33">
        <v>4</v>
      </c>
      <c r="AK151" s="33">
        <v>4</v>
      </c>
      <c r="AL151" s="33">
        <v>5</v>
      </c>
      <c r="AM151" s="33">
        <v>1</v>
      </c>
      <c r="AN151" s="33">
        <v>4</v>
      </c>
      <c r="AO151" s="33">
        <v>5</v>
      </c>
      <c r="AP151" s="33">
        <v>5</v>
      </c>
      <c r="AQ151" s="33">
        <v>5</v>
      </c>
      <c r="AR151" s="33">
        <v>4</v>
      </c>
      <c r="AS151" s="33">
        <v>4</v>
      </c>
      <c r="AT151" s="33">
        <v>4</v>
      </c>
      <c r="AU151" s="33">
        <v>4</v>
      </c>
      <c r="AV151" s="33">
        <v>4</v>
      </c>
      <c r="AW151" s="33">
        <v>3</v>
      </c>
      <c r="AX151" s="33">
        <v>4</v>
      </c>
      <c r="AY151" s="33">
        <v>4</v>
      </c>
      <c r="AZ151" s="33" t="s">
        <v>5</v>
      </c>
      <c r="BA151" s="33">
        <v>3</v>
      </c>
      <c r="BB151" s="33">
        <v>4</v>
      </c>
      <c r="BC151" s="33">
        <v>4</v>
      </c>
      <c r="BD151" s="33">
        <v>1</v>
      </c>
      <c r="BF151" s="33" t="s">
        <v>5</v>
      </c>
      <c r="BG151" s="33" t="s">
        <v>5</v>
      </c>
      <c r="BH151" s="33" t="s">
        <v>5</v>
      </c>
      <c r="BI151" s="33" t="s">
        <v>5</v>
      </c>
      <c r="BJ151" s="33" t="s">
        <v>5</v>
      </c>
      <c r="BK151" s="33" t="s">
        <v>5</v>
      </c>
      <c r="BL151" s="33" t="s">
        <v>5</v>
      </c>
      <c r="BM151" s="33" t="s">
        <v>5</v>
      </c>
      <c r="BN151" s="33" t="s">
        <v>5</v>
      </c>
      <c r="BO151" s="33" t="s">
        <v>5</v>
      </c>
      <c r="BP151" s="33">
        <v>4</v>
      </c>
      <c r="BQ151" s="33">
        <v>4</v>
      </c>
      <c r="BR151" s="33">
        <v>3</v>
      </c>
      <c r="BS151" s="33">
        <v>3</v>
      </c>
      <c r="BT151" s="33">
        <v>3</v>
      </c>
      <c r="BU151" s="33" t="s">
        <v>1889</v>
      </c>
      <c r="BV151" s="33" t="s">
        <v>182</v>
      </c>
      <c r="CB151" s="33" t="s">
        <v>704</v>
      </c>
      <c r="CC151" s="33" t="s">
        <v>712</v>
      </c>
      <c r="CD151" s="33" t="s">
        <v>719</v>
      </c>
      <c r="CE151" s="33" t="s">
        <v>727</v>
      </c>
      <c r="CF151" s="33" t="s">
        <v>1264</v>
      </c>
      <c r="CG151" s="33" t="s">
        <v>206</v>
      </c>
      <c r="CH151" s="33" t="s">
        <v>1109</v>
      </c>
      <c r="CI151" s="33" t="s">
        <v>837</v>
      </c>
      <c r="CJ151" s="33" t="s">
        <v>844</v>
      </c>
    </row>
    <row r="152" spans="1:88" ht="12.75" x14ac:dyDescent="0.2">
      <c r="A152" s="36">
        <v>42719.50042837963</v>
      </c>
      <c r="B152" s="33">
        <v>2</v>
      </c>
      <c r="C152" s="33">
        <v>5</v>
      </c>
      <c r="D152" s="33">
        <v>5</v>
      </c>
      <c r="E152" s="33">
        <v>5</v>
      </c>
      <c r="F152" s="33">
        <v>5</v>
      </c>
      <c r="G152" s="33">
        <v>5</v>
      </c>
      <c r="H152" s="33">
        <v>3</v>
      </c>
      <c r="I152" s="33">
        <v>3</v>
      </c>
      <c r="J152" s="33">
        <v>3</v>
      </c>
      <c r="K152" s="33">
        <v>3</v>
      </c>
      <c r="L152" s="33">
        <v>2</v>
      </c>
      <c r="M152" s="33">
        <v>4</v>
      </c>
      <c r="N152" s="33">
        <v>2</v>
      </c>
      <c r="O152" s="33">
        <v>4</v>
      </c>
      <c r="P152" s="33">
        <v>5</v>
      </c>
      <c r="Q152" s="33">
        <v>2</v>
      </c>
      <c r="R152" s="33">
        <v>5</v>
      </c>
      <c r="S152" s="33">
        <v>4</v>
      </c>
      <c r="T152" s="33">
        <v>2</v>
      </c>
      <c r="U152" s="33">
        <v>4</v>
      </c>
      <c r="V152" s="33" t="s">
        <v>5</v>
      </c>
      <c r="W152" s="33">
        <v>1</v>
      </c>
      <c r="X152" s="33">
        <v>1</v>
      </c>
      <c r="Y152" s="33">
        <v>2</v>
      </c>
      <c r="Z152" s="33">
        <v>1</v>
      </c>
      <c r="AA152" s="33">
        <v>1</v>
      </c>
      <c r="AB152" s="33">
        <v>1</v>
      </c>
      <c r="AC152" s="33">
        <v>1</v>
      </c>
      <c r="AD152" s="33">
        <v>4</v>
      </c>
      <c r="AE152" s="33">
        <v>3</v>
      </c>
      <c r="AF152" s="33">
        <v>1</v>
      </c>
      <c r="AG152" s="33">
        <v>1</v>
      </c>
      <c r="AH152" s="33">
        <v>2</v>
      </c>
      <c r="AI152" s="33">
        <v>4</v>
      </c>
      <c r="AJ152" s="33">
        <v>2</v>
      </c>
      <c r="AK152" s="33">
        <v>5</v>
      </c>
      <c r="AL152" s="33">
        <v>4</v>
      </c>
      <c r="AM152" s="33">
        <v>5</v>
      </c>
      <c r="AN152" s="33">
        <v>5</v>
      </c>
      <c r="AO152" s="33">
        <v>5</v>
      </c>
      <c r="AP152" s="33">
        <v>2</v>
      </c>
      <c r="AQ152" s="33">
        <v>3</v>
      </c>
      <c r="AR152" s="33">
        <v>2</v>
      </c>
      <c r="AS152" s="33">
        <v>3</v>
      </c>
      <c r="AT152" s="33">
        <v>2</v>
      </c>
      <c r="AU152" s="33">
        <v>4</v>
      </c>
      <c r="AV152" s="33">
        <v>1</v>
      </c>
      <c r="AW152" s="33">
        <v>4</v>
      </c>
      <c r="AX152" s="33">
        <v>3</v>
      </c>
      <c r="AY152" s="33">
        <v>3</v>
      </c>
      <c r="AZ152" s="33">
        <v>4</v>
      </c>
      <c r="BA152" s="33">
        <v>4</v>
      </c>
      <c r="BB152" s="33">
        <v>2</v>
      </c>
      <c r="BC152" s="33">
        <v>4</v>
      </c>
      <c r="BD152" s="33">
        <v>1</v>
      </c>
      <c r="BF152" s="33">
        <v>5</v>
      </c>
      <c r="BG152" s="33">
        <v>4</v>
      </c>
      <c r="BH152" s="33">
        <v>4</v>
      </c>
      <c r="BI152" s="33">
        <v>1</v>
      </c>
      <c r="BJ152" s="33">
        <v>2</v>
      </c>
      <c r="BK152" s="33">
        <v>4</v>
      </c>
      <c r="BL152" s="33">
        <v>3</v>
      </c>
      <c r="BM152" s="33">
        <v>5</v>
      </c>
      <c r="BN152" s="33">
        <v>1</v>
      </c>
      <c r="BO152" s="33">
        <v>4</v>
      </c>
      <c r="BP152" s="33">
        <v>4</v>
      </c>
      <c r="BQ152" s="33">
        <v>3</v>
      </c>
      <c r="BR152" s="33">
        <v>3</v>
      </c>
      <c r="BS152" s="33">
        <v>5</v>
      </c>
      <c r="BT152" s="33">
        <v>4</v>
      </c>
      <c r="BU152" s="33" t="s">
        <v>1890</v>
      </c>
      <c r="BV152" s="33" t="s">
        <v>198</v>
      </c>
      <c r="BW152" s="33" t="s">
        <v>1139</v>
      </c>
      <c r="BX152" s="33" t="s">
        <v>1556</v>
      </c>
      <c r="CB152" s="33" t="s">
        <v>705</v>
      </c>
      <c r="CC152" s="33" t="s">
        <v>713</v>
      </c>
      <c r="CD152" s="33" t="s">
        <v>720</v>
      </c>
      <c r="CE152" s="33" t="s">
        <v>727</v>
      </c>
      <c r="CF152" s="33" t="s">
        <v>977</v>
      </c>
      <c r="CG152" s="33" t="s">
        <v>206</v>
      </c>
      <c r="CH152" s="33" t="s">
        <v>1015</v>
      </c>
      <c r="CI152" s="33" t="s">
        <v>837</v>
      </c>
      <c r="CJ152" s="33" t="s">
        <v>844</v>
      </c>
    </row>
    <row r="153" spans="1:88" ht="12.75" x14ac:dyDescent="0.2">
      <c r="A153" s="36">
        <v>42719.560652789354</v>
      </c>
      <c r="B153" s="33">
        <v>2</v>
      </c>
      <c r="C153" s="33">
        <v>5</v>
      </c>
      <c r="D153" s="33">
        <v>4</v>
      </c>
      <c r="E153" s="33">
        <v>3</v>
      </c>
      <c r="F153" s="33">
        <v>2</v>
      </c>
      <c r="G153" s="33">
        <v>5</v>
      </c>
      <c r="H153" s="33">
        <v>4</v>
      </c>
      <c r="I153" s="33">
        <v>4</v>
      </c>
      <c r="J153" s="33">
        <v>2</v>
      </c>
      <c r="K153" s="33">
        <v>2</v>
      </c>
      <c r="L153" s="33">
        <v>3</v>
      </c>
      <c r="M153" s="33">
        <v>5</v>
      </c>
      <c r="N153" s="33">
        <v>1</v>
      </c>
      <c r="O153" s="33">
        <v>1</v>
      </c>
      <c r="P153" s="33">
        <v>3</v>
      </c>
      <c r="Q153" s="33">
        <v>4</v>
      </c>
      <c r="R153" s="33">
        <v>1</v>
      </c>
      <c r="S153" s="33">
        <v>1</v>
      </c>
      <c r="T153" s="33">
        <v>1</v>
      </c>
      <c r="U153" s="33">
        <v>2</v>
      </c>
      <c r="V153" s="33" t="s">
        <v>5</v>
      </c>
      <c r="W153" s="33">
        <v>4</v>
      </c>
      <c r="X153" s="33" t="s">
        <v>5</v>
      </c>
      <c r="Y153" s="33" t="s">
        <v>5</v>
      </c>
      <c r="Z153" s="33">
        <v>5</v>
      </c>
      <c r="AA153" s="33">
        <v>4</v>
      </c>
      <c r="AB153" s="33">
        <v>2</v>
      </c>
      <c r="AC153" s="33">
        <v>2</v>
      </c>
      <c r="AD153" s="33">
        <v>2</v>
      </c>
      <c r="AE153" s="33">
        <v>2</v>
      </c>
      <c r="AF153" s="33">
        <v>3</v>
      </c>
      <c r="AG153" s="33">
        <v>5</v>
      </c>
      <c r="AH153" s="33">
        <v>5</v>
      </c>
      <c r="AI153" s="33">
        <v>1</v>
      </c>
      <c r="AJ153" s="33">
        <v>3</v>
      </c>
      <c r="AK153" s="33">
        <v>5</v>
      </c>
      <c r="AL153" s="33" t="s">
        <v>5</v>
      </c>
      <c r="AM153" s="33">
        <v>4</v>
      </c>
      <c r="AN153" s="33">
        <v>1</v>
      </c>
      <c r="AO153" s="33">
        <v>4</v>
      </c>
      <c r="AP153" s="33">
        <v>5</v>
      </c>
      <c r="AQ153" s="33">
        <v>3</v>
      </c>
      <c r="AR153" s="33">
        <v>4</v>
      </c>
      <c r="AS153" s="33">
        <v>2</v>
      </c>
      <c r="AT153" s="33">
        <v>3</v>
      </c>
      <c r="AU153" s="33">
        <v>5</v>
      </c>
      <c r="AV153" s="33">
        <v>1</v>
      </c>
      <c r="AW153" s="33">
        <v>2</v>
      </c>
      <c r="AX153" s="33">
        <v>5</v>
      </c>
      <c r="AY153" s="33">
        <v>4</v>
      </c>
      <c r="AZ153" s="33">
        <v>1</v>
      </c>
      <c r="BA153" s="33">
        <v>2</v>
      </c>
      <c r="BB153" s="33">
        <v>1</v>
      </c>
      <c r="BC153" s="33">
        <v>4</v>
      </c>
      <c r="BD153" s="33" t="s">
        <v>5</v>
      </c>
      <c r="BF153" s="33" t="s">
        <v>5</v>
      </c>
      <c r="BG153" s="33">
        <v>5</v>
      </c>
      <c r="BH153" s="33" t="s">
        <v>5</v>
      </c>
      <c r="BI153" s="33">
        <v>4</v>
      </c>
      <c r="BJ153" s="33">
        <v>4</v>
      </c>
      <c r="BK153" s="33">
        <v>1</v>
      </c>
      <c r="BL153" s="33" t="s">
        <v>5</v>
      </c>
      <c r="BM153" s="33">
        <v>3</v>
      </c>
      <c r="BN153" s="33">
        <v>5</v>
      </c>
      <c r="BO153" s="33">
        <v>2</v>
      </c>
      <c r="BP153" s="33">
        <v>5</v>
      </c>
      <c r="BQ153" s="33">
        <v>5</v>
      </c>
      <c r="BR153" s="33">
        <v>3</v>
      </c>
      <c r="BS153" s="33">
        <v>3</v>
      </c>
      <c r="BT153" s="33">
        <v>5</v>
      </c>
      <c r="BU153" s="33" t="s">
        <v>1891</v>
      </c>
      <c r="BV153" s="33" t="s">
        <v>198</v>
      </c>
      <c r="BW153" s="33" t="s">
        <v>1840</v>
      </c>
      <c r="CB153" s="33" t="s">
        <v>705</v>
      </c>
      <c r="CC153" s="33" t="s">
        <v>711</v>
      </c>
      <c r="CD153" s="33" t="s">
        <v>719</v>
      </c>
      <c r="CE153" s="33" t="s">
        <v>727</v>
      </c>
      <c r="CF153" s="33" t="s">
        <v>1892</v>
      </c>
      <c r="CG153" s="33" t="s">
        <v>828</v>
      </c>
      <c r="CH153" s="33" t="s">
        <v>1594</v>
      </c>
      <c r="CI153" s="33" t="s">
        <v>837</v>
      </c>
      <c r="CJ153" s="33" t="s">
        <v>844</v>
      </c>
    </row>
    <row r="154" spans="1:88" ht="12.75" x14ac:dyDescent="0.2">
      <c r="A154" s="36">
        <v>42719.767326990739</v>
      </c>
      <c r="B154" s="33" t="s">
        <v>5</v>
      </c>
      <c r="C154" s="33" t="s">
        <v>5</v>
      </c>
      <c r="D154" s="33" t="s">
        <v>5</v>
      </c>
      <c r="E154" s="33" t="s">
        <v>5</v>
      </c>
      <c r="F154" s="33">
        <v>4</v>
      </c>
      <c r="G154" s="33">
        <v>5</v>
      </c>
      <c r="H154" s="33" t="s">
        <v>5</v>
      </c>
      <c r="I154" s="33">
        <v>5</v>
      </c>
      <c r="J154" s="33" t="s">
        <v>5</v>
      </c>
      <c r="K154" s="33" t="s">
        <v>5</v>
      </c>
      <c r="L154" s="33">
        <v>5</v>
      </c>
      <c r="M154" s="33">
        <v>4</v>
      </c>
      <c r="N154" s="33" t="s">
        <v>5</v>
      </c>
      <c r="O154" s="33">
        <v>5</v>
      </c>
      <c r="P154" s="33">
        <v>4</v>
      </c>
      <c r="Q154" s="33">
        <v>4</v>
      </c>
      <c r="R154" s="33">
        <v>5</v>
      </c>
      <c r="S154" s="33">
        <v>5</v>
      </c>
      <c r="T154" s="33" t="s">
        <v>5</v>
      </c>
      <c r="U154" s="33">
        <v>4</v>
      </c>
      <c r="V154" s="33" t="s">
        <v>5</v>
      </c>
      <c r="W154" s="33">
        <v>2</v>
      </c>
      <c r="X154" s="33">
        <v>3</v>
      </c>
      <c r="Y154" s="33">
        <v>5</v>
      </c>
      <c r="Z154" s="33">
        <v>2</v>
      </c>
      <c r="AA154" s="33">
        <v>4</v>
      </c>
      <c r="AB154" s="33">
        <v>3</v>
      </c>
      <c r="AC154" s="33">
        <v>2</v>
      </c>
      <c r="AD154" s="33">
        <v>3</v>
      </c>
      <c r="AE154" s="33">
        <v>4</v>
      </c>
      <c r="AF154" s="33">
        <v>4</v>
      </c>
      <c r="AG154" s="33">
        <v>4</v>
      </c>
      <c r="AH154" s="33">
        <v>2</v>
      </c>
      <c r="AI154" s="33">
        <v>2</v>
      </c>
      <c r="AJ154" s="33">
        <v>1</v>
      </c>
      <c r="AK154" s="33">
        <v>1</v>
      </c>
      <c r="AL154" s="33">
        <v>1</v>
      </c>
      <c r="AM154" s="33">
        <v>1</v>
      </c>
      <c r="AN154" s="33">
        <v>2</v>
      </c>
      <c r="AO154" s="33">
        <v>1</v>
      </c>
      <c r="AP154" s="33">
        <v>5</v>
      </c>
      <c r="AQ154" s="33">
        <v>4</v>
      </c>
      <c r="AR154" s="33">
        <v>1</v>
      </c>
      <c r="AS154" s="33">
        <v>3</v>
      </c>
      <c r="AT154" s="33">
        <v>5</v>
      </c>
      <c r="AU154" s="33">
        <v>3</v>
      </c>
      <c r="AV154" s="33">
        <v>5</v>
      </c>
      <c r="AW154" s="33">
        <v>5</v>
      </c>
      <c r="AX154" s="33">
        <v>3</v>
      </c>
      <c r="AY154" s="33">
        <v>3</v>
      </c>
      <c r="AZ154" s="33">
        <v>5</v>
      </c>
      <c r="BA154" s="33">
        <v>3</v>
      </c>
      <c r="BB154" s="33">
        <v>5</v>
      </c>
      <c r="BC154" s="33">
        <v>1</v>
      </c>
      <c r="BD154" s="33">
        <v>1</v>
      </c>
      <c r="BE154" s="33" t="s">
        <v>1893</v>
      </c>
      <c r="BF154" s="33">
        <v>3</v>
      </c>
      <c r="BG154" s="33">
        <v>5</v>
      </c>
      <c r="BH154" s="33">
        <v>4</v>
      </c>
      <c r="BI154" s="33">
        <v>3</v>
      </c>
      <c r="BJ154" s="33">
        <v>5</v>
      </c>
      <c r="BK154" s="33">
        <v>4</v>
      </c>
      <c r="BL154" s="33">
        <v>4</v>
      </c>
      <c r="BM154" s="33">
        <v>5</v>
      </c>
      <c r="BN154" s="33">
        <v>4</v>
      </c>
      <c r="BO154" s="33">
        <v>2</v>
      </c>
      <c r="BP154" s="33">
        <v>2</v>
      </c>
      <c r="BQ154" s="33">
        <v>5</v>
      </c>
      <c r="BR154" s="33">
        <v>5</v>
      </c>
      <c r="BS154" s="33">
        <v>5</v>
      </c>
      <c r="BT154" s="33">
        <v>5</v>
      </c>
      <c r="BU154" s="33" t="s">
        <v>1894</v>
      </c>
      <c r="BV154" s="33" t="s">
        <v>198</v>
      </c>
      <c r="BW154" s="33" t="s">
        <v>186</v>
      </c>
      <c r="BX154" s="33" t="s">
        <v>1556</v>
      </c>
      <c r="BY154" s="33" t="s">
        <v>1579</v>
      </c>
      <c r="BZ154" s="33" t="s">
        <v>1539</v>
      </c>
      <c r="CB154" s="33" t="s">
        <v>704</v>
      </c>
      <c r="CC154" s="33" t="s">
        <v>713</v>
      </c>
      <c r="CD154" s="33" t="s">
        <v>720</v>
      </c>
      <c r="CE154" s="33" t="s">
        <v>728</v>
      </c>
      <c r="CF154" s="33" t="s">
        <v>1895</v>
      </c>
      <c r="CG154" s="33" t="s">
        <v>1896</v>
      </c>
      <c r="CH154" s="33" t="s">
        <v>1669</v>
      </c>
      <c r="CI154" s="33" t="s">
        <v>837</v>
      </c>
      <c r="CJ154" s="33" t="s">
        <v>844</v>
      </c>
    </row>
    <row r="155" spans="1:88" ht="12.75" x14ac:dyDescent="0.2">
      <c r="A155" s="36">
        <v>42720.437955104164</v>
      </c>
      <c r="B155" s="33">
        <v>3</v>
      </c>
      <c r="C155" s="33">
        <v>5</v>
      </c>
      <c r="D155" s="33">
        <v>4</v>
      </c>
      <c r="E155" s="33">
        <v>1</v>
      </c>
      <c r="F155" s="33">
        <v>2</v>
      </c>
      <c r="G155" s="33">
        <v>5</v>
      </c>
      <c r="H155" s="33">
        <v>5</v>
      </c>
      <c r="I155" s="33">
        <v>2</v>
      </c>
      <c r="J155" s="33">
        <v>3</v>
      </c>
      <c r="K155" s="33">
        <v>2</v>
      </c>
      <c r="L155" s="33">
        <v>2</v>
      </c>
      <c r="M155" s="33">
        <v>3</v>
      </c>
      <c r="N155" s="33">
        <v>2</v>
      </c>
      <c r="O155" s="33">
        <v>4</v>
      </c>
      <c r="P155" s="33">
        <v>4</v>
      </c>
      <c r="Q155" s="33">
        <v>4</v>
      </c>
      <c r="R155" s="33">
        <v>2</v>
      </c>
      <c r="S155" s="33">
        <v>1</v>
      </c>
      <c r="T155" s="33">
        <v>3</v>
      </c>
      <c r="U155" s="33">
        <v>3</v>
      </c>
      <c r="V155" s="33">
        <v>2</v>
      </c>
      <c r="W155" s="33">
        <v>3</v>
      </c>
      <c r="X155" s="33">
        <v>2</v>
      </c>
      <c r="Y155" s="33">
        <v>5</v>
      </c>
      <c r="Z155" s="33">
        <v>5</v>
      </c>
      <c r="AA155" s="33">
        <v>3</v>
      </c>
      <c r="AB155" s="33">
        <v>2</v>
      </c>
      <c r="AC155" s="33">
        <v>5</v>
      </c>
      <c r="AD155" s="33">
        <v>2</v>
      </c>
      <c r="AE155" s="33">
        <v>3</v>
      </c>
      <c r="AF155" s="33">
        <v>2</v>
      </c>
      <c r="AG155" s="33">
        <v>2</v>
      </c>
      <c r="AH155" s="33">
        <v>4</v>
      </c>
      <c r="AI155" s="33">
        <v>4</v>
      </c>
      <c r="AJ155" s="33">
        <v>2</v>
      </c>
      <c r="AK155" s="33">
        <v>5</v>
      </c>
      <c r="AL155" s="33">
        <v>4</v>
      </c>
      <c r="AM155" s="33">
        <v>1</v>
      </c>
      <c r="AN155" s="33">
        <v>2</v>
      </c>
      <c r="AO155" s="33">
        <v>5</v>
      </c>
      <c r="AP155" s="33">
        <v>5</v>
      </c>
      <c r="AQ155" s="33">
        <v>3</v>
      </c>
      <c r="AR155" s="33">
        <v>3</v>
      </c>
      <c r="AS155" s="33">
        <v>1</v>
      </c>
      <c r="AT155" s="33">
        <v>2</v>
      </c>
      <c r="AU155" s="33">
        <v>4</v>
      </c>
      <c r="AV155" s="33">
        <v>1</v>
      </c>
      <c r="AW155" s="33">
        <v>4</v>
      </c>
      <c r="AX155" s="33">
        <v>3</v>
      </c>
      <c r="AY155" s="33">
        <v>3</v>
      </c>
      <c r="AZ155" s="33">
        <v>1</v>
      </c>
      <c r="BA155" s="33">
        <v>1</v>
      </c>
      <c r="BB155" s="33">
        <v>3</v>
      </c>
      <c r="BC155" s="33">
        <v>3</v>
      </c>
      <c r="BD155" s="33">
        <v>1</v>
      </c>
      <c r="BE155" s="33" t="s">
        <v>1682</v>
      </c>
      <c r="BF155" s="33">
        <v>4</v>
      </c>
      <c r="BG155" s="33">
        <v>4</v>
      </c>
      <c r="BH155" s="33">
        <v>4</v>
      </c>
      <c r="BI155" s="33">
        <v>4</v>
      </c>
      <c r="BJ155" s="33">
        <v>3</v>
      </c>
      <c r="BK155" s="33">
        <v>3</v>
      </c>
      <c r="BL155" s="33">
        <v>5</v>
      </c>
      <c r="BM155" s="33">
        <v>4</v>
      </c>
      <c r="BN155" s="33">
        <v>4</v>
      </c>
      <c r="BO155" s="33">
        <v>4</v>
      </c>
      <c r="BP155" s="33">
        <v>3</v>
      </c>
      <c r="BQ155" s="33">
        <v>4</v>
      </c>
      <c r="BR155" s="33">
        <v>5</v>
      </c>
      <c r="BS155" s="33">
        <v>4</v>
      </c>
      <c r="BT155" s="33">
        <v>4</v>
      </c>
      <c r="BU155" s="33" t="s">
        <v>1897</v>
      </c>
      <c r="BV155" s="33" t="s">
        <v>198</v>
      </c>
      <c r="BW155" s="33" t="s">
        <v>183</v>
      </c>
      <c r="BX155" s="33" t="s">
        <v>1587</v>
      </c>
      <c r="BZ155" s="33" t="s">
        <v>1553</v>
      </c>
      <c r="CB155" s="33" t="s">
        <v>704</v>
      </c>
      <c r="CC155" s="33" t="s">
        <v>712</v>
      </c>
      <c r="CD155" s="33" t="s">
        <v>719</v>
      </c>
      <c r="CE155" s="33" t="s">
        <v>728</v>
      </c>
      <c r="CF155" s="33" t="s">
        <v>1898</v>
      </c>
      <c r="CG155" s="33" t="s">
        <v>828</v>
      </c>
      <c r="CH155" s="33" t="s">
        <v>952</v>
      </c>
      <c r="CI155" s="33" t="s">
        <v>837</v>
      </c>
      <c r="CJ155" s="33" t="s">
        <v>844</v>
      </c>
    </row>
    <row r="156" spans="1:88" ht="12.75" x14ac:dyDescent="0.2">
      <c r="A156" s="36">
        <v>42720.490854571763</v>
      </c>
      <c r="B156" s="33">
        <v>4</v>
      </c>
      <c r="C156" s="33">
        <v>5</v>
      </c>
      <c r="D156" s="33">
        <v>3</v>
      </c>
      <c r="E156" s="33">
        <v>5</v>
      </c>
      <c r="F156" s="33">
        <v>2</v>
      </c>
      <c r="G156" s="33">
        <v>5</v>
      </c>
      <c r="H156" s="33">
        <v>5</v>
      </c>
      <c r="I156" s="33">
        <v>3</v>
      </c>
      <c r="J156" s="33">
        <v>4</v>
      </c>
      <c r="K156" s="33">
        <v>3</v>
      </c>
      <c r="L156" s="33">
        <v>4</v>
      </c>
      <c r="M156" s="33">
        <v>5</v>
      </c>
      <c r="N156" s="33">
        <v>2</v>
      </c>
      <c r="O156" s="33">
        <v>3</v>
      </c>
      <c r="P156" s="33">
        <v>4</v>
      </c>
      <c r="Q156" s="33">
        <v>3</v>
      </c>
      <c r="R156" s="33">
        <v>2</v>
      </c>
      <c r="S156" s="33">
        <v>2</v>
      </c>
      <c r="T156" s="33">
        <v>1</v>
      </c>
      <c r="U156" s="33">
        <v>3</v>
      </c>
      <c r="V156" s="33">
        <v>2</v>
      </c>
      <c r="W156" s="33">
        <v>4</v>
      </c>
      <c r="X156" s="33">
        <v>3</v>
      </c>
      <c r="Y156" s="33">
        <v>3</v>
      </c>
      <c r="Z156" s="33">
        <v>5</v>
      </c>
      <c r="AA156" s="33">
        <v>3</v>
      </c>
      <c r="AB156" s="33">
        <v>2</v>
      </c>
      <c r="AC156" s="33">
        <v>4</v>
      </c>
      <c r="AD156" s="33">
        <v>2</v>
      </c>
      <c r="AE156" s="33">
        <v>3</v>
      </c>
      <c r="AF156" s="33">
        <v>3</v>
      </c>
      <c r="AG156" s="33">
        <v>2</v>
      </c>
      <c r="AH156" s="33">
        <v>5</v>
      </c>
      <c r="AI156" s="33">
        <v>4</v>
      </c>
      <c r="AJ156" s="33">
        <v>5</v>
      </c>
      <c r="AK156" s="33">
        <v>4</v>
      </c>
      <c r="AL156" s="33">
        <v>4</v>
      </c>
      <c r="AM156" s="33">
        <v>5</v>
      </c>
      <c r="AN156" s="33">
        <v>2</v>
      </c>
      <c r="AO156" s="33">
        <v>5</v>
      </c>
      <c r="AP156" s="33">
        <v>5</v>
      </c>
      <c r="AQ156" s="33">
        <v>3</v>
      </c>
      <c r="AR156" s="33">
        <v>3</v>
      </c>
      <c r="AS156" s="33">
        <v>2</v>
      </c>
      <c r="AT156" s="33">
        <v>4</v>
      </c>
      <c r="AU156" s="33">
        <v>5</v>
      </c>
      <c r="AV156" s="33">
        <v>1</v>
      </c>
      <c r="AW156" s="33">
        <v>3</v>
      </c>
      <c r="AX156" s="33">
        <v>4</v>
      </c>
      <c r="AY156" s="33">
        <v>3</v>
      </c>
      <c r="AZ156" s="33">
        <v>2</v>
      </c>
      <c r="BA156" s="33">
        <v>2</v>
      </c>
      <c r="BB156" s="33">
        <v>1</v>
      </c>
      <c r="BC156" s="33">
        <v>4</v>
      </c>
      <c r="BD156" s="33">
        <v>1</v>
      </c>
      <c r="BE156" s="33" t="s">
        <v>1899</v>
      </c>
      <c r="BF156" s="33">
        <v>3</v>
      </c>
      <c r="BG156" s="33">
        <v>5</v>
      </c>
      <c r="BH156" s="33">
        <v>4</v>
      </c>
      <c r="BI156" s="33">
        <v>2</v>
      </c>
      <c r="BJ156" s="33">
        <v>3</v>
      </c>
      <c r="BK156" s="33">
        <v>3</v>
      </c>
      <c r="BL156" s="33">
        <v>5</v>
      </c>
      <c r="BM156" s="33">
        <v>3</v>
      </c>
      <c r="BN156" s="33">
        <v>2</v>
      </c>
      <c r="BO156" s="33">
        <v>2</v>
      </c>
      <c r="BP156" s="33">
        <v>5</v>
      </c>
      <c r="BQ156" s="33">
        <v>5</v>
      </c>
      <c r="BR156" s="33">
        <v>5</v>
      </c>
      <c r="BS156" s="33">
        <v>4</v>
      </c>
      <c r="BT156" s="33">
        <v>4</v>
      </c>
      <c r="BU156" s="33" t="s">
        <v>1900</v>
      </c>
      <c r="BV156" s="33" t="s">
        <v>198</v>
      </c>
      <c r="BW156" s="33" t="s">
        <v>184</v>
      </c>
      <c r="CB156" s="33" t="s">
        <v>705</v>
      </c>
      <c r="CC156" s="33" t="s">
        <v>712</v>
      </c>
      <c r="CD156" s="33" t="s">
        <v>719</v>
      </c>
      <c r="CE156" s="33" t="s">
        <v>727</v>
      </c>
      <c r="CF156" s="33" t="s">
        <v>1011</v>
      </c>
      <c r="CG156" s="33" t="s">
        <v>828</v>
      </c>
      <c r="CH156" s="33" t="s">
        <v>1130</v>
      </c>
      <c r="CI156" s="33" t="s">
        <v>837</v>
      </c>
      <c r="CJ156" s="33" t="s">
        <v>844</v>
      </c>
    </row>
    <row r="157" spans="1:88" ht="12.75" x14ac:dyDescent="0.2">
      <c r="A157" s="36">
        <v>42720.49976460648</v>
      </c>
      <c r="B157" s="33">
        <v>4</v>
      </c>
      <c r="C157" s="33">
        <v>5</v>
      </c>
      <c r="D157" s="33">
        <v>5</v>
      </c>
      <c r="E157" s="33">
        <v>4</v>
      </c>
      <c r="F157" s="33">
        <v>3</v>
      </c>
      <c r="G157" s="33">
        <v>5</v>
      </c>
      <c r="H157" s="33">
        <v>4</v>
      </c>
      <c r="I157" s="33">
        <v>5</v>
      </c>
      <c r="J157" s="33">
        <v>5</v>
      </c>
      <c r="K157" s="33">
        <v>4</v>
      </c>
      <c r="L157" s="33">
        <v>4</v>
      </c>
      <c r="M157" s="33">
        <v>4</v>
      </c>
      <c r="N157" s="33">
        <v>4</v>
      </c>
      <c r="O157" s="33">
        <v>4</v>
      </c>
      <c r="P157" s="33">
        <v>5</v>
      </c>
      <c r="Q157" s="33">
        <v>4</v>
      </c>
      <c r="R157" s="33">
        <v>4</v>
      </c>
      <c r="S157" s="33">
        <v>3</v>
      </c>
      <c r="T157" s="33">
        <v>3</v>
      </c>
      <c r="U157" s="33">
        <v>4</v>
      </c>
      <c r="V157" s="33">
        <v>4</v>
      </c>
      <c r="W157" s="33">
        <v>5</v>
      </c>
      <c r="X157" s="33">
        <v>5</v>
      </c>
      <c r="Y157" s="33">
        <v>5</v>
      </c>
      <c r="Z157" s="33">
        <v>5</v>
      </c>
      <c r="AA157" s="33">
        <v>5</v>
      </c>
      <c r="AB157" s="33">
        <v>5</v>
      </c>
      <c r="AC157" s="33">
        <v>5</v>
      </c>
      <c r="AD157" s="33">
        <v>5</v>
      </c>
      <c r="AE157" s="33">
        <v>5</v>
      </c>
      <c r="AF157" s="33">
        <v>5</v>
      </c>
      <c r="AG157" s="33">
        <v>5</v>
      </c>
      <c r="AH157" s="33">
        <v>5</v>
      </c>
      <c r="AI157" s="33">
        <v>5</v>
      </c>
      <c r="AJ157" s="33">
        <v>5</v>
      </c>
      <c r="AK157" s="33">
        <v>5</v>
      </c>
      <c r="AL157" s="33">
        <v>4</v>
      </c>
      <c r="AM157" s="33">
        <v>5</v>
      </c>
      <c r="AN157" s="33">
        <v>3</v>
      </c>
      <c r="AO157" s="33">
        <v>5</v>
      </c>
      <c r="AP157" s="33">
        <v>5</v>
      </c>
      <c r="AQ157" s="33">
        <v>4</v>
      </c>
      <c r="AR157" s="33">
        <v>5</v>
      </c>
      <c r="AS157" s="33">
        <v>3</v>
      </c>
      <c r="AT157" s="33">
        <v>4</v>
      </c>
      <c r="AU157" s="33">
        <v>5</v>
      </c>
      <c r="AV157" s="33">
        <v>3</v>
      </c>
      <c r="AW157" s="33">
        <v>4</v>
      </c>
      <c r="AX157" s="33">
        <v>5</v>
      </c>
      <c r="AY157" s="33">
        <v>5</v>
      </c>
      <c r="AZ157" s="33">
        <v>4</v>
      </c>
      <c r="BA157" s="33">
        <v>3</v>
      </c>
      <c r="BB157" s="33">
        <v>4</v>
      </c>
      <c r="BC157" s="33">
        <v>5</v>
      </c>
      <c r="BD157" s="33">
        <v>3</v>
      </c>
      <c r="BF157" s="33">
        <v>5</v>
      </c>
      <c r="BG157" s="33">
        <v>5</v>
      </c>
      <c r="BH157" s="33">
        <v>5</v>
      </c>
      <c r="BI157" s="33">
        <v>5</v>
      </c>
      <c r="BJ157" s="33">
        <v>4</v>
      </c>
      <c r="BK157" s="33">
        <v>4</v>
      </c>
      <c r="BL157" s="33">
        <v>4</v>
      </c>
      <c r="BM157" s="33">
        <v>4</v>
      </c>
      <c r="BN157" s="33">
        <v>4</v>
      </c>
      <c r="BO157" s="33">
        <v>4</v>
      </c>
      <c r="BP157" s="33">
        <v>4</v>
      </c>
      <c r="BQ157" s="33">
        <v>4</v>
      </c>
      <c r="BR157" s="33">
        <v>4</v>
      </c>
      <c r="BS157" s="33">
        <v>4</v>
      </c>
      <c r="BT157" s="33">
        <v>4</v>
      </c>
      <c r="BU157" s="33" t="s">
        <v>1901</v>
      </c>
      <c r="BV157" s="33" t="s">
        <v>198</v>
      </c>
      <c r="BW157" s="33" t="s">
        <v>183</v>
      </c>
      <c r="BX157" s="33" t="s">
        <v>1631</v>
      </c>
      <c r="BY157" s="33" t="s">
        <v>1617</v>
      </c>
      <c r="BZ157" s="33" t="s">
        <v>1553</v>
      </c>
      <c r="CB157" s="33" t="s">
        <v>705</v>
      </c>
      <c r="CC157" s="33" t="s">
        <v>712</v>
      </c>
      <c r="CD157" s="33" t="s">
        <v>719</v>
      </c>
      <c r="CE157" s="33" t="s">
        <v>727</v>
      </c>
      <c r="CF157" s="33" t="s">
        <v>1902</v>
      </c>
      <c r="CG157" s="33" t="s">
        <v>828</v>
      </c>
      <c r="CH157" s="33" t="s">
        <v>830</v>
      </c>
      <c r="CI157" s="33" t="s">
        <v>837</v>
      </c>
      <c r="CJ157" s="33" t="s">
        <v>844</v>
      </c>
    </row>
    <row r="158" spans="1:88" ht="12.75" x14ac:dyDescent="0.2">
      <c r="A158" s="36">
        <v>42720.572349803246</v>
      </c>
      <c r="B158" s="33">
        <v>4</v>
      </c>
      <c r="C158" s="33">
        <v>3</v>
      </c>
      <c r="D158" s="33">
        <v>4</v>
      </c>
      <c r="E158" s="33">
        <v>2</v>
      </c>
      <c r="F158" s="33">
        <v>1</v>
      </c>
      <c r="G158" s="33">
        <v>5</v>
      </c>
      <c r="H158" s="33">
        <v>1</v>
      </c>
      <c r="I158" s="33">
        <v>5</v>
      </c>
      <c r="J158" s="33">
        <v>3</v>
      </c>
      <c r="K158" s="33">
        <v>1</v>
      </c>
      <c r="L158" s="33">
        <v>4</v>
      </c>
      <c r="M158" s="33">
        <v>2</v>
      </c>
      <c r="N158" s="33">
        <v>1</v>
      </c>
      <c r="O158" s="33">
        <v>5</v>
      </c>
      <c r="P158" s="33">
        <v>4</v>
      </c>
      <c r="Q158" s="33">
        <v>4</v>
      </c>
      <c r="R158" s="33">
        <v>3</v>
      </c>
      <c r="S158" s="33">
        <v>1</v>
      </c>
      <c r="T158" s="33">
        <v>2</v>
      </c>
      <c r="U158" s="33">
        <v>4</v>
      </c>
      <c r="V158" s="33">
        <v>1</v>
      </c>
      <c r="W158" s="33">
        <v>5</v>
      </c>
      <c r="X158" s="33">
        <v>2</v>
      </c>
      <c r="Y158" s="33">
        <v>5</v>
      </c>
      <c r="Z158" s="33">
        <v>5</v>
      </c>
      <c r="AA158" s="33">
        <v>5</v>
      </c>
      <c r="AB158" s="33">
        <v>3</v>
      </c>
      <c r="AC158" s="33">
        <v>5</v>
      </c>
      <c r="AD158" s="33">
        <v>1</v>
      </c>
      <c r="AE158" s="33">
        <v>2</v>
      </c>
      <c r="AF158" s="33">
        <v>4</v>
      </c>
      <c r="AG158" s="33">
        <v>1</v>
      </c>
      <c r="AH158" s="33">
        <v>4</v>
      </c>
      <c r="AI158" s="33">
        <v>3</v>
      </c>
      <c r="AJ158" s="33">
        <v>5</v>
      </c>
      <c r="AK158" s="33">
        <v>3</v>
      </c>
      <c r="AL158" s="33">
        <v>4</v>
      </c>
      <c r="AM158" s="33">
        <v>2</v>
      </c>
      <c r="AN158" s="33">
        <v>1</v>
      </c>
      <c r="AO158" s="33">
        <v>5</v>
      </c>
      <c r="AP158" s="33">
        <v>2</v>
      </c>
      <c r="AQ158" s="33">
        <v>5</v>
      </c>
      <c r="AR158" s="33">
        <v>4</v>
      </c>
      <c r="AS158" s="33">
        <v>1</v>
      </c>
      <c r="AT158" s="33">
        <v>4</v>
      </c>
      <c r="AU158" s="33">
        <v>2</v>
      </c>
      <c r="AV158" s="33">
        <v>1</v>
      </c>
      <c r="AW158" s="33">
        <v>5</v>
      </c>
      <c r="AX158" s="33">
        <v>4</v>
      </c>
      <c r="AY158" s="33">
        <v>4</v>
      </c>
      <c r="AZ158" s="33">
        <v>3</v>
      </c>
      <c r="BA158" s="33">
        <v>1</v>
      </c>
      <c r="BB158" s="33">
        <v>2</v>
      </c>
      <c r="BC158" s="33">
        <v>4</v>
      </c>
      <c r="BD158" s="33">
        <v>1</v>
      </c>
      <c r="BE158" s="33" t="s">
        <v>1903</v>
      </c>
      <c r="BF158" s="33">
        <v>4</v>
      </c>
      <c r="BG158" s="33">
        <v>5</v>
      </c>
      <c r="BH158" s="33">
        <v>4</v>
      </c>
      <c r="BI158" s="33">
        <v>3</v>
      </c>
      <c r="BJ158" s="33">
        <v>4</v>
      </c>
      <c r="BK158" s="33">
        <v>4</v>
      </c>
      <c r="BL158" s="33">
        <v>3</v>
      </c>
      <c r="BM158" s="33">
        <v>3</v>
      </c>
      <c r="BN158" s="33">
        <v>2</v>
      </c>
      <c r="BO158" s="33">
        <v>1</v>
      </c>
      <c r="BP158" s="33">
        <v>4</v>
      </c>
      <c r="BQ158" s="33">
        <v>4</v>
      </c>
      <c r="BR158" s="33">
        <v>4</v>
      </c>
      <c r="BS158" s="33">
        <v>4</v>
      </c>
      <c r="BT158" s="33">
        <v>4</v>
      </c>
      <c r="BU158" s="33" t="s">
        <v>1904</v>
      </c>
      <c r="BV158" s="33" t="s">
        <v>198</v>
      </c>
      <c r="BW158" s="33" t="s">
        <v>186</v>
      </c>
      <c r="CB158" s="33" t="s">
        <v>705</v>
      </c>
      <c r="CC158" s="33" t="s">
        <v>713</v>
      </c>
      <c r="CD158" s="33" t="s">
        <v>720</v>
      </c>
      <c r="CE158" s="33" t="s">
        <v>727</v>
      </c>
      <c r="CF158" s="33" t="s">
        <v>1333</v>
      </c>
      <c r="CG158" s="33" t="s">
        <v>828</v>
      </c>
      <c r="CH158" s="33" t="s">
        <v>1032</v>
      </c>
      <c r="CI158" s="33" t="s">
        <v>939</v>
      </c>
      <c r="CJ158" s="33" t="s">
        <v>1186</v>
      </c>
    </row>
    <row r="159" spans="1:88" ht="12.75" x14ac:dyDescent="0.2">
      <c r="A159" s="36">
        <v>42720.647159456013</v>
      </c>
      <c r="B159" s="33">
        <v>2</v>
      </c>
      <c r="C159" s="33">
        <v>4</v>
      </c>
      <c r="D159" s="33">
        <v>4</v>
      </c>
      <c r="E159" s="33">
        <v>4</v>
      </c>
      <c r="F159" s="33">
        <v>1</v>
      </c>
      <c r="G159" s="33">
        <v>4</v>
      </c>
      <c r="H159" s="33">
        <v>4</v>
      </c>
      <c r="I159" s="33">
        <v>4</v>
      </c>
      <c r="J159" s="33">
        <v>4</v>
      </c>
      <c r="K159" s="33">
        <v>4</v>
      </c>
      <c r="L159" s="33">
        <v>4</v>
      </c>
      <c r="M159" s="33">
        <v>2</v>
      </c>
      <c r="N159" s="33">
        <v>3</v>
      </c>
      <c r="O159" s="33">
        <v>4</v>
      </c>
      <c r="P159" s="33">
        <v>2</v>
      </c>
      <c r="Q159" s="33">
        <v>4</v>
      </c>
      <c r="R159" s="33">
        <v>4</v>
      </c>
      <c r="S159" s="33">
        <v>4</v>
      </c>
      <c r="T159" s="33">
        <v>3</v>
      </c>
      <c r="U159" s="33">
        <v>4</v>
      </c>
      <c r="V159" s="33" t="s">
        <v>5</v>
      </c>
      <c r="W159" s="33">
        <v>5</v>
      </c>
      <c r="X159" s="33">
        <v>3</v>
      </c>
      <c r="Y159" s="33">
        <v>5</v>
      </c>
      <c r="Z159" s="33">
        <v>5</v>
      </c>
      <c r="AA159" s="33">
        <v>5</v>
      </c>
      <c r="AB159" s="33">
        <v>5</v>
      </c>
      <c r="AC159" s="33">
        <v>3</v>
      </c>
      <c r="AD159" s="33">
        <v>5</v>
      </c>
      <c r="AE159" s="33">
        <v>3</v>
      </c>
      <c r="AF159" s="33">
        <v>5</v>
      </c>
      <c r="AG159" s="33">
        <v>5</v>
      </c>
      <c r="AH159" s="33">
        <v>5</v>
      </c>
      <c r="AI159" s="33">
        <v>5</v>
      </c>
      <c r="AJ159" s="33">
        <v>2</v>
      </c>
      <c r="AK159" s="33">
        <v>4</v>
      </c>
      <c r="AL159" s="33">
        <v>4</v>
      </c>
      <c r="AM159" s="33">
        <v>4</v>
      </c>
      <c r="AN159" s="33">
        <v>4</v>
      </c>
      <c r="AO159" s="33">
        <v>4</v>
      </c>
      <c r="AP159" s="33">
        <v>4</v>
      </c>
      <c r="AQ159" s="33">
        <v>4</v>
      </c>
      <c r="AR159" s="33">
        <v>4</v>
      </c>
      <c r="AS159" s="33">
        <v>4</v>
      </c>
      <c r="AT159" s="33">
        <v>4</v>
      </c>
      <c r="AU159" s="33">
        <v>2</v>
      </c>
      <c r="AV159" s="33">
        <v>4</v>
      </c>
      <c r="AW159" s="33">
        <v>4</v>
      </c>
      <c r="AX159" s="33">
        <v>2</v>
      </c>
      <c r="AY159" s="33">
        <v>4</v>
      </c>
      <c r="AZ159" s="33">
        <v>4</v>
      </c>
      <c r="BA159" s="33">
        <v>4</v>
      </c>
      <c r="BB159" s="33">
        <v>3</v>
      </c>
      <c r="BC159" s="33">
        <v>4</v>
      </c>
      <c r="BD159" s="33" t="s">
        <v>5</v>
      </c>
      <c r="BF159" s="33">
        <v>5</v>
      </c>
      <c r="BG159" s="33">
        <v>4</v>
      </c>
      <c r="BH159" s="33">
        <v>5</v>
      </c>
      <c r="BI159" s="33" t="s">
        <v>5</v>
      </c>
      <c r="BJ159" s="33">
        <v>5</v>
      </c>
      <c r="BK159" s="33">
        <v>4</v>
      </c>
      <c r="BL159" s="33">
        <v>4</v>
      </c>
      <c r="BM159" s="33">
        <v>3</v>
      </c>
      <c r="BN159" s="33">
        <v>5</v>
      </c>
      <c r="BO159" s="33">
        <v>5</v>
      </c>
      <c r="BP159" s="33">
        <v>5</v>
      </c>
      <c r="BQ159" s="33">
        <v>5</v>
      </c>
      <c r="BR159" s="33">
        <v>5</v>
      </c>
      <c r="BS159" s="33">
        <v>5</v>
      </c>
      <c r="BT159" s="33">
        <v>5</v>
      </c>
      <c r="BU159" s="33" t="s">
        <v>1905</v>
      </c>
      <c r="BV159" s="33" t="s">
        <v>198</v>
      </c>
      <c r="BW159" s="33" t="s">
        <v>182</v>
      </c>
      <c r="BX159" s="33" t="s">
        <v>1587</v>
      </c>
      <c r="BY159" s="33" t="s">
        <v>1906</v>
      </c>
      <c r="CB159" s="33" t="s">
        <v>705</v>
      </c>
      <c r="CC159" s="33" t="s">
        <v>712</v>
      </c>
      <c r="CD159" s="33" t="s">
        <v>719</v>
      </c>
      <c r="CE159" s="33" t="s">
        <v>727</v>
      </c>
      <c r="CF159" s="33" t="s">
        <v>1011</v>
      </c>
      <c r="CG159" s="33" t="s">
        <v>1907</v>
      </c>
      <c r="CH159" s="33" t="s">
        <v>1228</v>
      </c>
      <c r="CI159" s="33" t="s">
        <v>837</v>
      </c>
      <c r="CJ159" s="33" t="s">
        <v>844</v>
      </c>
    </row>
    <row r="160" spans="1:88" ht="12.75" x14ac:dyDescent="0.2">
      <c r="A160" s="36">
        <v>42723.406819282405</v>
      </c>
      <c r="B160" s="33">
        <v>2</v>
      </c>
      <c r="C160" s="33">
        <v>5</v>
      </c>
      <c r="D160" s="33">
        <v>1</v>
      </c>
      <c r="E160" s="33">
        <v>5</v>
      </c>
      <c r="F160" s="33">
        <v>5</v>
      </c>
      <c r="G160" s="33">
        <v>4</v>
      </c>
      <c r="H160" s="33">
        <v>1</v>
      </c>
      <c r="I160" s="33">
        <v>4</v>
      </c>
      <c r="J160" s="33">
        <v>1</v>
      </c>
      <c r="K160" s="33">
        <v>3</v>
      </c>
      <c r="L160" s="33">
        <v>5</v>
      </c>
      <c r="M160" s="33">
        <v>5</v>
      </c>
      <c r="N160" s="33">
        <v>1</v>
      </c>
      <c r="O160" s="33">
        <v>2</v>
      </c>
      <c r="P160" s="33">
        <v>4</v>
      </c>
      <c r="Q160" s="33">
        <v>3</v>
      </c>
      <c r="R160" s="33">
        <v>1</v>
      </c>
      <c r="S160" s="33">
        <v>1</v>
      </c>
      <c r="T160" s="33">
        <v>4</v>
      </c>
      <c r="U160" s="33">
        <v>1</v>
      </c>
      <c r="V160" s="33">
        <v>1</v>
      </c>
      <c r="W160" s="33">
        <v>3</v>
      </c>
      <c r="X160" s="33">
        <v>3</v>
      </c>
      <c r="Y160" s="33">
        <v>3</v>
      </c>
      <c r="Z160" s="33">
        <v>4</v>
      </c>
      <c r="AA160" s="33">
        <v>2</v>
      </c>
      <c r="AB160" s="33">
        <v>3</v>
      </c>
      <c r="AC160" s="33">
        <v>4</v>
      </c>
      <c r="AD160" s="33">
        <v>3</v>
      </c>
      <c r="AE160" s="33">
        <v>3</v>
      </c>
      <c r="AF160" s="33">
        <v>3</v>
      </c>
      <c r="AG160" s="33">
        <v>2</v>
      </c>
      <c r="AH160" s="33">
        <v>5</v>
      </c>
      <c r="AI160" s="33">
        <v>3</v>
      </c>
      <c r="AJ160" s="33">
        <v>3</v>
      </c>
      <c r="AK160" s="33">
        <v>4</v>
      </c>
      <c r="AL160" s="33">
        <v>1</v>
      </c>
      <c r="AM160" s="33">
        <v>5</v>
      </c>
      <c r="AN160" s="33">
        <v>5</v>
      </c>
      <c r="AO160" s="33">
        <v>4</v>
      </c>
      <c r="AP160" s="33">
        <v>1</v>
      </c>
      <c r="AQ160" s="33">
        <v>4</v>
      </c>
      <c r="AR160" s="33">
        <v>1</v>
      </c>
      <c r="AS160" s="33">
        <v>4</v>
      </c>
      <c r="AT160" s="33">
        <v>5</v>
      </c>
      <c r="AU160" s="33">
        <v>5</v>
      </c>
      <c r="AV160" s="33">
        <v>1</v>
      </c>
      <c r="AW160" s="33">
        <v>2</v>
      </c>
      <c r="AX160" s="33">
        <v>1</v>
      </c>
      <c r="AY160" s="33">
        <v>2</v>
      </c>
      <c r="AZ160" s="33">
        <v>1</v>
      </c>
      <c r="BA160" s="33">
        <v>1</v>
      </c>
      <c r="BB160" s="33">
        <v>3</v>
      </c>
      <c r="BC160" s="33">
        <v>1</v>
      </c>
      <c r="BD160" s="33">
        <v>1</v>
      </c>
      <c r="BF160" s="33">
        <v>2</v>
      </c>
      <c r="BG160" s="33">
        <v>2</v>
      </c>
      <c r="BH160" s="33">
        <v>2</v>
      </c>
      <c r="BI160" s="33">
        <v>2</v>
      </c>
      <c r="BJ160" s="33">
        <v>2</v>
      </c>
      <c r="BK160" s="33">
        <v>2</v>
      </c>
      <c r="BL160" s="33">
        <v>2</v>
      </c>
      <c r="BM160" s="33">
        <v>2</v>
      </c>
      <c r="BN160" s="33" t="s">
        <v>5</v>
      </c>
      <c r="BO160" s="33">
        <v>5</v>
      </c>
      <c r="BP160" s="33">
        <v>3</v>
      </c>
      <c r="BQ160" s="33" t="s">
        <v>5</v>
      </c>
      <c r="BR160" s="33">
        <v>3</v>
      </c>
      <c r="BS160" s="33">
        <v>5</v>
      </c>
      <c r="BT160" s="33">
        <v>3</v>
      </c>
      <c r="BV160" s="33" t="s">
        <v>198</v>
      </c>
      <c r="BW160" s="33" t="s">
        <v>182</v>
      </c>
      <c r="BY160" s="33" t="s">
        <v>1579</v>
      </c>
      <c r="CB160" s="33" t="s">
        <v>704</v>
      </c>
      <c r="CC160" s="33" t="s">
        <v>713</v>
      </c>
      <c r="CD160" s="33" t="s">
        <v>719</v>
      </c>
      <c r="CE160" s="33" t="s">
        <v>727</v>
      </c>
      <c r="CF160" s="33" t="s">
        <v>1908</v>
      </c>
      <c r="CG160" s="33" t="s">
        <v>828</v>
      </c>
      <c r="CH160" s="33" t="s">
        <v>1909</v>
      </c>
      <c r="CI160" s="33" t="s">
        <v>837</v>
      </c>
      <c r="CJ160" s="33" t="s">
        <v>844</v>
      </c>
    </row>
    <row r="161" spans="1:88" ht="12.75" x14ac:dyDescent="0.2">
      <c r="A161" s="36">
        <v>42723.429746354166</v>
      </c>
      <c r="B161" s="33">
        <v>2</v>
      </c>
      <c r="C161" s="33">
        <v>5</v>
      </c>
      <c r="D161" s="33">
        <v>4</v>
      </c>
      <c r="E161" s="33">
        <v>1</v>
      </c>
      <c r="F161" s="33">
        <v>1</v>
      </c>
      <c r="G161" s="33">
        <v>3</v>
      </c>
      <c r="H161" s="33">
        <v>4</v>
      </c>
      <c r="I161" s="33">
        <v>4</v>
      </c>
      <c r="J161" s="33">
        <v>3</v>
      </c>
      <c r="K161" s="33">
        <v>2</v>
      </c>
      <c r="L161" s="33">
        <v>1</v>
      </c>
      <c r="M161" s="33">
        <v>4</v>
      </c>
      <c r="N161" s="33">
        <v>4</v>
      </c>
      <c r="O161" s="33">
        <v>2</v>
      </c>
      <c r="P161" s="33">
        <v>4</v>
      </c>
      <c r="Q161" s="33">
        <v>4</v>
      </c>
      <c r="R161" s="33">
        <v>2</v>
      </c>
      <c r="S161" s="33">
        <v>2</v>
      </c>
      <c r="T161" s="33">
        <v>3</v>
      </c>
      <c r="U161" s="33">
        <v>1</v>
      </c>
      <c r="V161" s="33">
        <v>1</v>
      </c>
      <c r="W161" s="33">
        <v>5</v>
      </c>
      <c r="X161" s="33">
        <v>4</v>
      </c>
      <c r="Y161" s="33">
        <v>5</v>
      </c>
      <c r="Z161" s="33">
        <v>4</v>
      </c>
      <c r="AA161" s="33">
        <v>5</v>
      </c>
      <c r="AB161" s="33">
        <v>5</v>
      </c>
      <c r="AC161" s="33">
        <v>5</v>
      </c>
      <c r="AD161" s="33">
        <v>4</v>
      </c>
      <c r="AE161" s="33">
        <v>3</v>
      </c>
      <c r="AF161" s="33">
        <v>5</v>
      </c>
      <c r="AG161" s="33">
        <v>5</v>
      </c>
      <c r="AH161" s="33">
        <v>4</v>
      </c>
      <c r="AI161" s="33">
        <v>4</v>
      </c>
      <c r="AJ161" s="33">
        <v>2</v>
      </c>
      <c r="AK161" s="33">
        <v>5</v>
      </c>
      <c r="AL161" s="33">
        <v>5</v>
      </c>
      <c r="AM161" s="33">
        <v>1</v>
      </c>
      <c r="AN161" s="33">
        <v>1</v>
      </c>
      <c r="AO161" s="33">
        <v>5</v>
      </c>
      <c r="AP161" s="33">
        <v>5</v>
      </c>
      <c r="AQ161" s="33">
        <v>4</v>
      </c>
      <c r="AR161" s="33">
        <v>3</v>
      </c>
      <c r="AS161" s="33">
        <v>2</v>
      </c>
      <c r="AT161" s="33">
        <v>3</v>
      </c>
      <c r="AU161" s="33">
        <v>5</v>
      </c>
      <c r="AV161" s="33">
        <v>3</v>
      </c>
      <c r="AW161" s="33">
        <v>2</v>
      </c>
      <c r="AX161" s="33">
        <v>5</v>
      </c>
      <c r="AY161" s="33">
        <v>4</v>
      </c>
      <c r="AZ161" s="33">
        <v>2</v>
      </c>
      <c r="BA161" s="33">
        <v>2</v>
      </c>
      <c r="BB161" s="33">
        <v>2</v>
      </c>
      <c r="BC161" s="33">
        <v>2</v>
      </c>
      <c r="BD161" s="33">
        <v>1</v>
      </c>
      <c r="BE161" s="33" t="s">
        <v>1910</v>
      </c>
      <c r="BF161" s="33">
        <v>3</v>
      </c>
      <c r="BG161" s="33">
        <v>2</v>
      </c>
      <c r="BH161" s="33">
        <v>5</v>
      </c>
      <c r="BI161" s="33">
        <v>2</v>
      </c>
      <c r="BJ161" s="33">
        <v>2</v>
      </c>
      <c r="BK161" s="33">
        <v>3</v>
      </c>
      <c r="BL161" s="33">
        <v>3</v>
      </c>
      <c r="BM161" s="33">
        <v>5</v>
      </c>
      <c r="BN161" s="33">
        <v>4</v>
      </c>
      <c r="BO161" s="33">
        <v>2</v>
      </c>
      <c r="BP161" s="33">
        <v>4</v>
      </c>
      <c r="BQ161" s="33">
        <v>5</v>
      </c>
      <c r="BR161" s="33">
        <v>3</v>
      </c>
      <c r="BS161" s="33" t="s">
        <v>5</v>
      </c>
      <c r="BT161" s="33">
        <v>5</v>
      </c>
      <c r="BU161" s="33" t="s">
        <v>1911</v>
      </c>
      <c r="BV161" s="33" t="s">
        <v>198</v>
      </c>
      <c r="BW161" s="33" t="s">
        <v>184</v>
      </c>
      <c r="CB161" s="33" t="s">
        <v>704</v>
      </c>
      <c r="CC161" s="33" t="s">
        <v>713</v>
      </c>
      <c r="CD161" s="33" t="s">
        <v>719</v>
      </c>
      <c r="CE161" s="33" t="s">
        <v>727</v>
      </c>
      <c r="CF161" s="33" t="s">
        <v>933</v>
      </c>
      <c r="CG161" s="33" t="s">
        <v>829</v>
      </c>
      <c r="CH161" s="33" t="s">
        <v>829</v>
      </c>
      <c r="CI161" s="33" t="s">
        <v>837</v>
      </c>
      <c r="CJ161" s="33" t="s">
        <v>844</v>
      </c>
    </row>
    <row r="162" spans="1:88" ht="12.75" x14ac:dyDescent="0.2">
      <c r="A162" s="36">
        <v>42723.63632553241</v>
      </c>
      <c r="B162" s="33">
        <v>2</v>
      </c>
      <c r="C162" s="33">
        <v>5</v>
      </c>
      <c r="D162" s="33">
        <v>4</v>
      </c>
      <c r="E162" s="33">
        <v>5</v>
      </c>
      <c r="F162" s="33">
        <v>3</v>
      </c>
      <c r="G162" s="33">
        <v>5</v>
      </c>
      <c r="H162" s="33">
        <v>3</v>
      </c>
      <c r="I162" s="33">
        <v>5</v>
      </c>
      <c r="J162" s="33">
        <v>3</v>
      </c>
      <c r="K162" s="33">
        <v>4</v>
      </c>
      <c r="L162" s="33">
        <v>4</v>
      </c>
      <c r="M162" s="33">
        <v>4</v>
      </c>
      <c r="N162" s="33">
        <v>3</v>
      </c>
      <c r="O162" s="33">
        <v>4</v>
      </c>
      <c r="P162" s="33">
        <v>4</v>
      </c>
      <c r="Q162" s="33">
        <v>5</v>
      </c>
      <c r="R162" s="33">
        <v>4</v>
      </c>
      <c r="S162" s="33">
        <v>5</v>
      </c>
      <c r="T162" s="33">
        <v>5</v>
      </c>
      <c r="U162" s="33">
        <v>3</v>
      </c>
      <c r="V162" s="33" t="s">
        <v>5</v>
      </c>
      <c r="W162" s="33">
        <v>5</v>
      </c>
      <c r="X162" s="33">
        <v>4</v>
      </c>
      <c r="Y162" s="33">
        <v>5</v>
      </c>
      <c r="Z162" s="33">
        <v>5</v>
      </c>
      <c r="AA162" s="33">
        <v>5</v>
      </c>
      <c r="AB162" s="33">
        <v>4</v>
      </c>
      <c r="AC162" s="33">
        <v>5</v>
      </c>
      <c r="AD162" s="33">
        <v>5</v>
      </c>
      <c r="AE162" s="33">
        <v>2</v>
      </c>
      <c r="AF162" s="33">
        <v>3</v>
      </c>
      <c r="AG162" s="33">
        <v>4</v>
      </c>
      <c r="AH162" s="33">
        <v>4</v>
      </c>
      <c r="AI162" s="33">
        <v>5</v>
      </c>
      <c r="AJ162" s="33">
        <v>3</v>
      </c>
      <c r="AK162" s="33">
        <v>5</v>
      </c>
      <c r="AL162" s="33">
        <v>4</v>
      </c>
      <c r="AM162" s="33">
        <v>5</v>
      </c>
      <c r="AN162" s="33">
        <v>3</v>
      </c>
      <c r="AO162" s="33">
        <v>4</v>
      </c>
      <c r="AP162" s="33">
        <v>3</v>
      </c>
      <c r="AQ162" s="33">
        <v>5</v>
      </c>
      <c r="AR162" s="33">
        <v>3</v>
      </c>
      <c r="AS162" s="33">
        <v>3</v>
      </c>
      <c r="AT162" s="33">
        <v>3</v>
      </c>
      <c r="AU162" s="33">
        <v>5</v>
      </c>
      <c r="AV162" s="33">
        <v>4</v>
      </c>
      <c r="AW162" s="33">
        <v>4</v>
      </c>
      <c r="AX162" s="33">
        <v>5</v>
      </c>
      <c r="AY162" s="33">
        <v>5</v>
      </c>
      <c r="AZ162" s="33">
        <v>4</v>
      </c>
      <c r="BA162" s="33">
        <v>5</v>
      </c>
      <c r="BB162" s="33">
        <v>5</v>
      </c>
      <c r="BC162" s="33">
        <v>2</v>
      </c>
      <c r="BD162" s="33" t="s">
        <v>5</v>
      </c>
      <c r="BF162" s="33">
        <v>5</v>
      </c>
      <c r="BG162" s="33">
        <v>5</v>
      </c>
      <c r="BH162" s="33">
        <v>5</v>
      </c>
      <c r="BI162" s="33">
        <v>3</v>
      </c>
      <c r="BJ162" s="33">
        <v>5</v>
      </c>
      <c r="BK162" s="33">
        <v>5</v>
      </c>
      <c r="BL162" s="33">
        <v>5</v>
      </c>
      <c r="BM162" s="33">
        <v>5</v>
      </c>
      <c r="BN162" s="33">
        <v>5</v>
      </c>
      <c r="BO162" s="33">
        <v>2</v>
      </c>
      <c r="BP162" s="33">
        <v>5</v>
      </c>
      <c r="BQ162" s="33">
        <v>5</v>
      </c>
      <c r="BR162" s="33">
        <v>5</v>
      </c>
      <c r="BS162" s="33">
        <v>5</v>
      </c>
      <c r="BT162" s="33">
        <v>5</v>
      </c>
      <c r="BV162" s="33" t="s">
        <v>198</v>
      </c>
      <c r="BW162" s="33" t="s">
        <v>184</v>
      </c>
      <c r="BY162" s="33" t="s">
        <v>1538</v>
      </c>
      <c r="CB162" s="33" t="s">
        <v>705</v>
      </c>
      <c r="CC162" s="33" t="s">
        <v>711</v>
      </c>
      <c r="CD162" s="33" t="s">
        <v>719</v>
      </c>
      <c r="CE162" s="33" t="s">
        <v>727</v>
      </c>
      <c r="CF162" s="33" t="s">
        <v>1269</v>
      </c>
      <c r="CG162" s="33" t="s">
        <v>1078</v>
      </c>
      <c r="CH162" s="33" t="s">
        <v>1912</v>
      </c>
      <c r="CI162" s="33" t="s">
        <v>837</v>
      </c>
      <c r="CJ162" s="33" t="s">
        <v>844</v>
      </c>
    </row>
    <row r="163" spans="1:88" ht="12.75" x14ac:dyDescent="0.2">
      <c r="A163" s="36">
        <v>42724.396065833338</v>
      </c>
      <c r="B163" s="33">
        <v>5</v>
      </c>
      <c r="C163" s="33">
        <v>5</v>
      </c>
      <c r="D163" s="33">
        <v>5</v>
      </c>
      <c r="E163" s="33">
        <v>2</v>
      </c>
      <c r="F163" s="33">
        <v>2</v>
      </c>
      <c r="G163" s="33">
        <v>5</v>
      </c>
      <c r="H163" s="33">
        <v>5</v>
      </c>
      <c r="I163" s="33">
        <v>1</v>
      </c>
      <c r="J163" s="33">
        <v>3</v>
      </c>
      <c r="K163" s="33">
        <v>3</v>
      </c>
      <c r="L163" s="33">
        <v>5</v>
      </c>
      <c r="M163" s="33">
        <v>1</v>
      </c>
      <c r="N163" s="33">
        <v>1</v>
      </c>
      <c r="O163" s="33">
        <v>1</v>
      </c>
      <c r="P163" s="33">
        <v>2</v>
      </c>
      <c r="Q163" s="33">
        <v>5</v>
      </c>
      <c r="R163" s="33">
        <v>1</v>
      </c>
      <c r="S163" s="33">
        <v>1</v>
      </c>
      <c r="T163" s="33">
        <v>1</v>
      </c>
      <c r="U163" s="33">
        <v>1</v>
      </c>
      <c r="V163" s="33">
        <v>1</v>
      </c>
      <c r="W163" s="33">
        <v>4</v>
      </c>
      <c r="X163" s="33">
        <v>5</v>
      </c>
      <c r="Y163" s="33">
        <v>4</v>
      </c>
      <c r="Z163" s="33">
        <v>5</v>
      </c>
      <c r="AA163" s="33">
        <v>4</v>
      </c>
      <c r="AB163" s="33">
        <v>4</v>
      </c>
      <c r="AC163" s="33">
        <v>3</v>
      </c>
      <c r="AD163" s="33">
        <v>3</v>
      </c>
      <c r="AE163" s="33">
        <v>3</v>
      </c>
      <c r="AF163" s="33">
        <v>3</v>
      </c>
      <c r="AG163" s="33">
        <v>5</v>
      </c>
      <c r="AH163" s="33">
        <v>3</v>
      </c>
      <c r="AI163" s="33">
        <v>4</v>
      </c>
      <c r="AJ163" s="33">
        <v>5</v>
      </c>
      <c r="AK163" s="33">
        <v>5</v>
      </c>
      <c r="AL163" s="33">
        <v>5</v>
      </c>
      <c r="AM163" s="33">
        <v>5</v>
      </c>
      <c r="AN163" s="33">
        <v>4</v>
      </c>
      <c r="AO163" s="33">
        <v>5</v>
      </c>
      <c r="AP163" s="33">
        <v>5</v>
      </c>
      <c r="AQ163" s="33">
        <v>4</v>
      </c>
      <c r="AR163" s="33">
        <v>3</v>
      </c>
      <c r="AS163" s="33">
        <v>5</v>
      </c>
      <c r="AT163" s="33">
        <v>4</v>
      </c>
      <c r="AU163" s="33">
        <v>3</v>
      </c>
      <c r="AV163" s="33">
        <v>1</v>
      </c>
      <c r="AW163" s="33">
        <v>2</v>
      </c>
      <c r="AX163" s="33">
        <v>3</v>
      </c>
      <c r="AY163" s="33">
        <v>4</v>
      </c>
      <c r="AZ163" s="33">
        <v>1</v>
      </c>
      <c r="BA163" s="33">
        <v>2</v>
      </c>
      <c r="BB163" s="33">
        <v>3</v>
      </c>
      <c r="BC163" s="33">
        <v>4</v>
      </c>
      <c r="BD163" s="33">
        <v>4</v>
      </c>
      <c r="BF163" s="33">
        <v>5</v>
      </c>
      <c r="BG163" s="33">
        <v>4</v>
      </c>
      <c r="BH163" s="33">
        <v>5</v>
      </c>
      <c r="BI163" s="33">
        <v>3</v>
      </c>
      <c r="BJ163" s="33">
        <v>5</v>
      </c>
      <c r="BK163" s="33">
        <v>5</v>
      </c>
      <c r="BL163" s="33">
        <v>5</v>
      </c>
      <c r="BM163" s="33">
        <v>4</v>
      </c>
      <c r="BN163" s="33">
        <v>3</v>
      </c>
      <c r="BO163" s="33">
        <v>3</v>
      </c>
      <c r="BP163" s="33">
        <v>4</v>
      </c>
      <c r="BQ163" s="33">
        <v>3</v>
      </c>
      <c r="BR163" s="33">
        <v>5</v>
      </c>
      <c r="BS163" s="33">
        <v>3</v>
      </c>
      <c r="BT163" s="33">
        <v>4</v>
      </c>
      <c r="BV163" s="33" t="s">
        <v>1564</v>
      </c>
      <c r="CB163" s="33" t="s">
        <v>705</v>
      </c>
      <c r="CC163" s="33" t="s">
        <v>712</v>
      </c>
      <c r="CD163" s="33" t="s">
        <v>1913</v>
      </c>
      <c r="CE163" s="33" t="s">
        <v>727</v>
      </c>
      <c r="CF163" s="33" t="s">
        <v>1914</v>
      </c>
      <c r="CG163" s="33" t="s">
        <v>830</v>
      </c>
      <c r="CH163" s="33" t="s">
        <v>1112</v>
      </c>
      <c r="CI163" s="33" t="s">
        <v>837</v>
      </c>
      <c r="CJ163" s="33" t="s">
        <v>844</v>
      </c>
    </row>
    <row r="164" spans="1:88" ht="12.75" x14ac:dyDescent="0.2">
      <c r="A164" s="36">
        <v>42725.784847858798</v>
      </c>
      <c r="B164" s="33">
        <v>2</v>
      </c>
      <c r="C164" s="33">
        <v>5</v>
      </c>
      <c r="D164" s="33">
        <v>3</v>
      </c>
      <c r="E164" s="33">
        <v>3</v>
      </c>
      <c r="F164" s="33">
        <v>3</v>
      </c>
      <c r="G164" s="33">
        <v>5</v>
      </c>
      <c r="H164" s="33">
        <v>4</v>
      </c>
      <c r="I164" s="33">
        <v>4</v>
      </c>
      <c r="J164" s="33">
        <v>3</v>
      </c>
      <c r="K164" s="33">
        <v>5</v>
      </c>
      <c r="L164" s="33">
        <v>2</v>
      </c>
      <c r="M164" s="33">
        <v>5</v>
      </c>
      <c r="N164" s="33">
        <v>2</v>
      </c>
      <c r="O164" s="33">
        <v>3</v>
      </c>
      <c r="P164" s="33">
        <v>5</v>
      </c>
      <c r="Q164" s="33">
        <v>4</v>
      </c>
      <c r="R164" s="33">
        <v>4</v>
      </c>
      <c r="S164" s="33">
        <v>4</v>
      </c>
      <c r="T164" s="33">
        <v>2</v>
      </c>
      <c r="U164" s="33">
        <v>5</v>
      </c>
      <c r="V164" s="33" t="s">
        <v>5</v>
      </c>
      <c r="W164" s="33">
        <v>3</v>
      </c>
      <c r="X164" s="33">
        <v>4</v>
      </c>
      <c r="Y164" s="33">
        <v>4</v>
      </c>
      <c r="Z164" s="33">
        <v>4</v>
      </c>
      <c r="AA164" s="33">
        <v>5</v>
      </c>
      <c r="AB164" s="33">
        <v>5</v>
      </c>
      <c r="AC164" s="33">
        <v>4</v>
      </c>
      <c r="AD164" s="33">
        <v>4</v>
      </c>
      <c r="AE164" s="33">
        <v>2</v>
      </c>
      <c r="AF164" s="33">
        <v>4</v>
      </c>
      <c r="AG164" s="33">
        <v>5</v>
      </c>
      <c r="AH164" s="33">
        <v>4</v>
      </c>
      <c r="AI164" s="33">
        <v>3</v>
      </c>
      <c r="AJ164" s="33">
        <v>3</v>
      </c>
      <c r="AK164" s="33">
        <v>5</v>
      </c>
      <c r="AL164" s="33">
        <v>3</v>
      </c>
      <c r="AM164" s="33">
        <v>4</v>
      </c>
      <c r="AN164" s="33">
        <v>4</v>
      </c>
      <c r="AO164" s="33">
        <v>5</v>
      </c>
      <c r="AP164" s="33">
        <v>4</v>
      </c>
      <c r="AQ164" s="33">
        <v>5</v>
      </c>
      <c r="AR164" s="33">
        <v>3</v>
      </c>
      <c r="AS164" s="33">
        <v>5</v>
      </c>
      <c r="AT164" s="33">
        <v>3</v>
      </c>
      <c r="AU164" s="33">
        <v>5</v>
      </c>
      <c r="AV164" s="33">
        <v>2</v>
      </c>
      <c r="AW164" s="33">
        <v>3</v>
      </c>
      <c r="AX164" s="33">
        <v>5</v>
      </c>
      <c r="AY164" s="33">
        <v>5</v>
      </c>
      <c r="AZ164" s="33">
        <v>4</v>
      </c>
      <c r="BA164" s="33">
        <v>5</v>
      </c>
      <c r="BB164" s="33">
        <v>3</v>
      </c>
      <c r="BC164" s="33">
        <v>5</v>
      </c>
      <c r="BD164" s="33">
        <v>3</v>
      </c>
      <c r="BF164" s="33">
        <v>5</v>
      </c>
      <c r="BG164" s="33">
        <v>5</v>
      </c>
      <c r="BH164" s="33">
        <v>5</v>
      </c>
      <c r="BI164" s="33">
        <v>5</v>
      </c>
      <c r="BJ164" s="33">
        <v>5</v>
      </c>
      <c r="BK164" s="33">
        <v>4</v>
      </c>
      <c r="BL164" s="33">
        <v>5</v>
      </c>
      <c r="BM164" s="33">
        <v>4</v>
      </c>
      <c r="BN164" s="33">
        <v>3</v>
      </c>
      <c r="BO164" s="33">
        <v>4</v>
      </c>
      <c r="BP164" s="33">
        <v>5</v>
      </c>
      <c r="BQ164" s="33">
        <v>5</v>
      </c>
      <c r="BR164" s="33">
        <v>5</v>
      </c>
      <c r="BS164" s="33">
        <v>5</v>
      </c>
      <c r="BT164" s="33">
        <v>5</v>
      </c>
      <c r="BU164" s="33" t="s">
        <v>1915</v>
      </c>
      <c r="BV164" s="33" t="s">
        <v>198</v>
      </c>
      <c r="BW164" s="33" t="s">
        <v>183</v>
      </c>
      <c r="BZ164" s="33" t="s">
        <v>1667</v>
      </c>
      <c r="CB164" s="33" t="s">
        <v>704</v>
      </c>
      <c r="CC164" s="33" t="s">
        <v>713</v>
      </c>
      <c r="CD164" s="33" t="s">
        <v>719</v>
      </c>
      <c r="CE164" s="33" t="s">
        <v>727</v>
      </c>
      <c r="CF164" s="33" t="s">
        <v>1916</v>
      </c>
      <c r="CG164" s="33" t="s">
        <v>829</v>
      </c>
      <c r="CH164" s="33" t="s">
        <v>1809</v>
      </c>
      <c r="CI164" s="33" t="s">
        <v>1917</v>
      </c>
      <c r="CJ164" s="33" t="s">
        <v>846</v>
      </c>
    </row>
    <row r="165" spans="1:88" ht="12.75" x14ac:dyDescent="0.2">
      <c r="A165" s="36">
        <v>42725.83322054398</v>
      </c>
      <c r="B165" s="33">
        <v>1</v>
      </c>
      <c r="C165" s="33">
        <v>2</v>
      </c>
      <c r="D165" s="33">
        <v>1</v>
      </c>
      <c r="E165" s="33">
        <v>3</v>
      </c>
      <c r="F165" s="33">
        <v>1</v>
      </c>
      <c r="G165" s="33">
        <v>5</v>
      </c>
      <c r="H165" s="33">
        <v>5</v>
      </c>
      <c r="I165" s="33">
        <v>5</v>
      </c>
      <c r="J165" s="33">
        <v>3</v>
      </c>
      <c r="K165" s="33">
        <v>2</v>
      </c>
      <c r="L165" s="33">
        <v>4</v>
      </c>
      <c r="M165" s="33">
        <v>2</v>
      </c>
      <c r="N165" s="33">
        <v>1</v>
      </c>
      <c r="O165" s="33">
        <v>5</v>
      </c>
      <c r="P165" s="33">
        <v>2</v>
      </c>
      <c r="Q165" s="33">
        <v>4</v>
      </c>
      <c r="R165" s="33">
        <v>5</v>
      </c>
      <c r="S165" s="33">
        <v>3</v>
      </c>
      <c r="T165" s="33">
        <v>3</v>
      </c>
      <c r="U165" s="33">
        <v>2</v>
      </c>
      <c r="V165" s="33" t="s">
        <v>5</v>
      </c>
      <c r="W165" s="33">
        <v>4</v>
      </c>
      <c r="X165" s="33">
        <v>4</v>
      </c>
      <c r="Y165" s="33">
        <v>4</v>
      </c>
      <c r="Z165" s="33">
        <v>1</v>
      </c>
      <c r="AA165" s="33">
        <v>4</v>
      </c>
      <c r="AB165" s="33">
        <v>4</v>
      </c>
      <c r="AC165" s="33">
        <v>3</v>
      </c>
      <c r="AD165" s="33">
        <v>1</v>
      </c>
      <c r="AE165" s="33">
        <v>1</v>
      </c>
      <c r="AF165" s="33">
        <v>1</v>
      </c>
      <c r="AG165" s="33">
        <v>1</v>
      </c>
      <c r="AH165" s="33">
        <v>5</v>
      </c>
      <c r="AI165" s="33">
        <v>4</v>
      </c>
      <c r="AJ165" s="33">
        <v>2</v>
      </c>
      <c r="AK165" s="33">
        <v>2</v>
      </c>
      <c r="AL165" s="33">
        <v>1</v>
      </c>
      <c r="AM165" s="33">
        <v>2</v>
      </c>
      <c r="AN165" s="33">
        <v>1</v>
      </c>
      <c r="AO165" s="33">
        <v>5</v>
      </c>
      <c r="AP165" s="33">
        <v>4</v>
      </c>
      <c r="AQ165" s="33">
        <v>5</v>
      </c>
      <c r="AR165" s="33">
        <v>4</v>
      </c>
      <c r="AS165" s="33">
        <v>2</v>
      </c>
      <c r="AT165" s="33">
        <v>5</v>
      </c>
      <c r="AU165" s="33">
        <v>1</v>
      </c>
      <c r="AV165" s="33">
        <v>1</v>
      </c>
      <c r="AW165" s="33">
        <v>5</v>
      </c>
      <c r="AX165" s="33">
        <v>3</v>
      </c>
      <c r="AY165" s="33">
        <v>5</v>
      </c>
      <c r="AZ165" s="33">
        <v>5</v>
      </c>
      <c r="BA165" s="33">
        <v>4</v>
      </c>
      <c r="BB165" s="33">
        <v>3</v>
      </c>
      <c r="BC165" s="33">
        <v>5</v>
      </c>
      <c r="BD165" s="33" t="s">
        <v>5</v>
      </c>
      <c r="BF165" s="33">
        <v>4</v>
      </c>
      <c r="BG165" s="33">
        <v>5</v>
      </c>
      <c r="BH165" s="33">
        <v>5</v>
      </c>
      <c r="BI165" s="33">
        <v>4</v>
      </c>
      <c r="BJ165" s="33">
        <v>3</v>
      </c>
      <c r="BK165" s="33">
        <v>3</v>
      </c>
      <c r="BL165" s="33">
        <v>5</v>
      </c>
      <c r="BM165" s="33">
        <v>5</v>
      </c>
      <c r="BN165" s="33">
        <v>5</v>
      </c>
      <c r="BO165" s="33">
        <v>3</v>
      </c>
      <c r="BP165" s="33" t="s">
        <v>5</v>
      </c>
      <c r="BQ165" s="33">
        <v>5</v>
      </c>
      <c r="BR165" s="33">
        <v>5</v>
      </c>
      <c r="BS165" s="33">
        <v>5</v>
      </c>
      <c r="BT165" s="33">
        <v>5</v>
      </c>
      <c r="BU165" s="33" t="s">
        <v>1918</v>
      </c>
      <c r="BV165" s="33" t="s">
        <v>198</v>
      </c>
      <c r="BW165" s="33" t="s">
        <v>186</v>
      </c>
      <c r="BX165" s="33" t="s">
        <v>1919</v>
      </c>
      <c r="CB165" s="33" t="s">
        <v>704</v>
      </c>
      <c r="CC165" s="33" t="s">
        <v>712</v>
      </c>
      <c r="CD165" s="33" t="s">
        <v>724</v>
      </c>
      <c r="CE165" s="33" t="s">
        <v>727</v>
      </c>
      <c r="CF165" s="33" t="s">
        <v>1451</v>
      </c>
      <c r="CG165" s="33" t="s">
        <v>830</v>
      </c>
      <c r="CH165" s="33" t="s">
        <v>1920</v>
      </c>
      <c r="CI165" s="33" t="s">
        <v>837</v>
      </c>
      <c r="CJ165" s="33" t="s">
        <v>844</v>
      </c>
    </row>
    <row r="166" spans="1:88" ht="12.75" x14ac:dyDescent="0.2">
      <c r="A166" s="36">
        <v>42726.360375972217</v>
      </c>
      <c r="B166" s="33">
        <v>1</v>
      </c>
      <c r="C166" s="33">
        <v>1</v>
      </c>
      <c r="D166" s="33">
        <v>1</v>
      </c>
      <c r="E166" s="33">
        <v>1</v>
      </c>
      <c r="F166" s="33">
        <v>2</v>
      </c>
      <c r="G166" s="33">
        <v>1</v>
      </c>
      <c r="H166" s="33">
        <v>1</v>
      </c>
      <c r="I166" s="33">
        <v>2</v>
      </c>
      <c r="J166" s="33">
        <v>1</v>
      </c>
      <c r="K166" s="33">
        <v>1</v>
      </c>
      <c r="L166" s="33">
        <v>4</v>
      </c>
      <c r="M166" s="33">
        <v>1</v>
      </c>
      <c r="N166" s="33">
        <v>1</v>
      </c>
      <c r="O166" s="33">
        <v>5</v>
      </c>
      <c r="P166" s="33">
        <v>5</v>
      </c>
      <c r="Q166" s="33">
        <v>2</v>
      </c>
      <c r="R166" s="33">
        <v>2</v>
      </c>
      <c r="S166" s="33">
        <v>1</v>
      </c>
      <c r="T166" s="33">
        <v>2</v>
      </c>
      <c r="U166" s="33">
        <v>1</v>
      </c>
      <c r="V166" s="33" t="s">
        <v>5</v>
      </c>
      <c r="W166" s="33">
        <v>5</v>
      </c>
      <c r="X166" s="33">
        <v>5</v>
      </c>
      <c r="Y166" s="33">
        <v>5</v>
      </c>
      <c r="Z166" s="33">
        <v>4</v>
      </c>
      <c r="AA166" s="33">
        <v>5</v>
      </c>
      <c r="AB166" s="33">
        <v>4</v>
      </c>
      <c r="AC166" s="33">
        <v>5</v>
      </c>
      <c r="AD166" s="33">
        <v>5</v>
      </c>
      <c r="AE166" s="33">
        <v>4</v>
      </c>
      <c r="AF166" s="33">
        <v>5</v>
      </c>
      <c r="AG166" s="33">
        <v>5</v>
      </c>
      <c r="AH166" s="33">
        <v>3</v>
      </c>
      <c r="AI166" s="33">
        <v>5</v>
      </c>
      <c r="AJ166" s="33">
        <v>1</v>
      </c>
      <c r="AK166" s="33">
        <v>1</v>
      </c>
      <c r="AL166" s="33">
        <v>1</v>
      </c>
      <c r="AM166" s="33">
        <v>1</v>
      </c>
      <c r="AN166" s="33">
        <v>2</v>
      </c>
      <c r="AO166" s="33">
        <v>1</v>
      </c>
      <c r="AP166" s="33">
        <v>1</v>
      </c>
      <c r="AQ166" s="33">
        <v>2</v>
      </c>
      <c r="AR166" s="33">
        <v>1</v>
      </c>
      <c r="AS166" s="33">
        <v>1</v>
      </c>
      <c r="AT166" s="33">
        <v>4</v>
      </c>
      <c r="AU166" s="33">
        <v>1</v>
      </c>
      <c r="AV166" s="33">
        <v>2</v>
      </c>
      <c r="AW166" s="33">
        <v>5</v>
      </c>
      <c r="AX166" s="33">
        <v>5</v>
      </c>
      <c r="AY166" s="33">
        <v>3</v>
      </c>
      <c r="AZ166" s="33">
        <v>3</v>
      </c>
      <c r="BA166" s="33">
        <v>1</v>
      </c>
      <c r="BB166" s="33">
        <v>2</v>
      </c>
      <c r="BC166" s="33">
        <v>1</v>
      </c>
      <c r="BD166" s="33" t="s">
        <v>5</v>
      </c>
      <c r="BF166" s="33">
        <v>4</v>
      </c>
      <c r="BG166" s="33">
        <v>5</v>
      </c>
      <c r="BH166" s="33">
        <v>1</v>
      </c>
      <c r="BI166" s="33">
        <v>3</v>
      </c>
      <c r="BJ166" s="33">
        <v>3</v>
      </c>
      <c r="BK166" s="33">
        <v>5</v>
      </c>
      <c r="BL166" s="33">
        <v>5</v>
      </c>
      <c r="BM166" s="33">
        <v>5</v>
      </c>
      <c r="BN166" s="33">
        <v>5</v>
      </c>
      <c r="BO166" s="33">
        <v>3</v>
      </c>
      <c r="BP166" s="33">
        <v>3</v>
      </c>
      <c r="BQ166" s="33">
        <v>5</v>
      </c>
      <c r="BR166" s="33">
        <v>5</v>
      </c>
      <c r="BS166" s="33">
        <v>3</v>
      </c>
      <c r="BT166" s="33">
        <v>5</v>
      </c>
      <c r="BU166" s="33" t="s">
        <v>1921</v>
      </c>
      <c r="BV166" s="33" t="s">
        <v>198</v>
      </c>
      <c r="BW166" s="33" t="s">
        <v>183</v>
      </c>
      <c r="BX166" s="33" t="s">
        <v>1556</v>
      </c>
      <c r="CB166" s="33" t="s">
        <v>704</v>
      </c>
      <c r="CC166" s="33" t="s">
        <v>712</v>
      </c>
      <c r="CD166" s="33" t="s">
        <v>720</v>
      </c>
      <c r="CE166" s="33" t="s">
        <v>727</v>
      </c>
      <c r="CF166" s="33" t="s">
        <v>1922</v>
      </c>
      <c r="CG166" s="33" t="s">
        <v>206</v>
      </c>
      <c r="CH166" s="33" t="s">
        <v>1032</v>
      </c>
      <c r="CI166" s="33" t="s">
        <v>837</v>
      </c>
      <c r="CJ166" s="33" t="s">
        <v>844</v>
      </c>
    </row>
    <row r="167" spans="1:88" ht="12.75" x14ac:dyDescent="0.2">
      <c r="A167" s="36">
        <v>42726.421125347224</v>
      </c>
      <c r="B167" s="33">
        <v>3</v>
      </c>
      <c r="C167" s="33">
        <v>3</v>
      </c>
      <c r="D167" s="33">
        <v>3</v>
      </c>
      <c r="E167" s="33">
        <v>4</v>
      </c>
      <c r="F167" s="33">
        <v>4</v>
      </c>
      <c r="G167" s="33">
        <v>4</v>
      </c>
      <c r="H167" s="33">
        <v>4</v>
      </c>
      <c r="I167" s="33">
        <v>4</v>
      </c>
      <c r="J167" s="33">
        <v>2</v>
      </c>
      <c r="K167" s="33">
        <v>3</v>
      </c>
      <c r="L167" s="33">
        <v>4</v>
      </c>
      <c r="M167" s="33">
        <v>3</v>
      </c>
      <c r="N167" s="33">
        <v>4</v>
      </c>
      <c r="O167" s="33">
        <v>4</v>
      </c>
      <c r="P167" s="33">
        <v>4</v>
      </c>
      <c r="Q167" s="33">
        <v>4</v>
      </c>
      <c r="R167" s="33">
        <v>3</v>
      </c>
      <c r="S167" s="33">
        <v>2</v>
      </c>
      <c r="T167" s="33">
        <v>4</v>
      </c>
      <c r="U167" s="33">
        <v>3</v>
      </c>
      <c r="V167" s="33">
        <v>3</v>
      </c>
      <c r="W167" s="33">
        <v>5</v>
      </c>
      <c r="X167" s="33">
        <v>4</v>
      </c>
      <c r="Y167" s="33">
        <v>4</v>
      </c>
      <c r="Z167" s="33">
        <v>4</v>
      </c>
      <c r="AA167" s="33">
        <v>5</v>
      </c>
      <c r="AB167" s="33">
        <v>4</v>
      </c>
      <c r="AC167" s="33">
        <v>5</v>
      </c>
      <c r="AD167" s="33">
        <v>5</v>
      </c>
      <c r="AE167" s="33">
        <v>4</v>
      </c>
      <c r="AF167" s="33">
        <v>5</v>
      </c>
      <c r="AG167" s="33">
        <v>5</v>
      </c>
      <c r="AH167" s="33">
        <v>5</v>
      </c>
      <c r="AI167" s="33">
        <v>4</v>
      </c>
      <c r="AJ167" s="33">
        <v>3</v>
      </c>
      <c r="AK167" s="33">
        <v>3</v>
      </c>
      <c r="AL167" s="33">
        <v>3</v>
      </c>
      <c r="AM167" s="33">
        <v>5</v>
      </c>
      <c r="AN167" s="33">
        <v>4</v>
      </c>
      <c r="AO167" s="33">
        <v>5</v>
      </c>
      <c r="AP167" s="33">
        <v>5</v>
      </c>
      <c r="AQ167" s="33">
        <v>3</v>
      </c>
      <c r="AR167" s="33">
        <v>3</v>
      </c>
      <c r="AS167" s="33">
        <v>4</v>
      </c>
      <c r="AT167" s="33">
        <v>3</v>
      </c>
      <c r="AU167" s="33">
        <v>5</v>
      </c>
      <c r="AV167" s="33">
        <v>3</v>
      </c>
      <c r="AW167" s="33">
        <v>4</v>
      </c>
      <c r="AX167" s="33">
        <v>4</v>
      </c>
      <c r="AY167" s="33">
        <v>4</v>
      </c>
      <c r="AZ167" s="33">
        <v>5</v>
      </c>
      <c r="BA167" s="33">
        <v>4</v>
      </c>
      <c r="BB167" s="33">
        <v>5</v>
      </c>
      <c r="BC167" s="33">
        <v>4</v>
      </c>
      <c r="BD167" s="33">
        <v>3</v>
      </c>
      <c r="BF167" s="33">
        <v>5</v>
      </c>
      <c r="BG167" s="33">
        <v>5</v>
      </c>
      <c r="BH167" s="33">
        <v>4</v>
      </c>
      <c r="BI167" s="33">
        <v>4</v>
      </c>
      <c r="BJ167" s="33">
        <v>4</v>
      </c>
      <c r="BK167" s="33">
        <v>4</v>
      </c>
      <c r="BL167" s="33">
        <v>4</v>
      </c>
      <c r="BM167" s="33">
        <v>5</v>
      </c>
      <c r="BN167" s="33">
        <v>4</v>
      </c>
      <c r="BO167" s="33">
        <v>5</v>
      </c>
      <c r="BP167" s="33">
        <v>4</v>
      </c>
      <c r="BQ167" s="33">
        <v>4</v>
      </c>
      <c r="BR167" s="33">
        <v>4</v>
      </c>
      <c r="BS167" s="33">
        <v>4</v>
      </c>
      <c r="BT167" s="33">
        <v>5</v>
      </c>
      <c r="BU167" s="33" t="s">
        <v>1923</v>
      </c>
      <c r="BV167" s="33" t="s">
        <v>198</v>
      </c>
      <c r="BW167" s="33" t="s">
        <v>186</v>
      </c>
      <c r="BX167" s="33" t="s">
        <v>1537</v>
      </c>
      <c r="CB167" s="33" t="s">
        <v>704</v>
      </c>
      <c r="CC167" s="33" t="s">
        <v>713</v>
      </c>
      <c r="CD167" s="33" t="s">
        <v>719</v>
      </c>
      <c r="CE167" s="33" t="s">
        <v>728</v>
      </c>
      <c r="CF167" s="33" t="s">
        <v>1924</v>
      </c>
      <c r="CG167" s="33" t="s">
        <v>206</v>
      </c>
      <c r="CH167" s="33" t="s">
        <v>1042</v>
      </c>
      <c r="CI167" s="33" t="s">
        <v>837</v>
      </c>
      <c r="CJ167" s="33" t="s">
        <v>844</v>
      </c>
    </row>
    <row r="168" spans="1:88" ht="12.75" x14ac:dyDescent="0.2">
      <c r="A168" s="36">
        <v>42726.60241133102</v>
      </c>
      <c r="B168" s="33">
        <v>1</v>
      </c>
      <c r="C168" s="33">
        <v>5</v>
      </c>
      <c r="D168" s="33">
        <v>2</v>
      </c>
      <c r="E168" s="33">
        <v>2</v>
      </c>
      <c r="F168" s="33">
        <v>4</v>
      </c>
      <c r="G168" s="33">
        <v>5</v>
      </c>
      <c r="H168" s="33">
        <v>3</v>
      </c>
      <c r="I168" s="33">
        <v>2</v>
      </c>
      <c r="J168" s="33">
        <v>5</v>
      </c>
      <c r="K168" s="33">
        <v>3</v>
      </c>
      <c r="L168" s="33">
        <v>3</v>
      </c>
      <c r="M168" s="33">
        <v>5</v>
      </c>
      <c r="N168" s="33">
        <v>1</v>
      </c>
      <c r="O168" s="33">
        <v>5</v>
      </c>
      <c r="P168" s="33">
        <v>2</v>
      </c>
      <c r="Q168" s="33">
        <v>5</v>
      </c>
      <c r="R168" s="33">
        <v>5</v>
      </c>
      <c r="S168" s="33">
        <v>3</v>
      </c>
      <c r="T168" s="33">
        <v>2</v>
      </c>
      <c r="U168" s="33">
        <v>3</v>
      </c>
      <c r="V168" s="33">
        <v>2</v>
      </c>
      <c r="W168" s="33">
        <v>3</v>
      </c>
      <c r="X168" s="33">
        <v>3</v>
      </c>
      <c r="Y168" s="33">
        <v>2</v>
      </c>
      <c r="Z168" s="33">
        <v>5</v>
      </c>
      <c r="AA168" s="33">
        <v>2</v>
      </c>
      <c r="AB168" s="33">
        <v>5</v>
      </c>
      <c r="AC168" s="33">
        <v>2</v>
      </c>
      <c r="AD168" s="33">
        <v>2</v>
      </c>
      <c r="AE168" s="33">
        <v>4</v>
      </c>
      <c r="AF168" s="33">
        <v>4</v>
      </c>
      <c r="AG168" s="33">
        <v>4</v>
      </c>
      <c r="AH168" s="33">
        <v>5</v>
      </c>
      <c r="AI168" s="33">
        <v>5</v>
      </c>
      <c r="AJ168" s="33">
        <v>2</v>
      </c>
      <c r="AK168" s="33">
        <v>5</v>
      </c>
      <c r="AL168" s="33">
        <v>4</v>
      </c>
      <c r="AM168" s="33">
        <v>5</v>
      </c>
      <c r="AN168" s="33">
        <v>4</v>
      </c>
      <c r="AO168" s="33">
        <v>5</v>
      </c>
      <c r="AP168" s="33">
        <v>5</v>
      </c>
      <c r="AQ168" s="33">
        <v>4</v>
      </c>
      <c r="AR168" s="33">
        <v>5</v>
      </c>
      <c r="AS168" s="33">
        <v>3</v>
      </c>
      <c r="AT168" s="33">
        <v>2</v>
      </c>
      <c r="AU168" s="33">
        <v>3</v>
      </c>
      <c r="AV168" s="33">
        <v>3</v>
      </c>
      <c r="AW168" s="33">
        <v>5</v>
      </c>
      <c r="AX168" s="33">
        <v>4</v>
      </c>
      <c r="AY168" s="33">
        <v>3</v>
      </c>
      <c r="AZ168" s="33">
        <v>5</v>
      </c>
      <c r="BA168" s="33">
        <v>3</v>
      </c>
      <c r="BB168" s="33">
        <v>3</v>
      </c>
      <c r="BC168" s="33">
        <v>3</v>
      </c>
      <c r="BD168" s="33">
        <v>3</v>
      </c>
      <c r="BF168" s="33" t="s">
        <v>5</v>
      </c>
      <c r="BG168" s="33" t="s">
        <v>5</v>
      </c>
      <c r="BH168" s="33" t="s">
        <v>5</v>
      </c>
      <c r="BI168" s="33" t="s">
        <v>5</v>
      </c>
      <c r="BJ168" s="33" t="s">
        <v>5</v>
      </c>
      <c r="BK168" s="33">
        <v>5</v>
      </c>
      <c r="BM168" s="33">
        <v>4</v>
      </c>
      <c r="BN168" s="33">
        <v>3</v>
      </c>
      <c r="BO168" s="33">
        <v>5</v>
      </c>
      <c r="BP168" s="33">
        <v>3</v>
      </c>
      <c r="BQ168" s="33">
        <v>3</v>
      </c>
      <c r="BR168" s="33">
        <v>4</v>
      </c>
      <c r="BS168" s="33">
        <v>5</v>
      </c>
      <c r="BT168" s="33">
        <v>4</v>
      </c>
      <c r="BV168" s="33" t="s">
        <v>1564</v>
      </c>
      <c r="CB168" s="33" t="s">
        <v>705</v>
      </c>
      <c r="CC168" s="33" t="s">
        <v>711</v>
      </c>
      <c r="CD168" s="33" t="s">
        <v>719</v>
      </c>
      <c r="CE168" s="33" t="s">
        <v>728</v>
      </c>
      <c r="CF168" s="33" t="s">
        <v>1925</v>
      </c>
      <c r="CG168" s="33" t="s">
        <v>206</v>
      </c>
      <c r="CH168" s="33" t="s">
        <v>1445</v>
      </c>
      <c r="CI168" s="33" t="s">
        <v>1926</v>
      </c>
      <c r="CJ168" s="33" t="s">
        <v>844</v>
      </c>
    </row>
    <row r="169" spans="1:88" ht="12.75" x14ac:dyDescent="0.2">
      <c r="A169" s="36">
        <v>42727.468367349538</v>
      </c>
      <c r="B169" s="33">
        <v>1</v>
      </c>
      <c r="C169" s="33">
        <v>5</v>
      </c>
      <c r="D169" s="33">
        <v>5</v>
      </c>
      <c r="E169" s="33">
        <v>3</v>
      </c>
      <c r="F169" s="33">
        <v>1</v>
      </c>
      <c r="G169" s="33">
        <v>5</v>
      </c>
      <c r="H169" s="33">
        <v>5</v>
      </c>
      <c r="I169" s="33">
        <v>5</v>
      </c>
      <c r="J169" s="33">
        <v>4</v>
      </c>
      <c r="K169" s="33">
        <v>5</v>
      </c>
      <c r="L169" s="33">
        <v>3</v>
      </c>
      <c r="M169" s="33">
        <v>4</v>
      </c>
      <c r="N169" s="33">
        <v>2</v>
      </c>
      <c r="O169" s="33">
        <v>2</v>
      </c>
      <c r="P169" s="33">
        <v>5</v>
      </c>
      <c r="Q169" s="33">
        <v>4</v>
      </c>
      <c r="R169" s="33">
        <v>3</v>
      </c>
      <c r="S169" s="33">
        <v>5</v>
      </c>
      <c r="T169" s="33">
        <v>2</v>
      </c>
      <c r="U169" s="33">
        <v>3</v>
      </c>
      <c r="V169" s="33">
        <v>4</v>
      </c>
      <c r="W169" s="33">
        <v>5</v>
      </c>
      <c r="X169" s="33">
        <v>4</v>
      </c>
      <c r="Y169" s="33">
        <v>5</v>
      </c>
      <c r="Z169" s="33">
        <v>5</v>
      </c>
      <c r="AA169" s="33">
        <v>5</v>
      </c>
      <c r="AB169" s="33">
        <v>5</v>
      </c>
      <c r="AC169" s="33">
        <v>4</v>
      </c>
      <c r="AD169" s="33">
        <v>4</v>
      </c>
      <c r="AE169" s="33">
        <v>5</v>
      </c>
      <c r="AF169" s="33">
        <v>4</v>
      </c>
      <c r="AG169" s="33">
        <v>3</v>
      </c>
      <c r="AH169" s="33">
        <v>5</v>
      </c>
      <c r="AI169" s="33">
        <v>5</v>
      </c>
      <c r="AJ169" s="33">
        <v>3</v>
      </c>
      <c r="AK169" s="33">
        <v>5</v>
      </c>
      <c r="AL169" s="33">
        <v>4</v>
      </c>
      <c r="AM169" s="33">
        <v>3</v>
      </c>
      <c r="AN169" s="33">
        <v>2</v>
      </c>
      <c r="AO169" s="33">
        <v>5</v>
      </c>
      <c r="AP169" s="33">
        <v>5</v>
      </c>
      <c r="AQ169" s="33">
        <v>5</v>
      </c>
      <c r="AR169" s="33">
        <v>5</v>
      </c>
      <c r="AS169" s="33">
        <v>4</v>
      </c>
      <c r="AT169" s="33">
        <v>2</v>
      </c>
      <c r="AU169" s="33">
        <v>3</v>
      </c>
      <c r="AV169" s="33">
        <v>2</v>
      </c>
      <c r="AW169" s="33">
        <v>2</v>
      </c>
      <c r="AX169" s="33">
        <v>5</v>
      </c>
      <c r="AY169" s="33">
        <v>5</v>
      </c>
      <c r="AZ169" s="33">
        <v>3</v>
      </c>
      <c r="BA169" s="33">
        <v>5</v>
      </c>
      <c r="BB169" s="33">
        <v>3</v>
      </c>
      <c r="BC169" s="33">
        <v>4</v>
      </c>
      <c r="BD169" s="33">
        <v>2</v>
      </c>
      <c r="BF169" s="33">
        <v>4</v>
      </c>
      <c r="BG169" s="33">
        <v>4</v>
      </c>
      <c r="BH169" s="33">
        <v>4</v>
      </c>
      <c r="BI169" s="33">
        <v>5</v>
      </c>
      <c r="BJ169" s="33">
        <v>4</v>
      </c>
      <c r="BK169" s="33">
        <v>4</v>
      </c>
      <c r="BL169" s="33">
        <v>4</v>
      </c>
      <c r="BM169" s="33">
        <v>4</v>
      </c>
      <c r="BN169" s="33">
        <v>5</v>
      </c>
      <c r="BO169" s="33">
        <v>3</v>
      </c>
      <c r="BP169" s="33">
        <v>4</v>
      </c>
      <c r="BQ169" s="33">
        <v>5</v>
      </c>
      <c r="BR169" s="33">
        <v>4</v>
      </c>
      <c r="BS169" s="33" t="s">
        <v>5</v>
      </c>
      <c r="BT169" s="33">
        <v>4</v>
      </c>
      <c r="BV169" s="33" t="s">
        <v>198</v>
      </c>
      <c r="BW169" s="33" t="s">
        <v>186</v>
      </c>
      <c r="CB169" s="33" t="s">
        <v>704</v>
      </c>
      <c r="CC169" s="33" t="s">
        <v>711</v>
      </c>
      <c r="CD169" s="33" t="s">
        <v>719</v>
      </c>
      <c r="CE169" s="33" t="s">
        <v>727</v>
      </c>
      <c r="CF169" s="33" t="s">
        <v>1927</v>
      </c>
      <c r="CG169" s="33" t="s">
        <v>206</v>
      </c>
      <c r="CH169" s="33" t="s">
        <v>1334</v>
      </c>
      <c r="CI169" s="33" t="s">
        <v>837</v>
      </c>
      <c r="CJ169" s="33" t="s">
        <v>844</v>
      </c>
    </row>
    <row r="170" spans="1:88" ht="12.75" x14ac:dyDescent="0.2">
      <c r="A170" s="36">
        <v>42738.50830159722</v>
      </c>
      <c r="B170" s="33">
        <v>3</v>
      </c>
      <c r="C170" s="33">
        <v>3</v>
      </c>
      <c r="D170" s="33">
        <v>2</v>
      </c>
      <c r="E170" s="33">
        <v>5</v>
      </c>
      <c r="F170" s="33">
        <v>5</v>
      </c>
      <c r="G170" s="33">
        <v>2</v>
      </c>
      <c r="H170" s="33">
        <v>3</v>
      </c>
      <c r="I170" s="33">
        <v>5</v>
      </c>
      <c r="J170" s="33">
        <v>3</v>
      </c>
      <c r="K170" s="33">
        <v>2</v>
      </c>
      <c r="L170" s="33">
        <v>5</v>
      </c>
      <c r="M170" s="33">
        <v>2</v>
      </c>
      <c r="N170" s="33">
        <v>1</v>
      </c>
      <c r="O170" s="33">
        <v>5</v>
      </c>
      <c r="P170" s="33">
        <v>3</v>
      </c>
      <c r="Q170" s="33">
        <v>5</v>
      </c>
      <c r="R170" s="33">
        <v>5</v>
      </c>
      <c r="S170" s="33">
        <v>5</v>
      </c>
      <c r="T170" s="33">
        <v>4</v>
      </c>
      <c r="U170" s="33">
        <v>1</v>
      </c>
      <c r="V170" s="33">
        <v>2</v>
      </c>
      <c r="W170" s="33">
        <v>4</v>
      </c>
      <c r="X170" s="33">
        <v>2</v>
      </c>
      <c r="Y170" s="33">
        <v>5</v>
      </c>
      <c r="Z170" s="33">
        <v>3</v>
      </c>
      <c r="AA170" s="33">
        <v>5</v>
      </c>
      <c r="AB170" s="33">
        <v>3</v>
      </c>
      <c r="AC170" s="33">
        <v>4</v>
      </c>
      <c r="AD170" s="33">
        <v>4</v>
      </c>
      <c r="AE170" s="33">
        <v>2</v>
      </c>
      <c r="AF170" s="33">
        <v>5</v>
      </c>
      <c r="AG170" s="33">
        <v>5</v>
      </c>
      <c r="AH170" s="33">
        <v>5</v>
      </c>
      <c r="AI170" s="33">
        <v>3</v>
      </c>
      <c r="AJ170" s="33">
        <v>4</v>
      </c>
      <c r="AK170" s="33">
        <v>4</v>
      </c>
      <c r="AL170" s="33">
        <v>4</v>
      </c>
      <c r="AM170" s="33">
        <v>5</v>
      </c>
      <c r="AN170" s="33">
        <v>4</v>
      </c>
      <c r="AO170" s="33">
        <v>1</v>
      </c>
      <c r="AP170" s="33">
        <v>2</v>
      </c>
      <c r="AQ170" s="33">
        <v>5</v>
      </c>
      <c r="AR170" s="33">
        <v>2</v>
      </c>
      <c r="AS170" s="33">
        <v>1</v>
      </c>
      <c r="AT170" s="33">
        <v>5</v>
      </c>
      <c r="AU170" s="33">
        <v>4</v>
      </c>
      <c r="AV170" s="33">
        <v>1</v>
      </c>
      <c r="AW170" s="33">
        <v>5</v>
      </c>
      <c r="AX170" s="33">
        <v>3</v>
      </c>
      <c r="AY170" s="33">
        <v>5</v>
      </c>
      <c r="AZ170" s="33">
        <v>5</v>
      </c>
      <c r="BA170" s="33">
        <v>4</v>
      </c>
      <c r="BB170" s="33">
        <v>4</v>
      </c>
      <c r="BC170" s="33">
        <v>1</v>
      </c>
      <c r="BD170" s="33">
        <v>2</v>
      </c>
      <c r="BF170" s="33">
        <v>3</v>
      </c>
      <c r="BG170" s="33">
        <v>5</v>
      </c>
      <c r="BH170" s="33">
        <v>3</v>
      </c>
      <c r="BI170" s="33">
        <v>4</v>
      </c>
      <c r="BJ170" s="33">
        <v>4</v>
      </c>
      <c r="BK170" s="33">
        <v>5</v>
      </c>
      <c r="BL170" s="33">
        <v>5</v>
      </c>
      <c r="BM170" s="33">
        <v>4</v>
      </c>
      <c r="BN170" s="33">
        <v>4</v>
      </c>
      <c r="BO170" s="33">
        <v>3</v>
      </c>
      <c r="BP170" s="33">
        <v>4</v>
      </c>
      <c r="BQ170" s="33">
        <v>4</v>
      </c>
      <c r="BR170" s="33">
        <v>5</v>
      </c>
      <c r="BS170" s="33">
        <v>5</v>
      </c>
      <c r="BT170" s="33">
        <v>4</v>
      </c>
      <c r="BU170" s="33" t="s">
        <v>1928</v>
      </c>
      <c r="BV170" s="33" t="s">
        <v>198</v>
      </c>
      <c r="BW170" s="33" t="s">
        <v>184</v>
      </c>
      <c r="BY170" s="33" t="s">
        <v>1538</v>
      </c>
      <c r="CB170" s="33" t="s">
        <v>705</v>
      </c>
      <c r="CC170" s="33" t="s">
        <v>712</v>
      </c>
      <c r="CD170" s="33" t="s">
        <v>719</v>
      </c>
      <c r="CE170" s="33" t="s">
        <v>727</v>
      </c>
      <c r="CF170" s="33" t="s">
        <v>1929</v>
      </c>
      <c r="CG170" s="33" t="s">
        <v>206</v>
      </c>
      <c r="CH170" s="33" t="s">
        <v>1365</v>
      </c>
      <c r="CI170" s="33" t="s">
        <v>837</v>
      </c>
      <c r="CJ170" s="33" t="s">
        <v>844</v>
      </c>
    </row>
    <row r="171" spans="1:88" ht="12.75" x14ac:dyDescent="0.2">
      <c r="A171" s="36">
        <v>42739.483980659723</v>
      </c>
      <c r="B171" s="33">
        <v>3</v>
      </c>
      <c r="C171" s="33">
        <v>5</v>
      </c>
      <c r="D171" s="33">
        <v>5</v>
      </c>
      <c r="E171" s="33">
        <v>4</v>
      </c>
      <c r="F171" s="33">
        <v>2</v>
      </c>
      <c r="G171" s="33">
        <v>5</v>
      </c>
      <c r="H171" s="33">
        <v>5</v>
      </c>
      <c r="I171" s="33">
        <v>5</v>
      </c>
      <c r="J171" s="33">
        <v>5</v>
      </c>
      <c r="K171" s="33">
        <v>4</v>
      </c>
      <c r="L171" s="33">
        <v>3</v>
      </c>
      <c r="M171" s="33">
        <v>3</v>
      </c>
      <c r="N171" s="33">
        <v>3</v>
      </c>
      <c r="O171" s="33">
        <v>5</v>
      </c>
      <c r="P171" s="33">
        <v>4</v>
      </c>
      <c r="Q171" s="33">
        <v>5</v>
      </c>
      <c r="R171" s="33">
        <v>5</v>
      </c>
      <c r="S171" s="33">
        <v>2</v>
      </c>
      <c r="T171" s="33">
        <v>5</v>
      </c>
      <c r="U171" s="33">
        <v>3</v>
      </c>
      <c r="V171" s="33">
        <v>3</v>
      </c>
      <c r="W171" s="33">
        <v>2</v>
      </c>
      <c r="X171" s="33">
        <v>3</v>
      </c>
      <c r="Y171" s="33">
        <v>3</v>
      </c>
      <c r="Z171" s="33">
        <v>3</v>
      </c>
      <c r="AA171" s="33">
        <v>3</v>
      </c>
      <c r="AB171" s="33">
        <v>3</v>
      </c>
      <c r="AC171" s="33">
        <v>3</v>
      </c>
      <c r="AD171" s="33">
        <v>3</v>
      </c>
      <c r="AE171" s="33">
        <v>3</v>
      </c>
      <c r="AF171" s="33">
        <v>3</v>
      </c>
      <c r="AG171" s="33">
        <v>3</v>
      </c>
      <c r="AH171" s="33">
        <v>3</v>
      </c>
      <c r="AI171" s="33">
        <v>3</v>
      </c>
      <c r="AJ171" s="33">
        <v>3</v>
      </c>
      <c r="AK171" s="33">
        <v>5</v>
      </c>
      <c r="AL171" s="33">
        <v>5</v>
      </c>
      <c r="AM171" s="33">
        <v>5</v>
      </c>
      <c r="AN171" s="33">
        <v>3</v>
      </c>
      <c r="AO171" s="33">
        <v>5</v>
      </c>
      <c r="AP171" s="33">
        <v>5</v>
      </c>
      <c r="AQ171" s="33">
        <v>5</v>
      </c>
      <c r="AR171" s="33">
        <v>5</v>
      </c>
      <c r="AS171" s="33">
        <v>3</v>
      </c>
      <c r="AT171" s="33">
        <v>3</v>
      </c>
      <c r="AU171" s="33">
        <v>4</v>
      </c>
      <c r="AV171" s="33">
        <v>4</v>
      </c>
      <c r="AW171" s="33">
        <v>5</v>
      </c>
      <c r="AX171" s="33">
        <v>5</v>
      </c>
      <c r="AY171" s="33">
        <v>5</v>
      </c>
      <c r="AZ171" s="33">
        <v>5</v>
      </c>
      <c r="BA171" s="33">
        <v>3</v>
      </c>
      <c r="BB171" s="33">
        <v>5</v>
      </c>
      <c r="BC171" s="33">
        <v>4</v>
      </c>
      <c r="BD171" s="33">
        <v>3</v>
      </c>
      <c r="BE171" s="33" t="s">
        <v>1930</v>
      </c>
      <c r="BF171" s="33">
        <v>5</v>
      </c>
      <c r="BG171" s="33">
        <v>5</v>
      </c>
      <c r="BH171" s="33">
        <v>5</v>
      </c>
      <c r="BI171" s="33">
        <v>4</v>
      </c>
      <c r="BJ171" s="33">
        <v>5</v>
      </c>
      <c r="BK171" s="33">
        <v>5</v>
      </c>
      <c r="BL171" s="33">
        <v>5</v>
      </c>
      <c r="BM171" s="33">
        <v>5</v>
      </c>
      <c r="BN171" s="33">
        <v>4</v>
      </c>
      <c r="BO171" s="33">
        <v>4</v>
      </c>
      <c r="BP171" s="33">
        <v>5</v>
      </c>
      <c r="BQ171" s="33">
        <v>5</v>
      </c>
      <c r="BR171" s="33">
        <v>5</v>
      </c>
      <c r="BS171" s="33">
        <v>5</v>
      </c>
      <c r="BT171" s="33">
        <v>5</v>
      </c>
      <c r="BU171" s="33" t="s">
        <v>1931</v>
      </c>
      <c r="BV171" s="33" t="s">
        <v>198</v>
      </c>
      <c r="BW171" s="33" t="s">
        <v>186</v>
      </c>
      <c r="BX171" s="33" t="s">
        <v>1619</v>
      </c>
      <c r="BZ171" s="33" t="s">
        <v>1553</v>
      </c>
      <c r="CB171" s="33" t="s">
        <v>705</v>
      </c>
      <c r="CC171" s="33" t="s">
        <v>712</v>
      </c>
      <c r="CD171" s="33" t="s">
        <v>722</v>
      </c>
      <c r="CE171" s="33" t="s">
        <v>727</v>
      </c>
      <c r="CF171" s="33" t="s">
        <v>1879</v>
      </c>
      <c r="CG171" s="33" t="s">
        <v>206</v>
      </c>
      <c r="CH171" s="33" t="s">
        <v>1032</v>
      </c>
      <c r="CI171" s="33" t="s">
        <v>837</v>
      </c>
      <c r="CJ171" s="33" t="s">
        <v>844</v>
      </c>
    </row>
    <row r="172" spans="1:88" ht="12.75" x14ac:dyDescent="0.2">
      <c r="A172" s="36">
        <v>42739.492635138886</v>
      </c>
      <c r="B172" s="33">
        <v>2</v>
      </c>
      <c r="C172" s="33">
        <v>5</v>
      </c>
      <c r="D172" s="33">
        <v>5</v>
      </c>
      <c r="E172" s="33">
        <v>3</v>
      </c>
      <c r="F172" s="33">
        <v>2</v>
      </c>
      <c r="G172" s="33">
        <v>5</v>
      </c>
      <c r="H172" s="33">
        <v>4</v>
      </c>
      <c r="I172" s="33">
        <v>5</v>
      </c>
      <c r="J172" s="33">
        <v>4</v>
      </c>
      <c r="K172" s="33">
        <v>3</v>
      </c>
      <c r="L172" s="33">
        <v>3</v>
      </c>
      <c r="M172" s="33">
        <v>2</v>
      </c>
      <c r="N172" s="33">
        <v>1</v>
      </c>
      <c r="O172" s="33">
        <v>3</v>
      </c>
      <c r="P172" s="33">
        <v>5</v>
      </c>
      <c r="Q172" s="33">
        <v>4</v>
      </c>
      <c r="R172" s="33">
        <v>2</v>
      </c>
      <c r="S172" s="33">
        <v>3</v>
      </c>
      <c r="T172" s="33">
        <v>5</v>
      </c>
      <c r="U172" s="33">
        <v>3</v>
      </c>
      <c r="V172" s="33">
        <v>2</v>
      </c>
      <c r="W172" s="33">
        <v>4</v>
      </c>
      <c r="X172" s="33">
        <v>3</v>
      </c>
      <c r="Y172" s="33">
        <v>3</v>
      </c>
      <c r="Z172" s="33">
        <v>3</v>
      </c>
      <c r="AA172" s="33">
        <v>4</v>
      </c>
      <c r="AB172" s="33">
        <v>3</v>
      </c>
      <c r="AC172" s="33">
        <v>3</v>
      </c>
      <c r="AD172" s="33">
        <v>4</v>
      </c>
      <c r="AE172" s="33">
        <v>4</v>
      </c>
      <c r="AF172" s="33">
        <v>4</v>
      </c>
      <c r="AG172" s="33">
        <v>5</v>
      </c>
      <c r="AH172" s="33">
        <v>4</v>
      </c>
      <c r="AI172" s="33">
        <v>3</v>
      </c>
      <c r="AJ172" s="33">
        <v>2</v>
      </c>
      <c r="AK172" s="33">
        <v>5</v>
      </c>
      <c r="AL172" s="33">
        <v>4</v>
      </c>
      <c r="AM172" s="33">
        <v>4</v>
      </c>
      <c r="AN172" s="33">
        <v>3</v>
      </c>
      <c r="AO172" s="33">
        <v>3</v>
      </c>
      <c r="AP172" s="33">
        <v>4</v>
      </c>
      <c r="AQ172" s="33">
        <v>4</v>
      </c>
      <c r="AR172" s="33">
        <v>4</v>
      </c>
      <c r="AS172" s="33">
        <v>3</v>
      </c>
      <c r="AT172" s="33">
        <v>4</v>
      </c>
      <c r="AU172" s="33">
        <v>4</v>
      </c>
      <c r="AV172" s="33">
        <v>2</v>
      </c>
      <c r="AW172" s="33">
        <v>5</v>
      </c>
      <c r="AX172" s="33">
        <v>4</v>
      </c>
      <c r="AY172" s="33">
        <v>4</v>
      </c>
      <c r="AZ172" s="33">
        <v>4</v>
      </c>
      <c r="BA172" s="33">
        <v>4</v>
      </c>
      <c r="BB172" s="33">
        <v>5</v>
      </c>
      <c r="BC172" s="33">
        <v>3</v>
      </c>
      <c r="BD172" s="33">
        <v>3</v>
      </c>
      <c r="BE172" s="33" t="s">
        <v>1932</v>
      </c>
      <c r="BF172" s="33">
        <v>2</v>
      </c>
      <c r="BG172" s="33">
        <v>4</v>
      </c>
      <c r="BH172" s="33">
        <v>4</v>
      </c>
      <c r="BI172" s="33">
        <v>3</v>
      </c>
      <c r="BJ172" s="33">
        <v>4</v>
      </c>
      <c r="BK172" s="33">
        <v>4</v>
      </c>
      <c r="BL172" s="33">
        <v>4</v>
      </c>
      <c r="BM172" s="33">
        <v>4</v>
      </c>
      <c r="BN172" s="33">
        <v>3</v>
      </c>
      <c r="BO172" s="33">
        <v>3</v>
      </c>
      <c r="BP172" s="33">
        <v>4</v>
      </c>
      <c r="BQ172" s="33">
        <v>4</v>
      </c>
      <c r="BR172" s="33">
        <v>5</v>
      </c>
      <c r="BS172" s="33">
        <v>4</v>
      </c>
      <c r="BT172" s="33">
        <v>4</v>
      </c>
      <c r="BU172" s="33" t="s">
        <v>1933</v>
      </c>
      <c r="BV172" s="33" t="s">
        <v>198</v>
      </c>
      <c r="BW172" s="33" t="s">
        <v>183</v>
      </c>
      <c r="BX172" s="33" t="s">
        <v>1556</v>
      </c>
      <c r="BZ172" s="33" t="s">
        <v>1553</v>
      </c>
      <c r="CB172" s="33" t="s">
        <v>705</v>
      </c>
      <c r="CC172" s="33" t="s">
        <v>713</v>
      </c>
      <c r="CD172" s="33" t="s">
        <v>722</v>
      </c>
      <c r="CE172" s="33" t="s">
        <v>727</v>
      </c>
      <c r="CF172" s="33" t="s">
        <v>1934</v>
      </c>
      <c r="CG172" s="33" t="s">
        <v>828</v>
      </c>
      <c r="CH172" s="33" t="s">
        <v>1935</v>
      </c>
      <c r="CI172" s="33" t="s">
        <v>837</v>
      </c>
      <c r="CJ172" s="33" t="s">
        <v>844</v>
      </c>
    </row>
    <row r="173" spans="1:88" ht="12.75" x14ac:dyDescent="0.2">
      <c r="A173" s="36">
        <v>42739.494129398146</v>
      </c>
      <c r="B173" s="33">
        <v>2</v>
      </c>
      <c r="C173" s="33">
        <v>4</v>
      </c>
      <c r="D173" s="33">
        <v>5</v>
      </c>
      <c r="E173" s="33">
        <v>4</v>
      </c>
      <c r="F173" s="33">
        <v>2</v>
      </c>
      <c r="G173" s="33">
        <v>5</v>
      </c>
      <c r="H173" s="33">
        <v>3</v>
      </c>
      <c r="I173" s="33">
        <v>4</v>
      </c>
      <c r="J173" s="33">
        <v>5</v>
      </c>
      <c r="K173" s="33">
        <v>1</v>
      </c>
      <c r="L173" s="33">
        <v>2</v>
      </c>
      <c r="M173" s="33">
        <v>1</v>
      </c>
      <c r="N173" s="33">
        <v>2</v>
      </c>
      <c r="O173" s="33">
        <v>3</v>
      </c>
      <c r="P173" s="33">
        <v>5</v>
      </c>
      <c r="Q173" s="33">
        <v>4</v>
      </c>
      <c r="R173" s="33">
        <v>2</v>
      </c>
      <c r="S173" s="33">
        <v>2</v>
      </c>
      <c r="T173" s="33">
        <v>2</v>
      </c>
      <c r="U173" s="33">
        <v>4</v>
      </c>
      <c r="V173" s="33">
        <v>3</v>
      </c>
      <c r="W173" s="33">
        <v>5</v>
      </c>
      <c r="X173" s="33">
        <v>3</v>
      </c>
      <c r="Y173" s="33">
        <v>2</v>
      </c>
      <c r="Z173" s="33">
        <v>3</v>
      </c>
      <c r="AA173" s="33">
        <v>3</v>
      </c>
      <c r="AB173" s="33">
        <v>3</v>
      </c>
      <c r="AC173" s="33">
        <v>5</v>
      </c>
      <c r="AD173" s="33">
        <v>4</v>
      </c>
      <c r="AE173" s="33">
        <v>3</v>
      </c>
      <c r="AF173" s="33">
        <v>5</v>
      </c>
      <c r="AG173" s="33">
        <v>4</v>
      </c>
      <c r="AH173" s="33">
        <v>5</v>
      </c>
      <c r="AI173" s="33">
        <v>3</v>
      </c>
      <c r="AJ173" s="33">
        <v>2</v>
      </c>
      <c r="AK173" s="33">
        <v>4</v>
      </c>
      <c r="AL173" s="33">
        <v>3</v>
      </c>
      <c r="AM173" s="33">
        <v>5</v>
      </c>
      <c r="AN173" s="33">
        <v>2</v>
      </c>
      <c r="AO173" s="33">
        <v>5</v>
      </c>
      <c r="AP173" s="33">
        <v>2</v>
      </c>
      <c r="AQ173" s="33">
        <v>5</v>
      </c>
      <c r="AR173" s="33">
        <v>3</v>
      </c>
      <c r="AS173" s="33">
        <v>1</v>
      </c>
      <c r="AT173" s="33">
        <v>2</v>
      </c>
      <c r="AU173" s="33">
        <v>1</v>
      </c>
      <c r="AV173" s="33">
        <v>1</v>
      </c>
      <c r="AW173" s="33">
        <v>2</v>
      </c>
      <c r="AX173" s="33">
        <v>5</v>
      </c>
      <c r="AY173" s="33">
        <v>3</v>
      </c>
      <c r="AZ173" s="33">
        <v>1</v>
      </c>
      <c r="BA173" s="33">
        <v>1</v>
      </c>
      <c r="BB173" s="33">
        <v>1</v>
      </c>
      <c r="BC173" s="33">
        <v>4</v>
      </c>
      <c r="BD173" s="33">
        <v>3</v>
      </c>
      <c r="BF173" s="33">
        <v>3</v>
      </c>
      <c r="BG173" s="33">
        <v>4</v>
      </c>
      <c r="BH173" s="33">
        <v>3</v>
      </c>
      <c r="BI173" s="33">
        <v>1</v>
      </c>
      <c r="BJ173" s="33">
        <v>3</v>
      </c>
      <c r="BK173" s="33">
        <v>2</v>
      </c>
      <c r="BL173" s="33">
        <v>3</v>
      </c>
      <c r="BM173" s="33">
        <v>2</v>
      </c>
      <c r="BN173" s="33">
        <v>2</v>
      </c>
      <c r="BO173" s="33">
        <v>1</v>
      </c>
      <c r="BP173" s="33">
        <v>3</v>
      </c>
      <c r="BQ173" s="33">
        <v>5</v>
      </c>
      <c r="BR173" s="33">
        <v>4</v>
      </c>
      <c r="BS173" s="33">
        <v>4</v>
      </c>
      <c r="BT173" s="33">
        <v>4</v>
      </c>
      <c r="BV173" s="33" t="s">
        <v>198</v>
      </c>
      <c r="BW173" s="33" t="s">
        <v>182</v>
      </c>
      <c r="BX173" s="33" t="s">
        <v>1619</v>
      </c>
      <c r="CB173" s="33" t="s">
        <v>705</v>
      </c>
      <c r="CC173" s="33" t="s">
        <v>713</v>
      </c>
      <c r="CD173" s="33" t="s">
        <v>722</v>
      </c>
      <c r="CE173" s="33" t="s">
        <v>727</v>
      </c>
      <c r="CF173" s="33" t="s">
        <v>1936</v>
      </c>
      <c r="CG173" s="33" t="s">
        <v>828</v>
      </c>
      <c r="CH173" s="33" t="s">
        <v>1034</v>
      </c>
      <c r="CI173" s="33" t="s">
        <v>939</v>
      </c>
      <c r="CJ173" s="33" t="s">
        <v>845</v>
      </c>
    </row>
    <row r="174" spans="1:88" ht="12.75" x14ac:dyDescent="0.2">
      <c r="A174" s="36">
        <v>42739.509162824077</v>
      </c>
      <c r="B174" s="33">
        <v>3</v>
      </c>
      <c r="C174" s="33">
        <v>4</v>
      </c>
      <c r="D174" s="33">
        <v>2</v>
      </c>
      <c r="E174" s="33">
        <v>4</v>
      </c>
      <c r="F174" s="33">
        <v>4</v>
      </c>
      <c r="G174" s="33">
        <v>5</v>
      </c>
      <c r="H174" s="33">
        <v>1</v>
      </c>
      <c r="I174" s="33">
        <v>4</v>
      </c>
      <c r="J174" s="33">
        <v>3</v>
      </c>
      <c r="K174" s="33">
        <v>5</v>
      </c>
      <c r="L174" s="33">
        <v>4</v>
      </c>
      <c r="M174" s="33">
        <v>3</v>
      </c>
      <c r="N174" s="33">
        <v>3</v>
      </c>
      <c r="O174" s="33">
        <v>4</v>
      </c>
      <c r="P174" s="33">
        <v>4</v>
      </c>
      <c r="Q174" s="33">
        <v>5</v>
      </c>
      <c r="R174" s="33">
        <v>1</v>
      </c>
      <c r="S174" s="33">
        <v>3</v>
      </c>
      <c r="T174" s="33">
        <v>4</v>
      </c>
      <c r="U174" s="33">
        <v>3</v>
      </c>
      <c r="V174" s="33">
        <v>3</v>
      </c>
      <c r="W174" s="33">
        <v>3</v>
      </c>
      <c r="X174" s="33">
        <v>4</v>
      </c>
      <c r="Y174" s="33">
        <v>4</v>
      </c>
      <c r="Z174" s="33">
        <v>5</v>
      </c>
      <c r="AA174" s="33">
        <v>3</v>
      </c>
      <c r="AB174" s="33">
        <v>5</v>
      </c>
      <c r="AC174" s="33">
        <v>3</v>
      </c>
      <c r="AD174" s="33">
        <v>4</v>
      </c>
      <c r="AE174" s="33">
        <v>4</v>
      </c>
      <c r="AF174" s="33">
        <v>3</v>
      </c>
      <c r="AG174" s="33">
        <v>4</v>
      </c>
      <c r="AH174" s="33">
        <v>4</v>
      </c>
      <c r="AI174" s="33">
        <v>4</v>
      </c>
      <c r="AJ174" s="33">
        <v>3</v>
      </c>
      <c r="AK174" s="33">
        <v>5</v>
      </c>
      <c r="AL174" s="33">
        <v>3</v>
      </c>
      <c r="AM174" s="33">
        <v>5</v>
      </c>
      <c r="AN174" s="33">
        <v>5</v>
      </c>
      <c r="AO174" s="33">
        <v>5</v>
      </c>
      <c r="AP174" s="33">
        <v>2</v>
      </c>
      <c r="AQ174" s="33">
        <v>5</v>
      </c>
      <c r="AR174" s="33">
        <v>3</v>
      </c>
      <c r="AS174" s="33">
        <v>5</v>
      </c>
      <c r="AT174" s="33">
        <v>4</v>
      </c>
      <c r="AU174" s="33">
        <v>4</v>
      </c>
      <c r="AV174" s="33">
        <v>3</v>
      </c>
      <c r="AW174" s="33">
        <v>5</v>
      </c>
      <c r="AX174" s="33">
        <v>3</v>
      </c>
      <c r="AY174" s="33">
        <v>5</v>
      </c>
      <c r="AZ174" s="33">
        <v>2</v>
      </c>
      <c r="BA174" s="33">
        <v>3</v>
      </c>
      <c r="BB174" s="33">
        <v>4</v>
      </c>
      <c r="BC174" s="33">
        <v>2</v>
      </c>
      <c r="BD174" s="33">
        <v>2</v>
      </c>
      <c r="BF174" s="33">
        <v>3</v>
      </c>
      <c r="BG174" s="33">
        <v>3</v>
      </c>
      <c r="BH174" s="33">
        <v>3</v>
      </c>
      <c r="BI174" s="33">
        <v>3</v>
      </c>
      <c r="BJ174" s="33">
        <v>3</v>
      </c>
      <c r="BK174" s="33">
        <v>3</v>
      </c>
      <c r="BL174" s="33">
        <v>3</v>
      </c>
      <c r="BM174" s="33">
        <v>3</v>
      </c>
      <c r="BN174" s="33">
        <v>3</v>
      </c>
      <c r="BO174" s="33">
        <v>4</v>
      </c>
      <c r="BP174" s="33">
        <v>3</v>
      </c>
      <c r="BQ174" s="33">
        <v>4</v>
      </c>
      <c r="BR174" s="33">
        <v>4</v>
      </c>
      <c r="BS174" s="33">
        <v>3</v>
      </c>
      <c r="BT174" s="33">
        <v>4</v>
      </c>
      <c r="BV174" s="33" t="s">
        <v>198</v>
      </c>
      <c r="BW174" s="33" t="s">
        <v>182</v>
      </c>
      <c r="BX174" s="33" t="s">
        <v>1619</v>
      </c>
      <c r="CB174" s="33" t="s">
        <v>705</v>
      </c>
      <c r="CC174" s="33" t="s">
        <v>711</v>
      </c>
      <c r="CD174" s="33" t="s">
        <v>722</v>
      </c>
      <c r="CE174" s="33" t="s">
        <v>727</v>
      </c>
      <c r="CF174" s="33" t="s">
        <v>1937</v>
      </c>
      <c r="CG174" s="33" t="s">
        <v>828</v>
      </c>
      <c r="CH174" s="33" t="s">
        <v>1334</v>
      </c>
      <c r="CI174" s="33" t="s">
        <v>840</v>
      </c>
      <c r="CJ174" s="33" t="s">
        <v>1938</v>
      </c>
    </row>
    <row r="175" spans="1:88" ht="12.75" x14ac:dyDescent="0.2">
      <c r="A175" s="36">
        <v>42739.524716493055</v>
      </c>
      <c r="B175" s="33">
        <v>3</v>
      </c>
      <c r="C175" s="33">
        <v>5</v>
      </c>
      <c r="D175" s="33">
        <v>5</v>
      </c>
      <c r="E175" s="33">
        <v>3</v>
      </c>
      <c r="F175" s="33">
        <v>2</v>
      </c>
      <c r="G175" s="33">
        <v>5</v>
      </c>
      <c r="H175" s="33">
        <v>5</v>
      </c>
      <c r="I175" s="33">
        <v>4</v>
      </c>
      <c r="J175" s="33">
        <v>4</v>
      </c>
      <c r="K175" s="33">
        <v>1</v>
      </c>
      <c r="L175" s="33">
        <v>4</v>
      </c>
      <c r="M175" s="33">
        <v>4</v>
      </c>
      <c r="N175" s="33">
        <v>3</v>
      </c>
      <c r="O175" s="33">
        <v>3</v>
      </c>
      <c r="P175" s="33">
        <v>3</v>
      </c>
      <c r="Q175" s="33">
        <v>3</v>
      </c>
      <c r="R175" s="33">
        <v>3</v>
      </c>
      <c r="S175" s="33">
        <v>2</v>
      </c>
      <c r="T175" s="33">
        <v>1</v>
      </c>
      <c r="U175" s="33">
        <v>2</v>
      </c>
      <c r="V175" s="33">
        <v>2</v>
      </c>
      <c r="W175" s="33">
        <v>4</v>
      </c>
      <c r="X175" s="33">
        <v>2</v>
      </c>
      <c r="Y175" s="33">
        <v>4</v>
      </c>
      <c r="Z175" s="33">
        <v>4</v>
      </c>
      <c r="AA175" s="33">
        <v>4</v>
      </c>
      <c r="AB175" s="33">
        <v>3</v>
      </c>
      <c r="AC175" s="33">
        <v>4</v>
      </c>
      <c r="AD175" s="33">
        <v>3</v>
      </c>
      <c r="AE175" s="33">
        <v>4</v>
      </c>
      <c r="AF175" s="33">
        <v>2</v>
      </c>
      <c r="AG175" s="33">
        <v>4</v>
      </c>
      <c r="AH175" s="33">
        <v>4</v>
      </c>
      <c r="AI175" s="33">
        <v>3</v>
      </c>
      <c r="AJ175" s="33">
        <v>3</v>
      </c>
      <c r="AK175" s="33">
        <v>5</v>
      </c>
      <c r="AL175" s="33">
        <v>5</v>
      </c>
      <c r="AM175" s="33">
        <v>3</v>
      </c>
      <c r="AN175" s="33">
        <v>3</v>
      </c>
      <c r="AO175" s="33">
        <v>5</v>
      </c>
      <c r="AP175" s="33">
        <v>5</v>
      </c>
      <c r="AQ175" s="33">
        <v>3</v>
      </c>
      <c r="AR175" s="33">
        <v>5</v>
      </c>
      <c r="AS175" s="33">
        <v>4</v>
      </c>
      <c r="AT175" s="33">
        <v>3</v>
      </c>
      <c r="AU175" s="33">
        <v>4</v>
      </c>
      <c r="AV175" s="33">
        <v>3</v>
      </c>
      <c r="AW175" s="33">
        <v>4</v>
      </c>
      <c r="AX175" s="33">
        <v>3</v>
      </c>
      <c r="AY175" s="33">
        <v>4</v>
      </c>
      <c r="AZ175" s="33">
        <v>3</v>
      </c>
      <c r="BA175" s="33">
        <v>3</v>
      </c>
      <c r="BB175" s="33">
        <v>2</v>
      </c>
      <c r="BC175" s="33">
        <v>3</v>
      </c>
      <c r="BD175" s="33">
        <v>2</v>
      </c>
      <c r="BF175" s="33">
        <v>4</v>
      </c>
      <c r="BG175" s="33">
        <v>4</v>
      </c>
      <c r="BH175" s="33">
        <v>4</v>
      </c>
      <c r="BI175" s="33">
        <v>2</v>
      </c>
      <c r="BJ175" s="33">
        <v>3</v>
      </c>
      <c r="BK175" s="33">
        <v>4</v>
      </c>
      <c r="BL175" s="33">
        <v>4</v>
      </c>
      <c r="BM175" s="33">
        <v>4</v>
      </c>
      <c r="BN175" s="33">
        <v>2</v>
      </c>
      <c r="BO175" s="33">
        <v>4</v>
      </c>
      <c r="BP175" s="33">
        <v>4</v>
      </c>
      <c r="BQ175" s="33">
        <v>4</v>
      </c>
      <c r="BR175" s="33">
        <v>4</v>
      </c>
      <c r="BS175" s="33">
        <v>4</v>
      </c>
      <c r="BT175" s="33">
        <v>4</v>
      </c>
      <c r="BU175" s="33" t="s">
        <v>1939</v>
      </c>
      <c r="BV175" s="33" t="s">
        <v>1564</v>
      </c>
      <c r="CB175" s="33" t="s">
        <v>704</v>
      </c>
      <c r="CC175" s="33" t="s">
        <v>712</v>
      </c>
      <c r="CD175" s="33" t="s">
        <v>722</v>
      </c>
      <c r="CE175" s="33" t="s">
        <v>727</v>
      </c>
      <c r="CF175" s="33" t="s">
        <v>977</v>
      </c>
      <c r="CG175" s="33" t="s">
        <v>829</v>
      </c>
      <c r="CH175" s="33" t="s">
        <v>1100</v>
      </c>
      <c r="CI175" s="33" t="s">
        <v>837</v>
      </c>
      <c r="CJ175" s="33" t="s">
        <v>844</v>
      </c>
    </row>
    <row r="176" spans="1:88" ht="12.75" x14ac:dyDescent="0.2">
      <c r="A176" s="36">
        <v>42739.571155636571</v>
      </c>
      <c r="B176" s="33">
        <v>3</v>
      </c>
      <c r="C176" s="33">
        <v>5</v>
      </c>
      <c r="D176" s="33">
        <v>3</v>
      </c>
      <c r="E176" s="33">
        <v>4</v>
      </c>
      <c r="F176" s="33">
        <v>2</v>
      </c>
      <c r="G176" s="33">
        <v>5</v>
      </c>
      <c r="H176" s="33">
        <v>4</v>
      </c>
      <c r="I176" s="33">
        <v>5</v>
      </c>
      <c r="J176" s="33">
        <v>5</v>
      </c>
      <c r="K176" s="33">
        <v>4</v>
      </c>
      <c r="L176" s="33">
        <v>3</v>
      </c>
      <c r="M176" s="33">
        <v>4</v>
      </c>
      <c r="N176" s="33">
        <v>3</v>
      </c>
      <c r="O176" s="33">
        <v>3</v>
      </c>
      <c r="P176" s="33">
        <v>5</v>
      </c>
      <c r="Q176" s="33">
        <v>4</v>
      </c>
      <c r="R176" s="33">
        <v>3</v>
      </c>
      <c r="S176" s="33">
        <v>2</v>
      </c>
      <c r="T176" s="33">
        <v>2</v>
      </c>
      <c r="U176" s="33">
        <v>3</v>
      </c>
      <c r="V176" s="33">
        <v>1</v>
      </c>
      <c r="W176" s="33">
        <v>4</v>
      </c>
      <c r="X176" s="33">
        <v>2</v>
      </c>
      <c r="Y176" s="33">
        <v>5</v>
      </c>
      <c r="Z176" s="33">
        <v>4</v>
      </c>
      <c r="AA176" s="33">
        <v>5</v>
      </c>
      <c r="AB176" s="33">
        <v>2</v>
      </c>
      <c r="AC176" s="33">
        <v>5</v>
      </c>
      <c r="AD176" s="33">
        <v>3</v>
      </c>
      <c r="AE176" s="33">
        <v>4</v>
      </c>
      <c r="AF176" s="33">
        <v>3</v>
      </c>
      <c r="AG176" s="33">
        <v>4</v>
      </c>
      <c r="AH176" s="33">
        <v>5</v>
      </c>
      <c r="AI176" s="33">
        <v>4</v>
      </c>
      <c r="AJ176" s="33">
        <v>2</v>
      </c>
      <c r="AK176" s="33">
        <v>5</v>
      </c>
      <c r="AL176" s="33">
        <v>4</v>
      </c>
      <c r="AM176" s="33">
        <v>3</v>
      </c>
      <c r="AN176" s="33">
        <v>3</v>
      </c>
      <c r="AO176" s="33">
        <v>5</v>
      </c>
      <c r="AP176" s="33">
        <v>4</v>
      </c>
      <c r="AQ176" s="33">
        <v>5</v>
      </c>
      <c r="AR176" s="33">
        <v>5</v>
      </c>
      <c r="AS176" s="33">
        <v>3</v>
      </c>
      <c r="AT176" s="33">
        <v>3</v>
      </c>
      <c r="AU176" s="33">
        <v>4</v>
      </c>
      <c r="AV176" s="33">
        <v>3</v>
      </c>
      <c r="AW176" s="33">
        <v>3</v>
      </c>
      <c r="AX176" s="33">
        <v>5</v>
      </c>
      <c r="AY176" s="33">
        <v>5</v>
      </c>
      <c r="AZ176" s="33">
        <v>3</v>
      </c>
      <c r="BA176" s="33">
        <v>1</v>
      </c>
      <c r="BB176" s="33">
        <v>2</v>
      </c>
      <c r="BC176" s="33">
        <v>4</v>
      </c>
      <c r="BD176" s="33">
        <v>1</v>
      </c>
      <c r="BF176" s="33">
        <v>4</v>
      </c>
      <c r="BG176" s="33">
        <v>5</v>
      </c>
      <c r="BH176" s="33">
        <v>5</v>
      </c>
      <c r="BI176" s="33">
        <v>4</v>
      </c>
      <c r="BJ176" s="33">
        <v>3</v>
      </c>
      <c r="BK176" s="33">
        <v>5</v>
      </c>
      <c r="BL176" s="33">
        <v>5</v>
      </c>
      <c r="BM176" s="33">
        <v>5</v>
      </c>
      <c r="BN176" s="33">
        <v>1</v>
      </c>
      <c r="BO176" s="33">
        <v>5</v>
      </c>
      <c r="BP176" s="33">
        <v>4</v>
      </c>
      <c r="BQ176" s="33">
        <v>5</v>
      </c>
      <c r="BR176" s="33">
        <v>5</v>
      </c>
      <c r="BS176" s="33">
        <v>5</v>
      </c>
      <c r="BT176" s="33">
        <v>5</v>
      </c>
      <c r="BV176" s="33" t="s">
        <v>198</v>
      </c>
      <c r="BW176" s="33" t="s">
        <v>184</v>
      </c>
      <c r="CB176" s="33" t="s">
        <v>704</v>
      </c>
      <c r="CC176" s="33" t="s">
        <v>711</v>
      </c>
      <c r="CD176" s="33" t="s">
        <v>719</v>
      </c>
      <c r="CE176" s="33" t="s">
        <v>728</v>
      </c>
      <c r="CF176" s="33" t="s">
        <v>977</v>
      </c>
      <c r="CG176" s="33" t="s">
        <v>830</v>
      </c>
      <c r="CH176" s="33" t="s">
        <v>938</v>
      </c>
      <c r="CI176" s="33" t="s">
        <v>837</v>
      </c>
      <c r="CJ176" s="33" t="s">
        <v>844</v>
      </c>
    </row>
    <row r="177" spans="1:88" ht="12.75" x14ac:dyDescent="0.2">
      <c r="A177" s="36">
        <v>42739.658336249995</v>
      </c>
      <c r="B177" s="33">
        <v>1</v>
      </c>
      <c r="C177" s="33">
        <v>4</v>
      </c>
      <c r="D177" s="33">
        <v>2</v>
      </c>
      <c r="E177" s="33">
        <v>4</v>
      </c>
      <c r="F177" s="33">
        <v>1</v>
      </c>
      <c r="G177" s="33">
        <v>4</v>
      </c>
      <c r="H177" s="33">
        <v>4</v>
      </c>
      <c r="I177" s="33">
        <v>4</v>
      </c>
      <c r="J177" s="33">
        <v>4</v>
      </c>
      <c r="K177" s="33">
        <v>1</v>
      </c>
      <c r="L177" s="33">
        <v>1</v>
      </c>
      <c r="M177" s="33">
        <v>5</v>
      </c>
      <c r="N177" s="33">
        <v>1</v>
      </c>
      <c r="O177" s="33">
        <v>1</v>
      </c>
      <c r="P177" s="33">
        <v>3</v>
      </c>
      <c r="Q177" s="33">
        <v>3</v>
      </c>
      <c r="R177" s="33">
        <v>1</v>
      </c>
      <c r="S177" s="33">
        <v>3</v>
      </c>
      <c r="T177" s="33">
        <v>1</v>
      </c>
      <c r="U177" s="33">
        <v>1</v>
      </c>
      <c r="V177" s="33">
        <v>1</v>
      </c>
      <c r="W177" s="33">
        <v>1</v>
      </c>
      <c r="X177" s="33">
        <v>1</v>
      </c>
      <c r="Y177" s="33">
        <v>4</v>
      </c>
      <c r="Z177" s="33">
        <v>2</v>
      </c>
      <c r="AA177" s="33">
        <v>4</v>
      </c>
      <c r="AB177" s="33">
        <v>1</v>
      </c>
      <c r="AC177" s="33">
        <v>4</v>
      </c>
      <c r="AD177" s="33">
        <v>1</v>
      </c>
      <c r="AE177" s="33">
        <v>4</v>
      </c>
      <c r="AF177" s="33">
        <v>1</v>
      </c>
      <c r="AG177" s="33">
        <v>2</v>
      </c>
      <c r="AH177" s="33">
        <v>4</v>
      </c>
      <c r="AI177" s="33">
        <v>4</v>
      </c>
      <c r="AJ177" s="33">
        <v>1</v>
      </c>
      <c r="AK177" s="33">
        <v>4</v>
      </c>
      <c r="AL177" s="33">
        <v>2</v>
      </c>
      <c r="AM177" s="33">
        <v>5</v>
      </c>
      <c r="AN177" s="33">
        <v>1</v>
      </c>
      <c r="AO177" s="33">
        <v>5</v>
      </c>
      <c r="AP177" s="33">
        <v>4</v>
      </c>
      <c r="AQ177" s="33">
        <v>5</v>
      </c>
      <c r="AR177" s="33">
        <v>5</v>
      </c>
      <c r="AS177" s="33">
        <v>1</v>
      </c>
      <c r="AT177" s="33">
        <v>1</v>
      </c>
      <c r="AU177" s="33">
        <v>5</v>
      </c>
      <c r="AV177" s="33">
        <v>1</v>
      </c>
      <c r="AW177" s="33">
        <v>1</v>
      </c>
      <c r="AX177" s="33">
        <v>4</v>
      </c>
      <c r="AY177" s="33">
        <v>4</v>
      </c>
      <c r="AZ177" s="33">
        <v>1</v>
      </c>
      <c r="BA177" s="33">
        <v>3</v>
      </c>
      <c r="BB177" s="33">
        <v>1</v>
      </c>
      <c r="BC177" s="33">
        <v>1</v>
      </c>
      <c r="BD177" s="33">
        <v>1</v>
      </c>
      <c r="BE177" s="33" t="s">
        <v>1940</v>
      </c>
      <c r="BF177" s="33">
        <v>1</v>
      </c>
      <c r="BG177" s="33">
        <v>3</v>
      </c>
      <c r="BH177" s="33">
        <v>4</v>
      </c>
      <c r="BI177" s="33">
        <v>3</v>
      </c>
      <c r="BJ177" s="33">
        <v>2</v>
      </c>
      <c r="BK177" s="33">
        <v>3</v>
      </c>
      <c r="BL177" s="33">
        <v>3</v>
      </c>
      <c r="BM177" s="33">
        <v>4</v>
      </c>
      <c r="BN177" s="33">
        <v>1</v>
      </c>
      <c r="BO177" s="33">
        <v>1</v>
      </c>
      <c r="BP177" s="33">
        <v>5</v>
      </c>
      <c r="BQ177" s="33">
        <v>5</v>
      </c>
      <c r="BR177" s="33" t="s">
        <v>5</v>
      </c>
      <c r="BS177" s="33">
        <v>1</v>
      </c>
      <c r="BT177" s="33">
        <v>2</v>
      </c>
      <c r="BV177" s="33" t="s">
        <v>198</v>
      </c>
      <c r="BW177" s="33" t="s">
        <v>182</v>
      </c>
      <c r="CE177" s="33" t="s">
        <v>727</v>
      </c>
      <c r="CG177" s="33" t="s">
        <v>828</v>
      </c>
      <c r="CH177" s="33" t="s">
        <v>828</v>
      </c>
      <c r="CI177" s="33" t="s">
        <v>837</v>
      </c>
      <c r="CJ177" s="33" t="s">
        <v>844</v>
      </c>
    </row>
    <row r="178" spans="1:88" ht="12.75" x14ac:dyDescent="0.2">
      <c r="A178" s="36">
        <v>42740.429855856477</v>
      </c>
      <c r="B178" s="33">
        <v>3</v>
      </c>
      <c r="C178" s="33">
        <v>5</v>
      </c>
      <c r="D178" s="33">
        <v>5</v>
      </c>
      <c r="E178" s="33">
        <v>4</v>
      </c>
      <c r="F178" s="33">
        <v>4</v>
      </c>
      <c r="G178" s="33">
        <v>5</v>
      </c>
      <c r="H178" s="33">
        <v>4</v>
      </c>
      <c r="I178" s="33">
        <v>3</v>
      </c>
      <c r="J178" s="33">
        <v>5</v>
      </c>
      <c r="K178" s="33">
        <v>3</v>
      </c>
      <c r="L178" s="33">
        <v>3</v>
      </c>
      <c r="M178" s="33">
        <v>2</v>
      </c>
      <c r="N178" s="33">
        <v>3</v>
      </c>
      <c r="O178" s="33">
        <v>5</v>
      </c>
      <c r="P178" s="33">
        <v>4</v>
      </c>
      <c r="Q178" s="33">
        <v>4</v>
      </c>
      <c r="R178" s="33">
        <v>5</v>
      </c>
      <c r="S178" s="33">
        <v>2</v>
      </c>
      <c r="T178" s="33">
        <v>3</v>
      </c>
      <c r="U178" s="33">
        <v>3</v>
      </c>
      <c r="V178" s="33">
        <v>2</v>
      </c>
      <c r="W178" s="33">
        <v>4</v>
      </c>
      <c r="X178" s="33">
        <v>4</v>
      </c>
      <c r="Y178" s="33">
        <v>4</v>
      </c>
      <c r="Z178" s="33">
        <v>4</v>
      </c>
      <c r="AA178" s="33">
        <v>4</v>
      </c>
      <c r="AB178" s="33">
        <v>4</v>
      </c>
      <c r="AC178" s="33">
        <v>4</v>
      </c>
      <c r="AD178" s="33">
        <v>4</v>
      </c>
      <c r="AE178" s="33">
        <v>4</v>
      </c>
      <c r="AF178" s="33">
        <v>4</v>
      </c>
      <c r="AG178" s="33">
        <v>4</v>
      </c>
      <c r="AH178" s="33">
        <v>4</v>
      </c>
      <c r="AI178" s="33">
        <v>4</v>
      </c>
      <c r="AJ178" s="33">
        <v>4</v>
      </c>
      <c r="AK178" s="33">
        <v>4</v>
      </c>
      <c r="AL178" s="33">
        <v>4</v>
      </c>
      <c r="AM178" s="33">
        <v>4</v>
      </c>
      <c r="AN178" s="33">
        <v>4</v>
      </c>
      <c r="AO178" s="33">
        <v>5</v>
      </c>
      <c r="AP178" s="33">
        <v>4</v>
      </c>
      <c r="AQ178" s="33">
        <v>4</v>
      </c>
      <c r="AR178" s="33">
        <v>4</v>
      </c>
      <c r="AS178" s="33">
        <v>3</v>
      </c>
      <c r="AT178" s="33">
        <v>4</v>
      </c>
      <c r="AU178" s="33">
        <v>3</v>
      </c>
      <c r="AV178" s="33">
        <v>3</v>
      </c>
      <c r="AW178" s="33">
        <v>4</v>
      </c>
      <c r="AX178" s="33">
        <v>4</v>
      </c>
      <c r="AY178" s="33">
        <v>4</v>
      </c>
      <c r="AZ178" s="33">
        <v>4</v>
      </c>
      <c r="BA178" s="33">
        <v>3</v>
      </c>
      <c r="BB178" s="33">
        <v>4</v>
      </c>
      <c r="BC178" s="33">
        <v>3</v>
      </c>
      <c r="BD178" s="33">
        <v>3</v>
      </c>
      <c r="BF178" s="33">
        <v>4</v>
      </c>
      <c r="BG178" s="33">
        <v>4</v>
      </c>
      <c r="BH178" s="33">
        <v>5</v>
      </c>
      <c r="BI178" s="33">
        <v>4</v>
      </c>
      <c r="BJ178" s="33">
        <v>4</v>
      </c>
      <c r="BK178" s="33">
        <v>4</v>
      </c>
      <c r="BL178" s="33">
        <v>4</v>
      </c>
      <c r="BM178" s="33">
        <v>4</v>
      </c>
      <c r="BN178" s="33">
        <v>4</v>
      </c>
      <c r="BO178" s="33">
        <v>4</v>
      </c>
      <c r="BP178" s="33">
        <v>4</v>
      </c>
      <c r="BQ178" s="33">
        <v>4</v>
      </c>
      <c r="BR178" s="33">
        <v>4</v>
      </c>
      <c r="BS178" s="33">
        <v>4</v>
      </c>
      <c r="BT178" s="33">
        <v>4</v>
      </c>
      <c r="BU178" s="33" t="s">
        <v>1941</v>
      </c>
      <c r="BV178" s="33" t="s">
        <v>198</v>
      </c>
      <c r="BW178" s="33" t="s">
        <v>184</v>
      </c>
      <c r="BX178" s="33" t="s">
        <v>1551</v>
      </c>
      <c r="CB178" s="33" t="s">
        <v>704</v>
      </c>
      <c r="CC178" s="33" t="s">
        <v>711</v>
      </c>
      <c r="CD178" s="33" t="s">
        <v>719</v>
      </c>
      <c r="CE178" s="33" t="s">
        <v>727</v>
      </c>
      <c r="CF178" s="33" t="s">
        <v>1108</v>
      </c>
      <c r="CG178" s="33" t="s">
        <v>829</v>
      </c>
      <c r="CH178" s="33" t="s">
        <v>830</v>
      </c>
      <c r="CI178" s="33" t="s">
        <v>837</v>
      </c>
      <c r="CJ178" s="33" t="s">
        <v>844</v>
      </c>
    </row>
    <row r="179" spans="1:88" ht="12.75" x14ac:dyDescent="0.2">
      <c r="A179" s="36">
        <v>42740.445234444443</v>
      </c>
      <c r="B179" s="33">
        <v>5</v>
      </c>
      <c r="C179" s="33">
        <v>5</v>
      </c>
      <c r="D179" s="33">
        <v>4</v>
      </c>
      <c r="E179" s="33">
        <v>5</v>
      </c>
      <c r="F179" s="33">
        <v>4</v>
      </c>
      <c r="G179" s="33">
        <v>5</v>
      </c>
      <c r="H179" s="33">
        <v>4</v>
      </c>
      <c r="I179" s="33">
        <v>4</v>
      </c>
      <c r="J179" s="33">
        <v>5</v>
      </c>
      <c r="K179" s="33">
        <v>4</v>
      </c>
      <c r="L179" s="33">
        <v>4</v>
      </c>
      <c r="M179" s="33">
        <v>5</v>
      </c>
      <c r="N179" s="33">
        <v>5</v>
      </c>
      <c r="O179" s="33">
        <v>5</v>
      </c>
      <c r="P179" s="33">
        <v>5</v>
      </c>
      <c r="Q179" s="33">
        <v>5</v>
      </c>
      <c r="R179" s="33">
        <v>5</v>
      </c>
      <c r="S179" s="33">
        <v>4</v>
      </c>
      <c r="T179" s="33">
        <v>4</v>
      </c>
      <c r="U179" s="33">
        <v>5</v>
      </c>
      <c r="V179" s="33">
        <v>4</v>
      </c>
      <c r="W179" s="33">
        <v>4</v>
      </c>
      <c r="X179" s="33">
        <v>4</v>
      </c>
      <c r="Y179" s="33">
        <v>5</v>
      </c>
      <c r="Z179" s="33">
        <v>5</v>
      </c>
      <c r="AA179" s="33">
        <v>5</v>
      </c>
      <c r="AB179" s="33">
        <v>5</v>
      </c>
      <c r="AC179" s="33">
        <v>5</v>
      </c>
      <c r="AD179" s="33">
        <v>4</v>
      </c>
      <c r="AE179" s="33">
        <v>5</v>
      </c>
      <c r="AF179" s="33">
        <v>5</v>
      </c>
      <c r="AG179" s="33">
        <v>5</v>
      </c>
      <c r="AH179" s="33">
        <v>5</v>
      </c>
      <c r="AI179" s="33">
        <v>5</v>
      </c>
      <c r="AJ179" s="33">
        <v>5</v>
      </c>
      <c r="AK179" s="33">
        <v>5</v>
      </c>
      <c r="AL179" s="33">
        <v>4</v>
      </c>
      <c r="AM179" s="33">
        <v>5</v>
      </c>
      <c r="AN179" s="33">
        <v>5</v>
      </c>
      <c r="AO179" s="33">
        <v>5</v>
      </c>
      <c r="AP179" s="33">
        <v>5</v>
      </c>
      <c r="AQ179" s="33">
        <v>5</v>
      </c>
      <c r="AR179" s="33">
        <v>5</v>
      </c>
      <c r="AS179" s="33">
        <v>5</v>
      </c>
      <c r="AT179" s="33">
        <v>4</v>
      </c>
      <c r="AU179" s="33">
        <v>5</v>
      </c>
      <c r="AV179" s="33">
        <v>4</v>
      </c>
      <c r="AW179" s="33">
        <v>5</v>
      </c>
      <c r="AX179" s="33">
        <v>5</v>
      </c>
      <c r="AY179" s="33">
        <v>5</v>
      </c>
      <c r="AZ179" s="33">
        <v>5</v>
      </c>
      <c r="BA179" s="33">
        <v>4</v>
      </c>
      <c r="BB179" s="33">
        <v>5</v>
      </c>
      <c r="BC179" s="33">
        <v>5</v>
      </c>
      <c r="BD179" s="33">
        <v>4</v>
      </c>
      <c r="BE179" s="33" t="s">
        <v>1942</v>
      </c>
      <c r="BF179" s="33">
        <v>5</v>
      </c>
      <c r="BG179" s="33">
        <v>5</v>
      </c>
      <c r="BH179" s="33">
        <v>5</v>
      </c>
      <c r="BI179" s="33">
        <v>5</v>
      </c>
      <c r="BJ179" s="33">
        <v>4</v>
      </c>
      <c r="BK179" s="33">
        <v>5</v>
      </c>
      <c r="BL179" s="33">
        <v>5</v>
      </c>
      <c r="BM179" s="33">
        <v>5</v>
      </c>
      <c r="BN179" s="33">
        <v>5</v>
      </c>
      <c r="BO179" s="33">
        <v>5</v>
      </c>
      <c r="BP179" s="33">
        <v>5</v>
      </c>
      <c r="BQ179" s="33">
        <v>5</v>
      </c>
      <c r="BR179" s="33">
        <v>5</v>
      </c>
      <c r="BS179" s="33">
        <v>5</v>
      </c>
      <c r="BT179" s="33">
        <v>5</v>
      </c>
      <c r="BU179" s="33" t="s">
        <v>1943</v>
      </c>
      <c r="BV179" s="33" t="s">
        <v>198</v>
      </c>
      <c r="BW179" s="33" t="s">
        <v>184</v>
      </c>
      <c r="CB179" s="33" t="s">
        <v>704</v>
      </c>
      <c r="CC179" s="33" t="s">
        <v>711</v>
      </c>
      <c r="CD179" s="33" t="s">
        <v>719</v>
      </c>
      <c r="CE179" s="33" t="s">
        <v>727</v>
      </c>
      <c r="CF179" s="33" t="s">
        <v>977</v>
      </c>
      <c r="CG179" s="33" t="s">
        <v>206</v>
      </c>
      <c r="CH179" s="33" t="s">
        <v>829</v>
      </c>
      <c r="CI179" s="33" t="s">
        <v>838</v>
      </c>
      <c r="CJ179" s="33" t="s">
        <v>845</v>
      </c>
    </row>
    <row r="180" spans="1:88" ht="12.75" x14ac:dyDescent="0.2">
      <c r="A180" s="36">
        <v>42740.45427234954</v>
      </c>
      <c r="B180" s="33">
        <v>3</v>
      </c>
      <c r="C180" s="33">
        <v>2</v>
      </c>
      <c r="D180" s="33">
        <v>5</v>
      </c>
      <c r="E180" s="33">
        <v>1</v>
      </c>
      <c r="F180" s="33">
        <v>3</v>
      </c>
      <c r="G180" s="33">
        <v>2</v>
      </c>
      <c r="H180" s="33">
        <v>5</v>
      </c>
      <c r="I180" s="33">
        <v>4</v>
      </c>
      <c r="J180" s="33">
        <v>4</v>
      </c>
      <c r="K180" s="33">
        <v>2</v>
      </c>
      <c r="L180" s="33">
        <v>1</v>
      </c>
      <c r="M180" s="33">
        <v>3</v>
      </c>
      <c r="N180" s="33">
        <v>1</v>
      </c>
      <c r="O180" s="33">
        <v>2</v>
      </c>
      <c r="P180" s="33">
        <v>2</v>
      </c>
      <c r="Q180" s="33">
        <v>3</v>
      </c>
      <c r="R180" s="33">
        <v>2</v>
      </c>
      <c r="S180" s="33">
        <v>1</v>
      </c>
      <c r="T180" s="33">
        <v>1</v>
      </c>
      <c r="U180" s="33">
        <v>3</v>
      </c>
      <c r="V180" s="33">
        <v>1</v>
      </c>
      <c r="W180" s="33">
        <v>4</v>
      </c>
      <c r="X180" s="33">
        <v>4</v>
      </c>
      <c r="Y180" s="33">
        <v>3</v>
      </c>
      <c r="Z180" s="33">
        <v>4</v>
      </c>
      <c r="AA180" s="33">
        <v>4</v>
      </c>
      <c r="AB180" s="33">
        <v>4</v>
      </c>
      <c r="AC180" s="33">
        <v>4</v>
      </c>
      <c r="AD180" s="33">
        <v>4</v>
      </c>
      <c r="AE180" s="33">
        <v>3</v>
      </c>
      <c r="AF180" s="33">
        <v>4</v>
      </c>
      <c r="AG180" s="33">
        <v>5</v>
      </c>
      <c r="AH180" s="33">
        <v>5</v>
      </c>
      <c r="AI180" s="33">
        <v>4</v>
      </c>
      <c r="AJ180" s="33">
        <v>3</v>
      </c>
      <c r="AK180" s="33">
        <v>2</v>
      </c>
      <c r="AL180" s="33">
        <v>5</v>
      </c>
      <c r="AM180" s="33">
        <v>1</v>
      </c>
      <c r="AN180" s="33">
        <v>2</v>
      </c>
      <c r="AO180" s="33">
        <v>3</v>
      </c>
      <c r="AP180" s="33">
        <v>5</v>
      </c>
      <c r="AQ180" s="33">
        <v>4</v>
      </c>
      <c r="AR180" s="33">
        <v>3</v>
      </c>
      <c r="AS180" s="33">
        <v>2</v>
      </c>
      <c r="AT180" s="33">
        <v>2</v>
      </c>
      <c r="AU180" s="33">
        <v>4</v>
      </c>
      <c r="AV180" s="33">
        <v>1</v>
      </c>
      <c r="AW180" s="33">
        <v>3</v>
      </c>
      <c r="AX180" s="33">
        <v>4</v>
      </c>
      <c r="AY180" s="33">
        <v>3</v>
      </c>
      <c r="AZ180" s="33">
        <v>1</v>
      </c>
      <c r="BA180" s="33">
        <v>1</v>
      </c>
      <c r="BB180" s="33">
        <v>2</v>
      </c>
      <c r="BC180" s="33">
        <v>3</v>
      </c>
      <c r="BD180" s="33">
        <v>1</v>
      </c>
      <c r="BF180" s="33">
        <v>5</v>
      </c>
      <c r="BG180" s="33">
        <v>3</v>
      </c>
      <c r="BH180" s="33">
        <v>5</v>
      </c>
      <c r="BI180" s="33">
        <v>4</v>
      </c>
      <c r="BJ180" s="33">
        <v>3</v>
      </c>
      <c r="BK180" s="33">
        <v>2</v>
      </c>
      <c r="BL180" s="33">
        <v>5</v>
      </c>
      <c r="BM180" s="33">
        <v>4</v>
      </c>
      <c r="BN180" s="33">
        <v>2</v>
      </c>
      <c r="BO180" s="33">
        <v>3</v>
      </c>
      <c r="BP180" s="33">
        <v>3</v>
      </c>
      <c r="BQ180" s="33">
        <v>4</v>
      </c>
      <c r="BR180" s="33">
        <v>4</v>
      </c>
      <c r="BS180" s="33">
        <v>4</v>
      </c>
      <c r="BT180" s="33">
        <v>4</v>
      </c>
      <c r="BV180" s="33" t="s">
        <v>198</v>
      </c>
      <c r="BW180" s="33" t="s">
        <v>186</v>
      </c>
      <c r="CB180" s="33" t="s">
        <v>705</v>
      </c>
      <c r="CC180" s="33" t="s">
        <v>713</v>
      </c>
      <c r="CD180" s="33" t="s">
        <v>720</v>
      </c>
      <c r="CE180" s="33" t="s">
        <v>727</v>
      </c>
      <c r="CF180" s="33" t="s">
        <v>1259</v>
      </c>
      <c r="CG180" s="33" t="s">
        <v>828</v>
      </c>
      <c r="CH180" s="33" t="s">
        <v>952</v>
      </c>
      <c r="CI180" s="33" t="s">
        <v>837</v>
      </c>
      <c r="CJ180" s="33" t="s">
        <v>844</v>
      </c>
    </row>
    <row r="181" spans="1:88" ht="12.75" x14ac:dyDescent="0.2">
      <c r="A181" s="36">
        <v>42740.455722500003</v>
      </c>
      <c r="B181" s="33">
        <v>2</v>
      </c>
      <c r="C181" s="33">
        <v>5</v>
      </c>
      <c r="D181" s="33">
        <v>5</v>
      </c>
      <c r="E181" s="33">
        <v>2</v>
      </c>
      <c r="F181" s="33">
        <v>1</v>
      </c>
      <c r="G181" s="33">
        <v>5</v>
      </c>
      <c r="H181" s="33">
        <v>2</v>
      </c>
      <c r="I181" s="33">
        <v>1</v>
      </c>
      <c r="J181" s="33">
        <v>2</v>
      </c>
      <c r="K181" s="33">
        <v>2</v>
      </c>
      <c r="L181" s="33">
        <v>2</v>
      </c>
      <c r="M181" s="33">
        <v>3</v>
      </c>
      <c r="N181" s="33">
        <v>1</v>
      </c>
      <c r="O181" s="33">
        <v>2</v>
      </c>
      <c r="P181" s="33">
        <v>2</v>
      </c>
      <c r="Q181" s="33">
        <v>3</v>
      </c>
      <c r="R181" s="33">
        <v>1</v>
      </c>
      <c r="S181" s="33">
        <v>1</v>
      </c>
      <c r="T181" s="33">
        <v>1</v>
      </c>
      <c r="U181" s="33">
        <v>2</v>
      </c>
      <c r="V181" s="33">
        <v>1</v>
      </c>
      <c r="W181" s="33">
        <v>3</v>
      </c>
      <c r="X181" s="33">
        <v>3</v>
      </c>
      <c r="Y181" s="33">
        <v>3</v>
      </c>
      <c r="Z181" s="33">
        <v>3</v>
      </c>
      <c r="AA181" s="33">
        <v>3</v>
      </c>
      <c r="AB181" s="33">
        <v>3</v>
      </c>
      <c r="AC181" s="33">
        <v>3</v>
      </c>
      <c r="AD181" s="33">
        <v>3</v>
      </c>
      <c r="AE181" s="33">
        <v>4</v>
      </c>
      <c r="AF181" s="33">
        <v>3</v>
      </c>
      <c r="AG181" s="33">
        <v>3</v>
      </c>
      <c r="AH181" s="33">
        <v>4</v>
      </c>
      <c r="AI181" s="33">
        <v>3</v>
      </c>
      <c r="AJ181" s="33">
        <v>3</v>
      </c>
      <c r="AK181" s="33">
        <v>4</v>
      </c>
      <c r="AL181" s="33">
        <v>4</v>
      </c>
      <c r="AM181" s="33">
        <v>3</v>
      </c>
      <c r="AN181" s="33">
        <v>1</v>
      </c>
      <c r="AO181" s="33">
        <v>4</v>
      </c>
      <c r="AP181" s="33">
        <v>3</v>
      </c>
      <c r="AQ181" s="33">
        <v>2</v>
      </c>
      <c r="AR181" s="33">
        <v>2</v>
      </c>
      <c r="AS181" s="33">
        <v>2</v>
      </c>
      <c r="AT181" s="33">
        <v>1</v>
      </c>
      <c r="AU181" s="33">
        <v>5</v>
      </c>
      <c r="AV181" s="33">
        <v>1</v>
      </c>
      <c r="AW181" s="33">
        <v>2</v>
      </c>
      <c r="AX181" s="33">
        <v>3</v>
      </c>
      <c r="AY181" s="33">
        <v>3</v>
      </c>
      <c r="AZ181" s="33">
        <v>1</v>
      </c>
      <c r="BA181" s="33">
        <v>1</v>
      </c>
      <c r="BB181" s="33">
        <v>1</v>
      </c>
      <c r="BC181" s="33">
        <v>1</v>
      </c>
      <c r="BD181" s="33">
        <v>1</v>
      </c>
      <c r="BF181" s="33">
        <v>2</v>
      </c>
      <c r="BG181" s="33">
        <v>2</v>
      </c>
      <c r="BH181" s="33">
        <v>1</v>
      </c>
      <c r="BI181" s="33">
        <v>4</v>
      </c>
      <c r="BJ181" s="33">
        <v>4</v>
      </c>
      <c r="BK181" s="33">
        <v>1</v>
      </c>
      <c r="BL181" s="33">
        <v>1</v>
      </c>
      <c r="BM181" s="33">
        <v>2</v>
      </c>
      <c r="BN181" s="33">
        <v>4</v>
      </c>
      <c r="BO181" s="33">
        <v>1</v>
      </c>
      <c r="BP181" s="33">
        <v>5</v>
      </c>
      <c r="BQ181" s="33">
        <v>5</v>
      </c>
      <c r="BR181" s="33">
        <v>5</v>
      </c>
      <c r="BS181" s="33">
        <v>5</v>
      </c>
      <c r="BT181" s="33">
        <v>5</v>
      </c>
      <c r="BU181" s="33" t="s">
        <v>1944</v>
      </c>
      <c r="BV181" s="33" t="s">
        <v>198</v>
      </c>
      <c r="BW181" s="33" t="s">
        <v>184</v>
      </c>
      <c r="BX181" s="33" t="s">
        <v>1642</v>
      </c>
      <c r="CB181" s="33" t="s">
        <v>704</v>
      </c>
      <c r="CC181" s="33" t="s">
        <v>712</v>
      </c>
      <c r="CD181" s="33" t="s">
        <v>719</v>
      </c>
      <c r="CE181" s="33" t="s">
        <v>727</v>
      </c>
      <c r="CF181" s="33" t="s">
        <v>1945</v>
      </c>
      <c r="CG181" s="33" t="s">
        <v>829</v>
      </c>
      <c r="CH181" s="33" t="s">
        <v>1242</v>
      </c>
      <c r="CI181" s="33" t="s">
        <v>837</v>
      </c>
      <c r="CJ181" s="33" t="s">
        <v>844</v>
      </c>
    </row>
    <row r="182" spans="1:88" ht="12.75" x14ac:dyDescent="0.2">
      <c r="A182" s="36">
        <v>42740.455921342596</v>
      </c>
      <c r="B182" s="33">
        <v>3</v>
      </c>
      <c r="C182" s="33">
        <v>5</v>
      </c>
      <c r="D182" s="33">
        <v>5</v>
      </c>
      <c r="E182" s="33">
        <v>1</v>
      </c>
      <c r="F182" s="33">
        <v>3</v>
      </c>
      <c r="G182" s="33">
        <v>5</v>
      </c>
      <c r="H182" s="33">
        <v>2</v>
      </c>
      <c r="I182" s="33">
        <v>1</v>
      </c>
      <c r="J182" s="33">
        <v>2</v>
      </c>
      <c r="K182" s="33">
        <v>3</v>
      </c>
      <c r="L182" s="33">
        <v>1</v>
      </c>
      <c r="M182" s="33">
        <v>3</v>
      </c>
      <c r="N182" s="33">
        <v>1</v>
      </c>
      <c r="O182" s="33">
        <v>1</v>
      </c>
      <c r="P182" s="33">
        <v>1</v>
      </c>
      <c r="Q182" s="33">
        <v>3</v>
      </c>
      <c r="R182" s="33">
        <v>1</v>
      </c>
      <c r="S182" s="33">
        <v>1</v>
      </c>
      <c r="T182" s="33">
        <v>1</v>
      </c>
      <c r="U182" s="33">
        <v>4</v>
      </c>
      <c r="V182" s="33">
        <v>1</v>
      </c>
      <c r="W182" s="33">
        <v>5</v>
      </c>
      <c r="X182" s="33">
        <v>5</v>
      </c>
      <c r="Y182" s="33">
        <v>4</v>
      </c>
      <c r="Z182" s="33">
        <v>5</v>
      </c>
      <c r="AA182" s="33">
        <v>4</v>
      </c>
      <c r="AB182" s="33">
        <v>5</v>
      </c>
      <c r="AC182" s="33">
        <v>3</v>
      </c>
      <c r="AD182" s="33">
        <v>4</v>
      </c>
      <c r="AE182" s="33">
        <v>2</v>
      </c>
      <c r="AF182" s="33">
        <v>3</v>
      </c>
      <c r="AG182" s="33">
        <v>2</v>
      </c>
      <c r="AH182" s="33">
        <v>5</v>
      </c>
      <c r="AI182" s="33">
        <v>2</v>
      </c>
      <c r="AJ182" s="33">
        <v>3</v>
      </c>
      <c r="AK182" s="33">
        <v>5</v>
      </c>
      <c r="AL182" s="33">
        <v>5</v>
      </c>
      <c r="AM182" s="33">
        <v>3</v>
      </c>
      <c r="AN182" s="33">
        <v>3</v>
      </c>
      <c r="AO182" s="33">
        <v>5</v>
      </c>
      <c r="AP182" s="33">
        <v>3</v>
      </c>
      <c r="AQ182" s="33">
        <v>2</v>
      </c>
      <c r="AR182" s="33">
        <v>1</v>
      </c>
      <c r="AS182" s="33">
        <v>3</v>
      </c>
      <c r="AT182" s="33">
        <v>1</v>
      </c>
      <c r="AU182" s="33">
        <v>4</v>
      </c>
      <c r="AV182" s="33">
        <v>1</v>
      </c>
      <c r="AW182" s="33">
        <v>2</v>
      </c>
      <c r="AX182" s="33">
        <v>1</v>
      </c>
      <c r="AY182" s="33">
        <v>3</v>
      </c>
      <c r="AZ182" s="33">
        <v>1</v>
      </c>
      <c r="BA182" s="33">
        <v>3</v>
      </c>
      <c r="BB182" s="33">
        <v>1</v>
      </c>
      <c r="BC182" s="33">
        <v>4</v>
      </c>
      <c r="BD182" s="33">
        <v>1</v>
      </c>
      <c r="BE182" s="33" t="s">
        <v>1946</v>
      </c>
      <c r="BF182" s="33">
        <v>5</v>
      </c>
      <c r="BG182" s="33">
        <v>5</v>
      </c>
      <c r="BH182" s="33">
        <v>5</v>
      </c>
      <c r="BI182" s="33">
        <v>3</v>
      </c>
      <c r="BJ182" s="33">
        <v>4</v>
      </c>
      <c r="BK182" s="33">
        <v>3</v>
      </c>
      <c r="BL182" s="33">
        <v>5</v>
      </c>
      <c r="BM182" s="33">
        <v>3</v>
      </c>
      <c r="BN182" s="33">
        <v>1</v>
      </c>
      <c r="BO182" s="33">
        <v>4</v>
      </c>
      <c r="BP182" s="33">
        <v>4</v>
      </c>
      <c r="BQ182" s="33">
        <v>5</v>
      </c>
      <c r="BR182" s="33">
        <v>4</v>
      </c>
      <c r="BS182" s="33">
        <v>2</v>
      </c>
      <c r="BT182" s="33">
        <v>4</v>
      </c>
      <c r="BU182" s="33" t="s">
        <v>1947</v>
      </c>
      <c r="BV182" s="33" t="s">
        <v>198</v>
      </c>
      <c r="BW182" s="33" t="s">
        <v>186</v>
      </c>
      <c r="BZ182" s="33" t="s">
        <v>1948</v>
      </c>
      <c r="CB182" s="33" t="s">
        <v>705</v>
      </c>
      <c r="CC182" s="33" t="s">
        <v>713</v>
      </c>
      <c r="CD182" s="33" t="s">
        <v>719</v>
      </c>
      <c r="CE182" s="33" t="s">
        <v>727</v>
      </c>
      <c r="CF182" s="33" t="s">
        <v>1949</v>
      </c>
      <c r="CG182" s="33" t="s">
        <v>741</v>
      </c>
      <c r="CH182" s="33" t="s">
        <v>1283</v>
      </c>
      <c r="CI182" s="33" t="s">
        <v>837</v>
      </c>
      <c r="CJ182" s="33" t="s">
        <v>844</v>
      </c>
    </row>
    <row r="183" spans="1:88" ht="12.75" x14ac:dyDescent="0.2">
      <c r="A183" s="36">
        <v>42740.457035057872</v>
      </c>
      <c r="B183" s="33">
        <v>3</v>
      </c>
      <c r="C183" s="33">
        <v>5</v>
      </c>
      <c r="D183" s="33">
        <v>5</v>
      </c>
      <c r="E183" s="33">
        <v>5</v>
      </c>
      <c r="F183" s="33">
        <v>2</v>
      </c>
      <c r="G183" s="33">
        <v>5</v>
      </c>
      <c r="H183" s="33">
        <v>5</v>
      </c>
      <c r="I183" s="33">
        <v>5</v>
      </c>
      <c r="J183" s="33">
        <v>5</v>
      </c>
      <c r="K183" s="33">
        <v>5</v>
      </c>
      <c r="L183" s="33">
        <v>4</v>
      </c>
      <c r="M183" s="33">
        <v>5</v>
      </c>
      <c r="N183" s="33">
        <v>2</v>
      </c>
      <c r="O183" s="33">
        <v>4</v>
      </c>
      <c r="P183" s="33">
        <v>5</v>
      </c>
      <c r="Q183" s="33">
        <v>5</v>
      </c>
      <c r="R183" s="33">
        <v>5</v>
      </c>
      <c r="S183" s="33">
        <v>3</v>
      </c>
      <c r="T183" s="33">
        <v>2</v>
      </c>
      <c r="U183" s="33">
        <v>3</v>
      </c>
      <c r="V183" s="33">
        <v>3</v>
      </c>
      <c r="W183" s="33">
        <v>5</v>
      </c>
      <c r="X183" s="33">
        <v>4</v>
      </c>
      <c r="Y183" s="33">
        <v>3</v>
      </c>
      <c r="Z183" s="33">
        <v>5</v>
      </c>
      <c r="AA183" s="33">
        <v>3</v>
      </c>
      <c r="AB183" s="33">
        <v>5</v>
      </c>
      <c r="AC183" s="33">
        <v>2</v>
      </c>
      <c r="AD183" s="33">
        <v>4</v>
      </c>
      <c r="AE183" s="33">
        <v>4</v>
      </c>
      <c r="AF183" s="33">
        <v>3</v>
      </c>
      <c r="AG183" s="33">
        <v>4</v>
      </c>
      <c r="AH183" s="33">
        <v>3</v>
      </c>
      <c r="AI183" s="33">
        <v>5</v>
      </c>
      <c r="AJ183" s="33">
        <v>4</v>
      </c>
      <c r="AK183" s="33">
        <v>5</v>
      </c>
      <c r="AL183" s="33">
        <v>5</v>
      </c>
      <c r="AM183" s="33">
        <v>5</v>
      </c>
      <c r="AN183" s="33">
        <v>2</v>
      </c>
      <c r="AO183" s="33">
        <v>5</v>
      </c>
      <c r="AP183" s="33">
        <v>5</v>
      </c>
      <c r="AQ183" s="33">
        <v>5</v>
      </c>
      <c r="AR183" s="33">
        <v>5</v>
      </c>
      <c r="AS183" s="33">
        <v>5</v>
      </c>
      <c r="AT183" s="33">
        <v>4</v>
      </c>
      <c r="AU183" s="33">
        <v>5</v>
      </c>
      <c r="AV183" s="33">
        <v>2</v>
      </c>
      <c r="AW183" s="33">
        <v>4</v>
      </c>
      <c r="AX183" s="33">
        <v>5</v>
      </c>
      <c r="AY183" s="33">
        <v>5</v>
      </c>
      <c r="AZ183" s="33">
        <v>5</v>
      </c>
      <c r="BA183" s="33">
        <v>3</v>
      </c>
      <c r="BB183" s="33">
        <v>2</v>
      </c>
      <c r="BC183" s="33">
        <v>4</v>
      </c>
      <c r="BD183" s="33">
        <v>3</v>
      </c>
      <c r="BE183" s="33" t="s">
        <v>1950</v>
      </c>
      <c r="BF183" s="33">
        <v>5</v>
      </c>
      <c r="BG183" s="33">
        <v>5</v>
      </c>
      <c r="BH183" s="33">
        <v>5</v>
      </c>
      <c r="BI183" s="33">
        <v>5</v>
      </c>
      <c r="BJ183" s="33">
        <v>5</v>
      </c>
      <c r="BK183" s="33">
        <v>5</v>
      </c>
      <c r="BL183" s="33">
        <v>5</v>
      </c>
      <c r="BM183" s="33">
        <v>5</v>
      </c>
      <c r="BN183" s="33">
        <v>5</v>
      </c>
      <c r="BO183" s="33">
        <v>5</v>
      </c>
      <c r="BP183" s="33">
        <v>5</v>
      </c>
      <c r="BQ183" s="33">
        <v>5</v>
      </c>
      <c r="BR183" s="33">
        <v>5</v>
      </c>
      <c r="BS183" s="33">
        <v>5</v>
      </c>
      <c r="BT183" s="33">
        <v>5</v>
      </c>
      <c r="BU183" s="33" t="s">
        <v>1951</v>
      </c>
      <c r="BV183" s="33" t="s">
        <v>198</v>
      </c>
      <c r="BW183" s="33" t="s">
        <v>184</v>
      </c>
      <c r="BX183" s="33" t="s">
        <v>1556</v>
      </c>
      <c r="CB183" s="33" t="s">
        <v>704</v>
      </c>
      <c r="CC183" s="33" t="s">
        <v>714</v>
      </c>
      <c r="CD183" s="33" t="s">
        <v>720</v>
      </c>
      <c r="CE183" s="33" t="s">
        <v>727</v>
      </c>
      <c r="CF183" s="33" t="s">
        <v>1686</v>
      </c>
      <c r="CG183" s="33" t="s">
        <v>830</v>
      </c>
      <c r="CH183" s="33" t="s">
        <v>1026</v>
      </c>
      <c r="CI183" s="33" t="s">
        <v>837</v>
      </c>
      <c r="CJ183" s="33" t="s">
        <v>844</v>
      </c>
    </row>
    <row r="184" spans="1:88" ht="12.75" x14ac:dyDescent="0.2">
      <c r="A184" s="36">
        <v>42740.457883946758</v>
      </c>
      <c r="B184" s="33">
        <v>4</v>
      </c>
      <c r="C184" s="33">
        <v>4</v>
      </c>
      <c r="D184" s="33">
        <v>2</v>
      </c>
      <c r="E184" s="33">
        <v>5</v>
      </c>
      <c r="F184" s="33">
        <v>4</v>
      </c>
      <c r="G184" s="33">
        <v>2</v>
      </c>
      <c r="H184" s="33">
        <v>2</v>
      </c>
      <c r="I184" s="33">
        <v>4</v>
      </c>
      <c r="J184" s="33">
        <v>4</v>
      </c>
      <c r="K184" s="33">
        <v>2</v>
      </c>
      <c r="L184" s="33">
        <v>2</v>
      </c>
      <c r="M184" s="33">
        <v>4</v>
      </c>
      <c r="N184" s="33">
        <v>2</v>
      </c>
      <c r="O184" s="33">
        <v>3</v>
      </c>
      <c r="P184" s="33">
        <v>2</v>
      </c>
      <c r="Q184" s="33">
        <v>2</v>
      </c>
      <c r="R184" s="33">
        <v>3</v>
      </c>
      <c r="S184" s="33">
        <v>2</v>
      </c>
      <c r="T184" s="33">
        <v>4</v>
      </c>
      <c r="U184" s="33">
        <v>2</v>
      </c>
      <c r="V184" s="33">
        <v>2</v>
      </c>
      <c r="W184" s="33">
        <v>4</v>
      </c>
      <c r="X184" s="33">
        <v>4</v>
      </c>
      <c r="Y184" s="33">
        <v>4</v>
      </c>
      <c r="Z184" s="33">
        <v>3</v>
      </c>
      <c r="AA184" s="33">
        <v>4</v>
      </c>
      <c r="AB184" s="33">
        <v>4</v>
      </c>
      <c r="AC184" s="33">
        <v>4</v>
      </c>
      <c r="AD184" s="33">
        <v>4</v>
      </c>
      <c r="AE184" s="33">
        <v>3</v>
      </c>
      <c r="AF184" s="33">
        <v>4</v>
      </c>
      <c r="AG184" s="33">
        <v>4</v>
      </c>
      <c r="AH184" s="33">
        <v>4</v>
      </c>
      <c r="AI184" s="33">
        <v>3</v>
      </c>
      <c r="AJ184" s="33">
        <v>4</v>
      </c>
      <c r="AK184" s="33">
        <v>4</v>
      </c>
      <c r="AL184" s="33">
        <v>3</v>
      </c>
      <c r="AM184" s="33">
        <v>5</v>
      </c>
      <c r="AN184" s="33">
        <v>4</v>
      </c>
      <c r="AO184" s="33">
        <v>4</v>
      </c>
      <c r="AP184" s="33">
        <v>2</v>
      </c>
      <c r="AQ184" s="33">
        <v>4</v>
      </c>
      <c r="AR184" s="33">
        <v>4</v>
      </c>
      <c r="AS184" s="33">
        <v>4</v>
      </c>
      <c r="AT184" s="33">
        <v>4</v>
      </c>
      <c r="AU184" s="33">
        <v>3</v>
      </c>
      <c r="AV184" s="33">
        <v>3</v>
      </c>
      <c r="AW184" s="33">
        <v>3</v>
      </c>
      <c r="AX184" s="33">
        <v>4</v>
      </c>
      <c r="AY184" s="33">
        <v>3</v>
      </c>
      <c r="AZ184" s="33">
        <v>2</v>
      </c>
      <c r="BA184" s="33">
        <v>4</v>
      </c>
      <c r="BB184" s="33">
        <v>3</v>
      </c>
      <c r="BC184" s="33">
        <v>3</v>
      </c>
      <c r="BD184" s="33">
        <v>3</v>
      </c>
      <c r="BF184" s="33">
        <v>2</v>
      </c>
      <c r="BG184" s="33">
        <v>4</v>
      </c>
      <c r="BH184" s="33">
        <v>2</v>
      </c>
      <c r="BI184" s="33">
        <v>2</v>
      </c>
      <c r="BJ184" s="33">
        <v>4</v>
      </c>
      <c r="BK184" s="33">
        <v>3</v>
      </c>
      <c r="BL184" s="33">
        <v>4</v>
      </c>
      <c r="BM184" s="33">
        <v>4</v>
      </c>
      <c r="BN184" s="33">
        <v>3</v>
      </c>
      <c r="BO184" s="33">
        <v>4</v>
      </c>
      <c r="BP184" s="33">
        <v>2</v>
      </c>
      <c r="BQ184" s="33">
        <v>4</v>
      </c>
      <c r="BR184" s="33">
        <v>5</v>
      </c>
      <c r="BS184" s="33">
        <v>4</v>
      </c>
      <c r="BT184" s="33">
        <v>4</v>
      </c>
      <c r="BU184" s="33" t="s">
        <v>1952</v>
      </c>
      <c r="BV184" s="33" t="s">
        <v>198</v>
      </c>
      <c r="BW184" s="33" t="s">
        <v>186</v>
      </c>
      <c r="BX184" s="33" t="s">
        <v>1587</v>
      </c>
      <c r="CB184" s="33" t="s">
        <v>704</v>
      </c>
      <c r="CC184" s="33" t="s">
        <v>714</v>
      </c>
      <c r="CD184" s="33" t="s">
        <v>719</v>
      </c>
      <c r="CE184" s="33" t="s">
        <v>727</v>
      </c>
      <c r="CF184" s="33" t="s">
        <v>1624</v>
      </c>
      <c r="CG184" s="33" t="s">
        <v>829</v>
      </c>
      <c r="CH184" s="33" t="s">
        <v>1548</v>
      </c>
      <c r="CI184" s="33" t="s">
        <v>837</v>
      </c>
      <c r="CJ184" s="33" t="s">
        <v>844</v>
      </c>
    </row>
    <row r="185" spans="1:88" ht="12.75" x14ac:dyDescent="0.2">
      <c r="A185" s="36">
        <v>42740.457944386573</v>
      </c>
      <c r="B185" s="33">
        <v>2</v>
      </c>
      <c r="C185" s="33">
        <v>2</v>
      </c>
      <c r="D185" s="33">
        <v>2</v>
      </c>
      <c r="E185" s="33">
        <v>4</v>
      </c>
      <c r="F185" s="33">
        <v>1</v>
      </c>
      <c r="G185" s="33">
        <v>4</v>
      </c>
      <c r="H185" s="33">
        <v>1</v>
      </c>
      <c r="I185" s="33">
        <v>4</v>
      </c>
      <c r="J185" s="33">
        <v>5</v>
      </c>
      <c r="K185" s="33">
        <v>4</v>
      </c>
      <c r="L185" s="33">
        <v>2</v>
      </c>
      <c r="M185" s="33">
        <v>5</v>
      </c>
      <c r="N185" s="33">
        <v>3</v>
      </c>
      <c r="O185" s="33">
        <v>5</v>
      </c>
      <c r="P185" s="33">
        <v>3</v>
      </c>
      <c r="Q185" s="33">
        <v>4</v>
      </c>
      <c r="R185" s="33">
        <v>5</v>
      </c>
      <c r="S185" s="33">
        <v>4</v>
      </c>
      <c r="T185" s="33">
        <v>3</v>
      </c>
      <c r="U185" s="33">
        <v>5</v>
      </c>
      <c r="V185" s="33" t="s">
        <v>5</v>
      </c>
      <c r="W185" s="33">
        <v>4</v>
      </c>
      <c r="X185" s="33">
        <v>5</v>
      </c>
      <c r="Y185" s="33">
        <v>5</v>
      </c>
      <c r="Z185" s="33">
        <v>5</v>
      </c>
      <c r="AA185" s="33">
        <v>3</v>
      </c>
      <c r="AB185" s="33">
        <v>5</v>
      </c>
      <c r="AC185" s="33">
        <v>4</v>
      </c>
      <c r="AD185" s="33">
        <v>2</v>
      </c>
      <c r="AE185" s="33">
        <v>3</v>
      </c>
      <c r="AF185" s="33">
        <v>1</v>
      </c>
      <c r="AG185" s="33">
        <v>2</v>
      </c>
      <c r="AH185" s="33">
        <v>5</v>
      </c>
      <c r="AI185" s="33">
        <v>3</v>
      </c>
      <c r="AJ185" s="33">
        <v>4</v>
      </c>
      <c r="AK185" s="33">
        <v>3</v>
      </c>
      <c r="AL185" s="33">
        <v>4</v>
      </c>
      <c r="AM185" s="33">
        <v>5</v>
      </c>
      <c r="AN185" s="33">
        <v>1</v>
      </c>
      <c r="AO185" s="33">
        <v>4</v>
      </c>
      <c r="AP185" s="33">
        <v>1</v>
      </c>
      <c r="AQ185" s="33">
        <v>5</v>
      </c>
      <c r="AR185" s="33">
        <v>5</v>
      </c>
      <c r="AS185" s="33">
        <v>4</v>
      </c>
      <c r="AT185" s="33">
        <v>2</v>
      </c>
      <c r="AU185" s="33">
        <v>5</v>
      </c>
      <c r="AV185" s="33">
        <v>1</v>
      </c>
      <c r="AW185" s="33">
        <v>5</v>
      </c>
      <c r="AX185" s="33">
        <v>4</v>
      </c>
      <c r="AY185" s="33">
        <v>4</v>
      </c>
      <c r="AZ185" s="33">
        <v>5</v>
      </c>
      <c r="BA185" s="33">
        <v>4</v>
      </c>
      <c r="BB185" s="33">
        <v>2</v>
      </c>
      <c r="BC185" s="33">
        <v>5</v>
      </c>
      <c r="BD185" s="33">
        <v>5</v>
      </c>
      <c r="BF185" s="33">
        <v>5</v>
      </c>
      <c r="BG185" s="33">
        <v>5</v>
      </c>
      <c r="BH185" s="33">
        <v>5</v>
      </c>
      <c r="BI185" s="33" t="s">
        <v>5</v>
      </c>
      <c r="BJ185" s="33">
        <v>3</v>
      </c>
      <c r="BK185" s="33">
        <v>2</v>
      </c>
      <c r="BL185" s="33">
        <v>5</v>
      </c>
      <c r="BM185" s="33">
        <v>4</v>
      </c>
      <c r="BN185" s="33">
        <v>3</v>
      </c>
      <c r="BO185" s="33">
        <v>3</v>
      </c>
      <c r="BP185" s="33">
        <v>5</v>
      </c>
      <c r="BQ185" s="33">
        <v>5</v>
      </c>
      <c r="BR185" s="33">
        <v>4</v>
      </c>
      <c r="BS185" s="33" t="s">
        <v>5</v>
      </c>
      <c r="BT185" s="33">
        <v>4</v>
      </c>
      <c r="BU185" s="33" t="s">
        <v>1953</v>
      </c>
      <c r="BV185" s="33" t="s">
        <v>198</v>
      </c>
      <c r="BW185" s="33" t="s">
        <v>184</v>
      </c>
      <c r="CB185" s="33" t="s">
        <v>704</v>
      </c>
      <c r="CC185" s="33" t="s">
        <v>713</v>
      </c>
      <c r="CD185" s="33" t="s">
        <v>719</v>
      </c>
      <c r="CE185" s="33" t="s">
        <v>727</v>
      </c>
      <c r="CF185" s="33" t="s">
        <v>1954</v>
      </c>
      <c r="CG185" s="33" t="s">
        <v>830</v>
      </c>
      <c r="CH185" s="33" t="s">
        <v>994</v>
      </c>
      <c r="CI185" s="33" t="s">
        <v>1955</v>
      </c>
      <c r="CJ185" s="33" t="s">
        <v>1956</v>
      </c>
    </row>
    <row r="186" spans="1:88" ht="12.75" x14ac:dyDescent="0.2">
      <c r="A186" s="36">
        <v>42740.458014050921</v>
      </c>
      <c r="B186" s="33">
        <v>3</v>
      </c>
      <c r="C186" s="33">
        <v>5</v>
      </c>
      <c r="D186" s="33">
        <v>5</v>
      </c>
      <c r="E186" s="33">
        <v>3</v>
      </c>
      <c r="F186" s="33">
        <v>1</v>
      </c>
      <c r="G186" s="33">
        <v>5</v>
      </c>
      <c r="H186" s="33">
        <v>1</v>
      </c>
      <c r="I186" s="33">
        <v>2</v>
      </c>
      <c r="J186" s="33">
        <v>2</v>
      </c>
      <c r="K186" s="33">
        <v>2</v>
      </c>
      <c r="L186" s="33">
        <v>2</v>
      </c>
      <c r="M186" s="33">
        <v>1</v>
      </c>
      <c r="N186" s="33">
        <v>2</v>
      </c>
      <c r="O186" s="33">
        <v>4</v>
      </c>
      <c r="P186" s="33">
        <v>3</v>
      </c>
      <c r="Q186" s="33">
        <v>3</v>
      </c>
      <c r="R186" s="33">
        <v>2</v>
      </c>
      <c r="S186" s="33">
        <v>3</v>
      </c>
      <c r="T186" s="33">
        <v>2</v>
      </c>
      <c r="U186" s="33">
        <v>3</v>
      </c>
      <c r="V186" s="33" t="s">
        <v>5</v>
      </c>
      <c r="W186" s="33">
        <v>5</v>
      </c>
      <c r="X186" s="33">
        <v>2</v>
      </c>
      <c r="Y186" s="33">
        <v>3</v>
      </c>
      <c r="Z186" s="33">
        <v>3</v>
      </c>
      <c r="AA186" s="33">
        <v>4</v>
      </c>
      <c r="AB186" s="33">
        <v>3</v>
      </c>
      <c r="AC186" s="33">
        <v>2</v>
      </c>
      <c r="AD186" s="33">
        <v>4</v>
      </c>
      <c r="AE186" s="33">
        <v>4</v>
      </c>
      <c r="AF186" s="33">
        <v>5</v>
      </c>
      <c r="AG186" s="33">
        <v>4</v>
      </c>
      <c r="AH186" s="33">
        <v>3</v>
      </c>
      <c r="AI186" s="33">
        <v>3</v>
      </c>
      <c r="AJ186" s="33">
        <v>3</v>
      </c>
      <c r="AK186" s="33">
        <v>5</v>
      </c>
      <c r="AL186" s="33">
        <v>5</v>
      </c>
      <c r="AM186" s="33">
        <v>3</v>
      </c>
      <c r="AN186" s="33">
        <v>1</v>
      </c>
      <c r="AO186" s="33">
        <v>5</v>
      </c>
      <c r="AP186" s="33">
        <v>2</v>
      </c>
      <c r="AQ186" s="33">
        <v>2</v>
      </c>
      <c r="AR186" s="33">
        <v>2</v>
      </c>
      <c r="AS186" s="33">
        <v>2</v>
      </c>
      <c r="AT186" s="33">
        <v>1</v>
      </c>
      <c r="AU186" s="33">
        <v>1</v>
      </c>
      <c r="AV186" s="33">
        <v>3</v>
      </c>
      <c r="AW186" s="33">
        <v>4</v>
      </c>
      <c r="AX186" s="33">
        <v>3</v>
      </c>
      <c r="AY186" s="33">
        <v>3</v>
      </c>
      <c r="AZ186" s="33">
        <v>3</v>
      </c>
      <c r="BA186" s="33">
        <v>2</v>
      </c>
      <c r="BB186" s="33">
        <v>3</v>
      </c>
      <c r="BC186" s="33">
        <v>3</v>
      </c>
      <c r="BD186" s="33" t="s">
        <v>5</v>
      </c>
      <c r="BE186" s="33" t="s">
        <v>1415</v>
      </c>
      <c r="BF186" s="33">
        <v>2</v>
      </c>
      <c r="BG186" s="33">
        <v>3</v>
      </c>
      <c r="BH186" s="33">
        <v>5</v>
      </c>
      <c r="BI186" s="33">
        <v>1</v>
      </c>
      <c r="BJ186" s="33">
        <v>3</v>
      </c>
      <c r="BK186" s="33">
        <v>2</v>
      </c>
      <c r="BL186" s="33">
        <v>2</v>
      </c>
      <c r="BM186" s="33">
        <v>3</v>
      </c>
      <c r="BN186" s="33">
        <v>3</v>
      </c>
      <c r="BO186" s="33">
        <v>1</v>
      </c>
      <c r="BP186" s="33">
        <v>3</v>
      </c>
      <c r="BQ186" s="33">
        <v>3</v>
      </c>
      <c r="BR186" s="33">
        <v>3</v>
      </c>
      <c r="BS186" s="33">
        <v>3</v>
      </c>
      <c r="BT186" s="33">
        <v>3</v>
      </c>
      <c r="BU186" s="33" t="s">
        <v>1957</v>
      </c>
      <c r="BV186" s="33" t="s">
        <v>182</v>
      </c>
      <c r="CB186" s="33" t="s">
        <v>705</v>
      </c>
      <c r="CC186" s="33" t="s">
        <v>713</v>
      </c>
      <c r="CD186" s="33" t="s">
        <v>719</v>
      </c>
      <c r="CE186" s="33" t="s">
        <v>727</v>
      </c>
      <c r="CF186" s="33" t="s">
        <v>933</v>
      </c>
      <c r="CG186" s="33" t="s">
        <v>741</v>
      </c>
      <c r="CH186" s="33" t="s">
        <v>1824</v>
      </c>
      <c r="CI186" s="33" t="s">
        <v>837</v>
      </c>
      <c r="CJ186" s="33" t="s">
        <v>844</v>
      </c>
    </row>
    <row r="187" spans="1:88" ht="12.75" x14ac:dyDescent="0.2">
      <c r="A187" s="36">
        <v>42740.458755983796</v>
      </c>
      <c r="B187" s="33">
        <v>4</v>
      </c>
      <c r="C187" s="33">
        <v>5</v>
      </c>
      <c r="D187" s="33">
        <v>5</v>
      </c>
      <c r="E187" s="33">
        <v>4</v>
      </c>
      <c r="F187" s="33">
        <v>1</v>
      </c>
      <c r="G187" s="33">
        <v>5</v>
      </c>
      <c r="H187" s="33">
        <v>5</v>
      </c>
      <c r="I187" s="33">
        <v>4</v>
      </c>
      <c r="J187" s="33">
        <v>4</v>
      </c>
      <c r="K187" s="33">
        <v>3</v>
      </c>
      <c r="L187" s="33">
        <v>2</v>
      </c>
      <c r="M187" s="33">
        <v>3</v>
      </c>
      <c r="N187" s="33">
        <v>3</v>
      </c>
      <c r="O187" s="33">
        <v>2</v>
      </c>
      <c r="P187" s="33">
        <v>4</v>
      </c>
      <c r="Q187" s="33">
        <v>4</v>
      </c>
      <c r="R187" s="33">
        <v>3</v>
      </c>
      <c r="S187" s="33">
        <v>1</v>
      </c>
      <c r="T187" s="33">
        <v>3</v>
      </c>
      <c r="U187" s="33">
        <v>2</v>
      </c>
      <c r="V187" s="33">
        <v>2</v>
      </c>
      <c r="W187" s="33">
        <v>3</v>
      </c>
      <c r="X187" s="33">
        <v>3</v>
      </c>
      <c r="Y187" s="33">
        <v>4</v>
      </c>
      <c r="Z187" s="33">
        <v>3</v>
      </c>
      <c r="AA187" s="33">
        <v>5</v>
      </c>
      <c r="AB187" s="33">
        <v>3</v>
      </c>
      <c r="AC187" s="33">
        <v>4</v>
      </c>
      <c r="AD187" s="33">
        <v>3</v>
      </c>
      <c r="AE187" s="33">
        <v>2</v>
      </c>
      <c r="AF187" s="33">
        <v>3</v>
      </c>
      <c r="AG187" s="33">
        <v>4</v>
      </c>
      <c r="AH187" s="33">
        <v>4</v>
      </c>
      <c r="AI187" s="33">
        <v>2</v>
      </c>
      <c r="AJ187" s="33">
        <v>3</v>
      </c>
      <c r="AK187" s="33">
        <v>5</v>
      </c>
      <c r="AL187" s="33">
        <v>4</v>
      </c>
      <c r="AM187" s="33">
        <v>4</v>
      </c>
      <c r="AN187" s="33">
        <v>1</v>
      </c>
      <c r="AO187" s="33">
        <v>5</v>
      </c>
      <c r="AP187" s="33">
        <v>5</v>
      </c>
      <c r="AQ187" s="33">
        <v>4</v>
      </c>
      <c r="AR187" s="33">
        <v>4</v>
      </c>
      <c r="AS187" s="33">
        <v>3</v>
      </c>
      <c r="AT187" s="33">
        <v>1</v>
      </c>
      <c r="AU187" s="33">
        <v>4</v>
      </c>
      <c r="AV187" s="33">
        <v>3</v>
      </c>
      <c r="AW187" s="33">
        <v>2</v>
      </c>
      <c r="AX187" s="33">
        <v>4</v>
      </c>
      <c r="AY187" s="33">
        <v>3</v>
      </c>
      <c r="AZ187" s="33">
        <v>3</v>
      </c>
      <c r="BA187" s="33">
        <v>2</v>
      </c>
      <c r="BB187" s="33">
        <v>2</v>
      </c>
      <c r="BC187" s="33">
        <v>4</v>
      </c>
      <c r="BD187" s="33">
        <v>1</v>
      </c>
      <c r="BF187" s="33">
        <v>4</v>
      </c>
      <c r="BG187" s="33">
        <v>4</v>
      </c>
      <c r="BH187" s="33">
        <v>4</v>
      </c>
      <c r="BI187" s="33">
        <v>2</v>
      </c>
      <c r="BJ187" s="33">
        <v>2</v>
      </c>
      <c r="BK187" s="33">
        <v>4</v>
      </c>
      <c r="BL187" s="33">
        <v>3</v>
      </c>
      <c r="BM187" s="33">
        <v>3</v>
      </c>
      <c r="BN187" s="33">
        <v>2</v>
      </c>
      <c r="BO187" s="33">
        <v>2</v>
      </c>
      <c r="BP187" s="33">
        <v>4</v>
      </c>
      <c r="BQ187" s="33">
        <v>3</v>
      </c>
      <c r="BR187" s="33">
        <v>5</v>
      </c>
      <c r="BS187" s="33">
        <v>4</v>
      </c>
      <c r="BT187" s="33">
        <v>4</v>
      </c>
      <c r="BV187" s="33" t="s">
        <v>198</v>
      </c>
      <c r="BW187" s="33" t="s">
        <v>184</v>
      </c>
      <c r="BX187" s="33" t="s">
        <v>1556</v>
      </c>
      <c r="CB187" s="33" t="s">
        <v>705</v>
      </c>
      <c r="CC187" s="33" t="s">
        <v>713</v>
      </c>
      <c r="CD187" s="33" t="s">
        <v>720</v>
      </c>
      <c r="CE187" s="33" t="s">
        <v>727</v>
      </c>
      <c r="CF187" s="33" t="s">
        <v>1958</v>
      </c>
      <c r="CG187" s="33" t="s">
        <v>828</v>
      </c>
      <c r="CH187" s="33" t="s">
        <v>1032</v>
      </c>
      <c r="CI187" s="33" t="s">
        <v>837</v>
      </c>
      <c r="CJ187" s="33" t="s">
        <v>844</v>
      </c>
    </row>
    <row r="188" spans="1:88" ht="12.75" x14ac:dyDescent="0.2">
      <c r="A188" s="36">
        <v>42740.45950636574</v>
      </c>
      <c r="B188" s="33">
        <v>3</v>
      </c>
      <c r="C188" s="33">
        <v>3</v>
      </c>
      <c r="D188" s="33">
        <v>4</v>
      </c>
      <c r="E188" s="33">
        <v>1</v>
      </c>
      <c r="F188" s="33">
        <v>1</v>
      </c>
      <c r="G188" s="33">
        <v>4</v>
      </c>
      <c r="H188" s="33">
        <v>3</v>
      </c>
      <c r="I188" s="33">
        <v>3</v>
      </c>
      <c r="J188" s="33">
        <v>5</v>
      </c>
      <c r="K188" s="33">
        <v>3</v>
      </c>
      <c r="L188" s="33">
        <v>1</v>
      </c>
      <c r="M188" s="33">
        <v>3</v>
      </c>
      <c r="N188" s="33">
        <v>1</v>
      </c>
      <c r="O188" s="33">
        <v>5</v>
      </c>
      <c r="P188" s="33">
        <v>3</v>
      </c>
      <c r="Q188" s="33">
        <v>4</v>
      </c>
      <c r="R188" s="33">
        <v>3</v>
      </c>
      <c r="S188" s="33">
        <v>2</v>
      </c>
      <c r="T188" s="33">
        <v>1</v>
      </c>
      <c r="U188" s="33">
        <v>3</v>
      </c>
      <c r="V188" s="33">
        <v>1</v>
      </c>
      <c r="W188" s="33">
        <v>4</v>
      </c>
      <c r="X188" s="33">
        <v>4</v>
      </c>
      <c r="Y188" s="33">
        <v>4</v>
      </c>
      <c r="Z188" s="33">
        <v>4</v>
      </c>
      <c r="AA188" s="33">
        <v>4</v>
      </c>
      <c r="AB188" s="33">
        <v>4</v>
      </c>
      <c r="AC188" s="33">
        <v>3</v>
      </c>
      <c r="AD188" s="33">
        <v>4</v>
      </c>
      <c r="AE188" s="33">
        <v>4</v>
      </c>
      <c r="AF188" s="33">
        <v>4</v>
      </c>
      <c r="AG188" s="33">
        <v>4</v>
      </c>
      <c r="AH188" s="33">
        <v>5</v>
      </c>
      <c r="AI188" s="33">
        <v>3</v>
      </c>
      <c r="AJ188" s="33">
        <v>5</v>
      </c>
      <c r="AK188" s="33">
        <v>4</v>
      </c>
      <c r="AL188" s="33">
        <v>4</v>
      </c>
      <c r="AM188" s="33">
        <v>2</v>
      </c>
      <c r="AN188" s="33">
        <v>2</v>
      </c>
      <c r="AO188" s="33">
        <v>4</v>
      </c>
      <c r="AP188" s="33">
        <v>3</v>
      </c>
      <c r="AQ188" s="33">
        <v>3</v>
      </c>
      <c r="AR188" s="33">
        <v>5</v>
      </c>
      <c r="AS188" s="33">
        <v>3</v>
      </c>
      <c r="AT188" s="33">
        <v>3</v>
      </c>
      <c r="AU188" s="33">
        <v>4</v>
      </c>
      <c r="AV188" s="33">
        <v>2</v>
      </c>
      <c r="AW188" s="33">
        <v>5</v>
      </c>
      <c r="AX188" s="33">
        <v>4</v>
      </c>
      <c r="AY188" s="33">
        <v>4</v>
      </c>
      <c r="AZ188" s="33">
        <v>3</v>
      </c>
      <c r="BA188" s="33">
        <v>3</v>
      </c>
      <c r="BB188" s="33">
        <v>2</v>
      </c>
      <c r="BC188" s="33">
        <v>2</v>
      </c>
      <c r="BD188" s="33">
        <v>2</v>
      </c>
      <c r="BF188" s="33">
        <v>3</v>
      </c>
      <c r="BG188" s="33">
        <v>3</v>
      </c>
      <c r="BH188" s="33">
        <v>3</v>
      </c>
      <c r="BI188" s="33">
        <v>3</v>
      </c>
      <c r="BJ188" s="33">
        <v>3</v>
      </c>
      <c r="BK188" s="33">
        <v>3</v>
      </c>
      <c r="BL188" s="33">
        <v>3</v>
      </c>
      <c r="BM188" s="33">
        <v>4</v>
      </c>
      <c r="BN188" s="33">
        <v>4</v>
      </c>
      <c r="BO188" s="33">
        <v>3</v>
      </c>
      <c r="BP188" s="33">
        <v>3</v>
      </c>
      <c r="BQ188" s="33">
        <v>4</v>
      </c>
      <c r="BR188" s="33">
        <v>4</v>
      </c>
      <c r="BS188" s="33">
        <v>4</v>
      </c>
      <c r="BT188" s="33">
        <v>4</v>
      </c>
      <c r="BV188" s="33" t="s">
        <v>198</v>
      </c>
      <c r="BW188" s="33" t="s">
        <v>1959</v>
      </c>
      <c r="BX188" s="33" t="s">
        <v>1537</v>
      </c>
      <c r="CB188" s="33" t="s">
        <v>704</v>
      </c>
      <c r="CC188" s="33" t="s">
        <v>711</v>
      </c>
      <c r="CD188" s="33" t="s">
        <v>719</v>
      </c>
      <c r="CE188" s="33" t="s">
        <v>728</v>
      </c>
      <c r="CF188" s="33" t="s">
        <v>1960</v>
      </c>
      <c r="CG188" s="33" t="s">
        <v>206</v>
      </c>
      <c r="CH188" s="33" t="s">
        <v>953</v>
      </c>
      <c r="CI188" s="33" t="s">
        <v>837</v>
      </c>
      <c r="CJ188" s="33" t="s">
        <v>844</v>
      </c>
    </row>
    <row r="189" spans="1:88" ht="12.75" x14ac:dyDescent="0.2">
      <c r="A189" s="36">
        <v>42740.459619861111</v>
      </c>
      <c r="B189" s="33">
        <v>2</v>
      </c>
      <c r="C189" s="33">
        <v>2</v>
      </c>
      <c r="D189" s="33">
        <v>1</v>
      </c>
      <c r="E189" s="33">
        <v>1</v>
      </c>
      <c r="F189" s="33">
        <v>4</v>
      </c>
      <c r="G189" s="33">
        <v>3</v>
      </c>
      <c r="H189" s="33">
        <v>3</v>
      </c>
      <c r="I189" s="33">
        <v>5</v>
      </c>
      <c r="J189" s="33">
        <v>4</v>
      </c>
      <c r="K189" s="33">
        <v>4</v>
      </c>
      <c r="L189" s="33">
        <v>5</v>
      </c>
      <c r="M189" s="33">
        <v>2</v>
      </c>
      <c r="N189" s="33">
        <v>2</v>
      </c>
      <c r="O189" s="33">
        <v>4</v>
      </c>
      <c r="P189" s="33">
        <v>2</v>
      </c>
      <c r="Q189" s="33">
        <v>2</v>
      </c>
      <c r="R189" s="33">
        <v>2</v>
      </c>
      <c r="S189" s="33">
        <v>1</v>
      </c>
      <c r="T189" s="33">
        <v>5</v>
      </c>
      <c r="U189" s="33">
        <v>1</v>
      </c>
      <c r="V189" s="33">
        <v>1</v>
      </c>
      <c r="W189" s="33">
        <v>5</v>
      </c>
      <c r="X189" s="33">
        <v>5</v>
      </c>
      <c r="Y189" s="33">
        <v>5</v>
      </c>
      <c r="Z189" s="33">
        <v>5</v>
      </c>
      <c r="AA189" s="33">
        <v>5</v>
      </c>
      <c r="AB189" s="33">
        <v>5</v>
      </c>
      <c r="AC189" s="33">
        <v>5</v>
      </c>
      <c r="AD189" s="33">
        <v>4</v>
      </c>
      <c r="AE189" s="33">
        <v>5</v>
      </c>
      <c r="AF189" s="33">
        <v>5</v>
      </c>
      <c r="AG189" s="33">
        <v>5</v>
      </c>
      <c r="AH189" s="33">
        <v>4</v>
      </c>
      <c r="AI189" s="33">
        <v>4</v>
      </c>
      <c r="AJ189" s="33">
        <v>2</v>
      </c>
      <c r="AK189" s="33">
        <v>2</v>
      </c>
      <c r="AL189" s="33">
        <v>1</v>
      </c>
      <c r="AM189" s="33">
        <v>1</v>
      </c>
      <c r="AN189" s="33">
        <v>4</v>
      </c>
      <c r="AO189" s="33">
        <v>2</v>
      </c>
      <c r="AP189" s="33">
        <v>5</v>
      </c>
      <c r="AQ189" s="33">
        <v>5</v>
      </c>
      <c r="AR189" s="33">
        <v>3</v>
      </c>
      <c r="AS189" s="33">
        <v>4</v>
      </c>
      <c r="AT189" s="33">
        <v>5</v>
      </c>
      <c r="AU189" s="33">
        <v>2</v>
      </c>
      <c r="AV189" s="33">
        <v>2</v>
      </c>
      <c r="AW189" s="33">
        <v>5</v>
      </c>
      <c r="AX189" s="33">
        <v>2</v>
      </c>
      <c r="AY189" s="33">
        <v>3</v>
      </c>
      <c r="AZ189" s="33">
        <v>2</v>
      </c>
      <c r="BA189" s="33">
        <v>2</v>
      </c>
      <c r="BB189" s="33">
        <v>5</v>
      </c>
      <c r="BC189" s="33">
        <v>1</v>
      </c>
      <c r="BD189" s="33">
        <v>2</v>
      </c>
      <c r="BE189" s="33" t="s">
        <v>1623</v>
      </c>
      <c r="BF189" s="33">
        <v>5</v>
      </c>
      <c r="BG189" s="33">
        <v>5</v>
      </c>
      <c r="BH189" s="33">
        <v>5</v>
      </c>
      <c r="BI189" s="33">
        <v>5</v>
      </c>
      <c r="BJ189" s="33">
        <v>5</v>
      </c>
      <c r="BK189" s="33">
        <v>5</v>
      </c>
      <c r="BL189" s="33">
        <v>5</v>
      </c>
      <c r="BM189" s="33">
        <v>4</v>
      </c>
      <c r="BN189" s="33">
        <v>5</v>
      </c>
      <c r="BO189" s="33">
        <v>4</v>
      </c>
      <c r="BP189" s="33">
        <v>4</v>
      </c>
      <c r="BQ189" s="33">
        <v>5</v>
      </c>
      <c r="BR189" s="33">
        <v>5</v>
      </c>
      <c r="BS189" s="33">
        <v>5</v>
      </c>
      <c r="BT189" s="33">
        <v>5</v>
      </c>
      <c r="BU189" s="33" t="s">
        <v>1961</v>
      </c>
      <c r="BV189" s="33" t="s">
        <v>198</v>
      </c>
      <c r="BW189" s="33" t="s">
        <v>184</v>
      </c>
      <c r="BX189" s="33" t="s">
        <v>1619</v>
      </c>
      <c r="CB189" s="33" t="s">
        <v>704</v>
      </c>
      <c r="CC189" s="33" t="s">
        <v>714</v>
      </c>
      <c r="CD189" s="33" t="s">
        <v>722</v>
      </c>
      <c r="CE189" s="33" t="s">
        <v>727</v>
      </c>
      <c r="CF189" s="33" t="s">
        <v>1962</v>
      </c>
      <c r="CG189" s="33" t="s">
        <v>1963</v>
      </c>
      <c r="CI189" s="33" t="s">
        <v>837</v>
      </c>
      <c r="CJ189" s="33" t="s">
        <v>844</v>
      </c>
    </row>
    <row r="190" spans="1:88" ht="12.75" x14ac:dyDescent="0.2">
      <c r="A190" s="36">
        <v>42740.462348900459</v>
      </c>
      <c r="B190" s="33">
        <v>2</v>
      </c>
      <c r="C190" s="33">
        <v>3</v>
      </c>
      <c r="D190" s="33">
        <v>5</v>
      </c>
      <c r="E190" s="33">
        <v>1</v>
      </c>
      <c r="F190" s="33">
        <v>2</v>
      </c>
      <c r="G190" s="33">
        <v>4</v>
      </c>
      <c r="H190" s="33">
        <v>1</v>
      </c>
      <c r="I190" s="33">
        <v>2</v>
      </c>
      <c r="J190" s="33">
        <v>1</v>
      </c>
      <c r="K190" s="33">
        <v>4</v>
      </c>
      <c r="L190" s="33">
        <v>4</v>
      </c>
      <c r="M190" s="33">
        <v>4</v>
      </c>
      <c r="N190" s="33">
        <v>2</v>
      </c>
      <c r="O190" s="33">
        <v>4</v>
      </c>
      <c r="P190" s="33">
        <v>4</v>
      </c>
      <c r="Q190" s="33">
        <v>2</v>
      </c>
      <c r="R190" s="33">
        <v>5</v>
      </c>
      <c r="S190" s="33">
        <v>1</v>
      </c>
      <c r="T190" s="33">
        <v>3</v>
      </c>
      <c r="U190" s="33">
        <v>1</v>
      </c>
      <c r="V190" s="33">
        <v>1</v>
      </c>
      <c r="W190" s="33">
        <v>4</v>
      </c>
      <c r="X190" s="33">
        <v>2</v>
      </c>
      <c r="Y190" s="33">
        <v>4</v>
      </c>
      <c r="Z190" s="33">
        <v>2</v>
      </c>
      <c r="AA190" s="33">
        <v>5</v>
      </c>
      <c r="AB190" s="33">
        <v>2</v>
      </c>
      <c r="AC190" s="33" t="s">
        <v>5</v>
      </c>
      <c r="AD190" s="33">
        <v>4</v>
      </c>
      <c r="AE190" s="33">
        <v>3</v>
      </c>
      <c r="AF190" s="33">
        <v>5</v>
      </c>
      <c r="AG190" s="33">
        <v>2</v>
      </c>
      <c r="AH190" s="33">
        <v>5</v>
      </c>
      <c r="AI190" s="33">
        <v>4</v>
      </c>
      <c r="AJ190" s="33">
        <v>2</v>
      </c>
      <c r="AK190" s="33">
        <v>3</v>
      </c>
      <c r="AL190" s="33">
        <v>4</v>
      </c>
      <c r="AM190" s="33">
        <v>1</v>
      </c>
      <c r="AN190" s="33">
        <v>2</v>
      </c>
      <c r="AO190" s="33">
        <v>3</v>
      </c>
      <c r="AP190" s="33">
        <v>2</v>
      </c>
      <c r="AQ190" s="33">
        <v>5</v>
      </c>
      <c r="AR190" s="33">
        <v>2</v>
      </c>
      <c r="AS190" s="33">
        <v>5</v>
      </c>
      <c r="AT190" s="33">
        <v>4</v>
      </c>
      <c r="AU190" s="33" t="s">
        <v>5</v>
      </c>
      <c r="AV190" s="33">
        <v>1</v>
      </c>
      <c r="AW190" s="33">
        <v>4</v>
      </c>
      <c r="AX190" s="33">
        <v>2</v>
      </c>
      <c r="AY190" s="33">
        <v>2</v>
      </c>
      <c r="AZ190" s="33">
        <v>5</v>
      </c>
      <c r="BA190" s="33">
        <v>1</v>
      </c>
      <c r="BB190" s="33">
        <v>3</v>
      </c>
      <c r="BC190" s="33">
        <v>2</v>
      </c>
      <c r="BD190" s="33">
        <v>1</v>
      </c>
      <c r="BE190" s="33" t="s">
        <v>1964</v>
      </c>
      <c r="BF190" s="33">
        <v>2</v>
      </c>
      <c r="BG190" s="33" t="s">
        <v>5</v>
      </c>
      <c r="BH190" s="33" t="s">
        <v>5</v>
      </c>
      <c r="BI190" s="33">
        <v>2</v>
      </c>
      <c r="BJ190" s="33">
        <v>4</v>
      </c>
      <c r="BK190" s="33">
        <v>4</v>
      </c>
      <c r="BL190" s="33">
        <v>2</v>
      </c>
      <c r="BM190" s="33">
        <v>3</v>
      </c>
      <c r="BN190" s="33">
        <v>4</v>
      </c>
      <c r="BO190" s="33">
        <v>3</v>
      </c>
      <c r="BP190" s="33">
        <v>4</v>
      </c>
      <c r="BQ190" s="33">
        <v>5</v>
      </c>
      <c r="BR190" s="33">
        <v>5</v>
      </c>
      <c r="BS190" s="33">
        <v>5</v>
      </c>
      <c r="BT190" s="33">
        <v>5</v>
      </c>
      <c r="BU190" s="33" t="s">
        <v>1965</v>
      </c>
      <c r="BV190" s="33" t="s">
        <v>198</v>
      </c>
      <c r="BW190" s="33" t="s">
        <v>186</v>
      </c>
      <c r="BX190" s="33" t="s">
        <v>1556</v>
      </c>
      <c r="BY190" s="33" t="s">
        <v>1579</v>
      </c>
      <c r="CB190" s="33" t="s">
        <v>705</v>
      </c>
      <c r="CC190" s="33" t="s">
        <v>714</v>
      </c>
      <c r="CD190" s="33" t="s">
        <v>720</v>
      </c>
      <c r="CE190" s="33" t="s">
        <v>727</v>
      </c>
      <c r="CF190" s="33" t="s">
        <v>1966</v>
      </c>
      <c r="CG190" s="33" t="s">
        <v>236</v>
      </c>
      <c r="CH190" s="33" t="s">
        <v>1404</v>
      </c>
      <c r="CI190" s="33" t="s">
        <v>1502</v>
      </c>
      <c r="CJ190" s="33" t="s">
        <v>1664</v>
      </c>
    </row>
    <row r="191" spans="1:88" ht="12.75" x14ac:dyDescent="0.2">
      <c r="A191" s="36">
        <v>42740.463043750002</v>
      </c>
      <c r="B191" s="33">
        <v>2</v>
      </c>
      <c r="C191" s="33">
        <v>5</v>
      </c>
      <c r="D191" s="33">
        <v>1</v>
      </c>
      <c r="E191" s="33">
        <v>5</v>
      </c>
      <c r="F191" s="33">
        <v>1</v>
      </c>
      <c r="G191" s="33">
        <v>5</v>
      </c>
      <c r="H191" s="33">
        <v>1</v>
      </c>
      <c r="I191" s="33">
        <v>5</v>
      </c>
      <c r="J191" s="33">
        <v>5</v>
      </c>
      <c r="K191" s="33">
        <v>3</v>
      </c>
      <c r="L191" s="33">
        <v>1</v>
      </c>
      <c r="M191" s="33">
        <v>3</v>
      </c>
      <c r="N191" s="33">
        <v>2</v>
      </c>
      <c r="O191" s="33">
        <v>2</v>
      </c>
      <c r="P191" s="33">
        <v>3</v>
      </c>
      <c r="Q191" s="33">
        <v>4</v>
      </c>
      <c r="R191" s="33">
        <v>2</v>
      </c>
      <c r="S191" s="33">
        <v>1</v>
      </c>
      <c r="T191" s="33">
        <v>1</v>
      </c>
      <c r="U191" s="33">
        <v>5</v>
      </c>
      <c r="V191" s="33">
        <v>2</v>
      </c>
      <c r="W191" s="33">
        <v>4</v>
      </c>
      <c r="X191" s="33">
        <v>3</v>
      </c>
      <c r="Y191" s="33">
        <v>4</v>
      </c>
      <c r="Z191" s="33">
        <v>4</v>
      </c>
      <c r="AA191" s="33">
        <v>4</v>
      </c>
      <c r="AB191" s="33">
        <v>4</v>
      </c>
      <c r="AC191" s="33">
        <v>4</v>
      </c>
      <c r="AD191" s="33">
        <v>3</v>
      </c>
      <c r="AE191" s="33">
        <v>3</v>
      </c>
      <c r="AF191" s="33">
        <v>4</v>
      </c>
      <c r="AG191" s="33">
        <v>3</v>
      </c>
      <c r="AH191" s="33">
        <v>4</v>
      </c>
      <c r="AI191" s="33">
        <v>4</v>
      </c>
      <c r="AJ191" s="33">
        <v>1</v>
      </c>
      <c r="AK191" s="33">
        <v>5</v>
      </c>
      <c r="AL191" s="33">
        <v>1</v>
      </c>
      <c r="AM191" s="33">
        <v>5</v>
      </c>
      <c r="AN191" s="33">
        <v>1</v>
      </c>
      <c r="AO191" s="33">
        <v>5</v>
      </c>
      <c r="AP191" s="33">
        <v>2</v>
      </c>
      <c r="AQ191" s="33">
        <v>5</v>
      </c>
      <c r="AR191" s="33">
        <v>4</v>
      </c>
      <c r="AS191" s="33">
        <v>3</v>
      </c>
      <c r="AT191" s="33">
        <v>1</v>
      </c>
      <c r="AU191" s="33">
        <v>1</v>
      </c>
      <c r="AV191" s="33">
        <v>1</v>
      </c>
      <c r="AW191" s="33">
        <v>1</v>
      </c>
      <c r="AX191" s="33">
        <v>3</v>
      </c>
      <c r="AY191" s="33">
        <v>3</v>
      </c>
      <c r="AZ191" s="33">
        <v>1</v>
      </c>
      <c r="BA191" s="33">
        <v>1</v>
      </c>
      <c r="BB191" s="33">
        <v>1</v>
      </c>
      <c r="BC191" s="33">
        <v>5</v>
      </c>
      <c r="BD191" s="33">
        <v>1</v>
      </c>
      <c r="BF191" s="33">
        <v>4</v>
      </c>
      <c r="BG191" s="33">
        <v>5</v>
      </c>
      <c r="BH191" s="33">
        <v>5</v>
      </c>
      <c r="BI191" s="33">
        <v>3</v>
      </c>
      <c r="BJ191" s="33">
        <v>3</v>
      </c>
      <c r="BK191" s="33">
        <v>3</v>
      </c>
      <c r="BL191" s="33">
        <v>4</v>
      </c>
      <c r="BM191" s="33">
        <v>5</v>
      </c>
      <c r="BN191" s="33">
        <v>4</v>
      </c>
      <c r="BO191" s="33">
        <v>3</v>
      </c>
      <c r="BP191" s="33">
        <v>5</v>
      </c>
      <c r="BQ191" s="33">
        <v>4</v>
      </c>
      <c r="BR191" s="33">
        <v>4</v>
      </c>
      <c r="BS191" s="33">
        <v>4</v>
      </c>
      <c r="BT191" s="33">
        <v>4</v>
      </c>
      <c r="BV191" s="33" t="s">
        <v>198</v>
      </c>
      <c r="BW191" s="33" t="s">
        <v>186</v>
      </c>
      <c r="CB191" s="33" t="s">
        <v>705</v>
      </c>
      <c r="CC191" s="33" t="s">
        <v>712</v>
      </c>
      <c r="CD191" s="33" t="s">
        <v>719</v>
      </c>
      <c r="CE191" s="33" t="s">
        <v>727</v>
      </c>
      <c r="CF191" s="33" t="s">
        <v>1686</v>
      </c>
      <c r="CG191" s="33" t="s">
        <v>830</v>
      </c>
      <c r="CH191" s="33" t="s">
        <v>1758</v>
      </c>
      <c r="CI191" s="33" t="s">
        <v>1967</v>
      </c>
      <c r="CJ191" s="33" t="s">
        <v>844</v>
      </c>
    </row>
    <row r="192" spans="1:88" ht="12.75" x14ac:dyDescent="0.2">
      <c r="A192" s="36">
        <v>42740.464722615739</v>
      </c>
      <c r="B192" s="33">
        <v>2</v>
      </c>
      <c r="C192" s="33">
        <v>5</v>
      </c>
      <c r="D192" s="33">
        <v>5</v>
      </c>
      <c r="E192" s="33">
        <v>4</v>
      </c>
      <c r="F192" s="33">
        <v>2</v>
      </c>
      <c r="G192" s="33">
        <v>5</v>
      </c>
      <c r="H192" s="33">
        <v>5</v>
      </c>
      <c r="I192" s="33">
        <v>5</v>
      </c>
      <c r="J192" s="33">
        <v>5</v>
      </c>
      <c r="K192" s="33">
        <v>4</v>
      </c>
      <c r="L192" s="33">
        <v>1</v>
      </c>
      <c r="M192" s="33">
        <v>3</v>
      </c>
      <c r="N192" s="33">
        <v>3</v>
      </c>
      <c r="O192" s="33">
        <v>3</v>
      </c>
      <c r="P192" s="33">
        <v>3</v>
      </c>
      <c r="Q192" s="33">
        <v>1</v>
      </c>
      <c r="R192" s="33">
        <v>2</v>
      </c>
      <c r="S192" s="33">
        <v>1</v>
      </c>
      <c r="T192" s="33">
        <v>4</v>
      </c>
      <c r="U192" s="33">
        <v>1</v>
      </c>
      <c r="V192" s="33">
        <v>3</v>
      </c>
      <c r="W192" s="33">
        <v>5</v>
      </c>
      <c r="X192" s="33">
        <v>5</v>
      </c>
      <c r="Y192" s="33">
        <v>5</v>
      </c>
      <c r="Z192" s="33">
        <v>5</v>
      </c>
      <c r="AA192" s="33">
        <v>5</v>
      </c>
      <c r="AB192" s="33">
        <v>5</v>
      </c>
      <c r="AC192" s="33">
        <v>5</v>
      </c>
      <c r="AD192" s="33">
        <v>5</v>
      </c>
      <c r="AE192" s="33">
        <v>5</v>
      </c>
      <c r="AF192" s="33">
        <v>3</v>
      </c>
      <c r="AG192" s="33">
        <v>5</v>
      </c>
      <c r="AH192" s="33">
        <v>5</v>
      </c>
      <c r="AI192" s="33">
        <v>3</v>
      </c>
      <c r="AJ192" s="33">
        <v>5</v>
      </c>
      <c r="AK192" s="33">
        <v>5</v>
      </c>
      <c r="AL192" s="33">
        <v>5</v>
      </c>
      <c r="AM192" s="33">
        <v>5</v>
      </c>
      <c r="AN192" s="33">
        <v>2</v>
      </c>
      <c r="AO192" s="33">
        <v>5</v>
      </c>
      <c r="AP192" s="33">
        <v>5</v>
      </c>
      <c r="AQ192" s="33">
        <v>5</v>
      </c>
      <c r="AR192" s="33">
        <v>5</v>
      </c>
      <c r="AS192" s="33">
        <v>3</v>
      </c>
      <c r="AT192" s="33">
        <v>3</v>
      </c>
      <c r="AU192" s="33">
        <v>4</v>
      </c>
      <c r="AV192" s="33">
        <v>2</v>
      </c>
      <c r="AW192" s="33">
        <v>3</v>
      </c>
      <c r="AX192" s="33">
        <v>5</v>
      </c>
      <c r="AY192" s="33">
        <v>4</v>
      </c>
      <c r="AZ192" s="33">
        <v>2</v>
      </c>
      <c r="BA192" s="33">
        <v>2</v>
      </c>
      <c r="BB192" s="33">
        <v>4</v>
      </c>
      <c r="BC192" s="33">
        <v>4</v>
      </c>
      <c r="BD192" s="33">
        <v>3</v>
      </c>
      <c r="BF192" s="33">
        <v>5</v>
      </c>
      <c r="BG192" s="33">
        <v>5</v>
      </c>
      <c r="BH192" s="33">
        <v>5</v>
      </c>
      <c r="BI192" s="33">
        <v>5</v>
      </c>
      <c r="BJ192" s="33">
        <v>4</v>
      </c>
      <c r="BK192" s="33">
        <v>5</v>
      </c>
      <c r="BL192" s="33">
        <v>5</v>
      </c>
      <c r="BM192" s="33">
        <v>5</v>
      </c>
      <c r="BN192" s="33">
        <v>4</v>
      </c>
      <c r="BO192" s="33">
        <v>4</v>
      </c>
      <c r="BP192" s="33">
        <v>4</v>
      </c>
      <c r="BQ192" s="33">
        <v>5</v>
      </c>
      <c r="BR192" s="33">
        <v>4</v>
      </c>
      <c r="BS192" s="33">
        <v>4</v>
      </c>
      <c r="BT192" s="33">
        <v>5</v>
      </c>
      <c r="BU192" s="33" t="s">
        <v>1968</v>
      </c>
      <c r="BV192" s="33" t="s">
        <v>198</v>
      </c>
      <c r="BW192" s="33" t="s">
        <v>182</v>
      </c>
      <c r="BX192" s="33" t="s">
        <v>1587</v>
      </c>
      <c r="CB192" s="33" t="s">
        <v>704</v>
      </c>
      <c r="CC192" s="33" t="s">
        <v>711</v>
      </c>
      <c r="CD192" s="33" t="s">
        <v>719</v>
      </c>
      <c r="CE192" s="33" t="s">
        <v>727</v>
      </c>
      <c r="CF192" s="33" t="s">
        <v>1011</v>
      </c>
      <c r="CG192" s="33" t="s">
        <v>830</v>
      </c>
      <c r="CH192" s="33" t="s">
        <v>1758</v>
      </c>
      <c r="CI192" s="33" t="s">
        <v>837</v>
      </c>
      <c r="CJ192" s="33" t="s">
        <v>1969</v>
      </c>
    </row>
    <row r="193" spans="1:88" ht="12.75" x14ac:dyDescent="0.2">
      <c r="A193" s="36">
        <v>42740.465233101851</v>
      </c>
      <c r="B193" s="33">
        <v>1</v>
      </c>
      <c r="C193" s="33">
        <v>3</v>
      </c>
      <c r="D193" s="33">
        <v>2</v>
      </c>
      <c r="E193" s="33">
        <v>1</v>
      </c>
      <c r="F193" s="33">
        <v>2</v>
      </c>
      <c r="G193" s="33">
        <v>3</v>
      </c>
      <c r="H193" s="33">
        <v>1</v>
      </c>
      <c r="I193" s="33">
        <v>4</v>
      </c>
      <c r="J193" s="33">
        <v>2</v>
      </c>
      <c r="K193" s="33">
        <v>3</v>
      </c>
      <c r="L193" s="33">
        <v>5</v>
      </c>
      <c r="M193" s="33">
        <v>4</v>
      </c>
      <c r="N193" s="33">
        <v>3</v>
      </c>
      <c r="O193" s="33">
        <v>5</v>
      </c>
      <c r="P193" s="33">
        <v>4</v>
      </c>
      <c r="Q193" s="33">
        <v>4</v>
      </c>
      <c r="R193" s="33">
        <v>5</v>
      </c>
      <c r="S193" s="33">
        <v>1</v>
      </c>
      <c r="T193" s="33">
        <v>4</v>
      </c>
      <c r="U193" s="33">
        <v>1</v>
      </c>
      <c r="V193" s="33">
        <v>1</v>
      </c>
      <c r="W193" s="33" t="s">
        <v>5</v>
      </c>
      <c r="X193" s="33" t="s">
        <v>5</v>
      </c>
      <c r="Y193" s="33" t="s">
        <v>5</v>
      </c>
      <c r="Z193" s="33" t="s">
        <v>5</v>
      </c>
      <c r="AA193" s="33" t="s">
        <v>5</v>
      </c>
      <c r="AB193" s="33" t="s">
        <v>5</v>
      </c>
      <c r="AC193" s="33" t="s">
        <v>5</v>
      </c>
      <c r="AD193" s="33" t="s">
        <v>5</v>
      </c>
      <c r="AE193" s="33" t="s">
        <v>5</v>
      </c>
      <c r="AF193" s="33" t="s">
        <v>5</v>
      </c>
      <c r="AG193" s="33" t="s">
        <v>5</v>
      </c>
      <c r="AH193" s="33" t="s">
        <v>5</v>
      </c>
      <c r="AI193" s="33" t="s">
        <v>5</v>
      </c>
      <c r="AJ193" s="33">
        <v>1</v>
      </c>
      <c r="AK193" s="33">
        <v>1</v>
      </c>
      <c r="AL193" s="33">
        <v>1</v>
      </c>
      <c r="AM193" s="33">
        <v>3</v>
      </c>
      <c r="AN193" s="33">
        <v>1</v>
      </c>
      <c r="AO193" s="33">
        <v>4</v>
      </c>
      <c r="AP193" s="33">
        <v>1</v>
      </c>
      <c r="AQ193" s="33">
        <v>1</v>
      </c>
      <c r="AR193" s="33">
        <v>1</v>
      </c>
      <c r="AS193" s="33">
        <v>3</v>
      </c>
      <c r="AT193" s="33">
        <v>5</v>
      </c>
      <c r="AU193" s="33">
        <v>5</v>
      </c>
      <c r="AV193" s="33">
        <v>4</v>
      </c>
      <c r="AW193" s="33">
        <v>5</v>
      </c>
      <c r="AX193" s="33">
        <v>1</v>
      </c>
      <c r="AY193" s="33">
        <v>5</v>
      </c>
      <c r="AZ193" s="33">
        <v>5</v>
      </c>
      <c r="BA193" s="33">
        <v>1</v>
      </c>
      <c r="BB193" s="33">
        <v>5</v>
      </c>
      <c r="BC193" s="33">
        <v>1</v>
      </c>
      <c r="BD193" s="33">
        <v>1</v>
      </c>
      <c r="BF193" s="33">
        <v>5</v>
      </c>
      <c r="BG193" s="33">
        <v>2</v>
      </c>
      <c r="BH193" s="33">
        <v>4</v>
      </c>
      <c r="BI193" s="33">
        <v>2</v>
      </c>
      <c r="BJ193" s="33">
        <v>5</v>
      </c>
      <c r="BK193" s="33">
        <v>5</v>
      </c>
      <c r="BL193" s="33">
        <v>3</v>
      </c>
      <c r="BM193" s="33">
        <v>4</v>
      </c>
      <c r="BN193" s="33">
        <v>5</v>
      </c>
      <c r="BO193" s="33">
        <v>3</v>
      </c>
      <c r="BP193" s="33">
        <v>3</v>
      </c>
      <c r="BQ193" s="33">
        <v>3</v>
      </c>
      <c r="BR193" s="33">
        <v>4</v>
      </c>
      <c r="BS193" s="33">
        <v>4</v>
      </c>
      <c r="BT193" s="33">
        <v>5</v>
      </c>
      <c r="BV193" s="33" t="s">
        <v>198</v>
      </c>
      <c r="BW193" s="33" t="s">
        <v>183</v>
      </c>
      <c r="BZ193" s="33" t="s">
        <v>1698</v>
      </c>
      <c r="CB193" s="33" t="s">
        <v>704</v>
      </c>
      <c r="CC193" s="33" t="s">
        <v>711</v>
      </c>
      <c r="CD193" s="33" t="s">
        <v>719</v>
      </c>
      <c r="CE193" s="33" t="s">
        <v>732</v>
      </c>
    </row>
    <row r="194" spans="1:88" ht="12.75" x14ac:dyDescent="0.2">
      <c r="A194" s="36">
        <v>42740.465277060182</v>
      </c>
      <c r="B194" s="33">
        <v>5</v>
      </c>
      <c r="C194" s="33">
        <v>4</v>
      </c>
      <c r="D194" s="33">
        <v>3</v>
      </c>
      <c r="E194" s="33">
        <v>2</v>
      </c>
      <c r="F194" s="33">
        <v>1</v>
      </c>
      <c r="G194" s="33">
        <v>4</v>
      </c>
      <c r="H194" s="33">
        <v>5</v>
      </c>
      <c r="I194" s="33">
        <v>5</v>
      </c>
      <c r="J194" s="33">
        <v>2</v>
      </c>
      <c r="K194" s="33">
        <v>3</v>
      </c>
      <c r="L194" s="33">
        <v>2</v>
      </c>
      <c r="M194" s="33">
        <v>4</v>
      </c>
      <c r="N194" s="33">
        <v>1</v>
      </c>
      <c r="O194" s="33">
        <v>2</v>
      </c>
      <c r="P194" s="33">
        <v>4</v>
      </c>
      <c r="Q194" s="33">
        <v>2</v>
      </c>
      <c r="R194" s="33">
        <v>3</v>
      </c>
      <c r="S194" s="33">
        <v>2</v>
      </c>
      <c r="T194" s="33">
        <v>4</v>
      </c>
      <c r="U194" s="33">
        <v>2</v>
      </c>
      <c r="V194" s="33" t="s">
        <v>5</v>
      </c>
      <c r="W194" s="33">
        <v>5</v>
      </c>
      <c r="X194" s="33">
        <v>2</v>
      </c>
      <c r="Y194" s="33">
        <v>5</v>
      </c>
      <c r="Z194" s="33">
        <v>4</v>
      </c>
      <c r="AA194" s="33">
        <v>5</v>
      </c>
      <c r="AB194" s="33">
        <v>2</v>
      </c>
      <c r="AC194" s="33">
        <v>5</v>
      </c>
      <c r="AD194" s="33">
        <v>4</v>
      </c>
      <c r="AE194" s="33">
        <v>4</v>
      </c>
      <c r="AF194" s="33">
        <v>5</v>
      </c>
      <c r="AG194" s="33">
        <v>4</v>
      </c>
      <c r="AH194" s="33">
        <v>5</v>
      </c>
      <c r="AI194" s="33">
        <v>4</v>
      </c>
      <c r="AJ194" s="33">
        <v>5</v>
      </c>
      <c r="AK194" s="33">
        <v>5</v>
      </c>
      <c r="AL194" s="33">
        <v>3</v>
      </c>
      <c r="AM194" s="33">
        <v>2</v>
      </c>
      <c r="AN194" s="33">
        <v>1</v>
      </c>
      <c r="AO194" s="33">
        <v>4</v>
      </c>
      <c r="AP194" s="33">
        <v>4</v>
      </c>
      <c r="AQ194" s="33">
        <v>5</v>
      </c>
      <c r="AR194" s="33">
        <v>4</v>
      </c>
      <c r="AS194" s="33">
        <v>3</v>
      </c>
      <c r="AT194" s="33">
        <v>3</v>
      </c>
      <c r="AU194" s="33">
        <v>4</v>
      </c>
      <c r="AV194" s="33">
        <v>1</v>
      </c>
      <c r="AW194" s="33">
        <v>3</v>
      </c>
      <c r="AX194" s="33">
        <v>5</v>
      </c>
      <c r="AY194" s="33">
        <v>3</v>
      </c>
      <c r="AZ194" s="33">
        <v>4</v>
      </c>
      <c r="BA194" s="33">
        <v>2</v>
      </c>
      <c r="BB194" s="33">
        <v>3</v>
      </c>
      <c r="BC194" s="33">
        <v>2</v>
      </c>
      <c r="BD194" s="33" t="s">
        <v>5</v>
      </c>
      <c r="BE194" s="33" t="s">
        <v>1970</v>
      </c>
      <c r="BF194" s="33" t="s">
        <v>5</v>
      </c>
      <c r="BG194" s="33">
        <v>5</v>
      </c>
      <c r="BH194" s="33" t="s">
        <v>5</v>
      </c>
      <c r="BI194" s="33" t="s">
        <v>5</v>
      </c>
      <c r="BJ194" s="33">
        <v>3</v>
      </c>
      <c r="BK194" s="33">
        <v>2</v>
      </c>
      <c r="BL194" s="33">
        <v>2</v>
      </c>
      <c r="BM194" s="33">
        <v>5</v>
      </c>
      <c r="BN194" s="33">
        <v>3</v>
      </c>
      <c r="BO194" s="33">
        <v>1</v>
      </c>
      <c r="BP194" s="33">
        <v>4</v>
      </c>
      <c r="BQ194" s="33">
        <v>4</v>
      </c>
      <c r="BR194" s="33">
        <v>4</v>
      </c>
      <c r="BS194" s="33">
        <v>4</v>
      </c>
      <c r="BT194" s="33">
        <v>4</v>
      </c>
      <c r="BU194" s="33" t="s">
        <v>1971</v>
      </c>
      <c r="BV194" s="33" t="s">
        <v>198</v>
      </c>
      <c r="BW194" s="33" t="s">
        <v>184</v>
      </c>
      <c r="BX194" s="33" t="s">
        <v>1642</v>
      </c>
      <c r="CB194" s="33" t="s">
        <v>704</v>
      </c>
      <c r="CC194" s="33" t="s">
        <v>714</v>
      </c>
      <c r="CD194" s="33" t="s">
        <v>719</v>
      </c>
      <c r="CE194" s="33" t="s">
        <v>728</v>
      </c>
      <c r="CF194" s="33" t="s">
        <v>1972</v>
      </c>
      <c r="CG194" s="33" t="s">
        <v>206</v>
      </c>
      <c r="CH194" s="33" t="s">
        <v>1973</v>
      </c>
      <c r="CI194" s="33" t="s">
        <v>837</v>
      </c>
      <c r="CJ194" s="33" t="s">
        <v>844</v>
      </c>
    </row>
    <row r="195" spans="1:88" ht="12.75" x14ac:dyDescent="0.2">
      <c r="A195" s="36">
        <v>42740.46681701389</v>
      </c>
      <c r="B195" s="33">
        <v>2</v>
      </c>
      <c r="C195" s="33">
        <v>5</v>
      </c>
      <c r="D195" s="33">
        <v>5</v>
      </c>
      <c r="E195" s="33">
        <v>4</v>
      </c>
      <c r="F195" s="33">
        <v>2</v>
      </c>
      <c r="G195" s="33">
        <v>5</v>
      </c>
      <c r="H195" s="33">
        <v>4</v>
      </c>
      <c r="I195" s="33">
        <v>2</v>
      </c>
      <c r="J195" s="33">
        <v>2</v>
      </c>
      <c r="K195" s="33">
        <v>4</v>
      </c>
      <c r="L195" s="33">
        <v>5</v>
      </c>
      <c r="M195" s="33">
        <v>3</v>
      </c>
      <c r="N195" s="33">
        <v>4</v>
      </c>
      <c r="O195" s="33">
        <v>5</v>
      </c>
      <c r="P195" s="33">
        <v>4</v>
      </c>
      <c r="Q195" s="33">
        <v>5</v>
      </c>
      <c r="R195" s="33">
        <v>5</v>
      </c>
      <c r="S195" s="33">
        <v>1</v>
      </c>
      <c r="T195" s="33">
        <v>5</v>
      </c>
      <c r="U195" s="33">
        <v>2</v>
      </c>
      <c r="V195" s="33">
        <v>1</v>
      </c>
      <c r="W195" s="33">
        <v>5</v>
      </c>
      <c r="X195" s="33">
        <v>3</v>
      </c>
      <c r="Y195" s="33">
        <v>5</v>
      </c>
      <c r="Z195" s="33">
        <v>5</v>
      </c>
      <c r="AA195" s="33">
        <v>5</v>
      </c>
      <c r="AB195" s="33">
        <v>5</v>
      </c>
      <c r="AC195" s="33">
        <v>5</v>
      </c>
      <c r="AD195" s="33">
        <v>5</v>
      </c>
      <c r="AE195" s="33">
        <v>5</v>
      </c>
      <c r="AF195" s="33">
        <v>5</v>
      </c>
      <c r="AG195" s="33">
        <v>5</v>
      </c>
      <c r="AH195" s="33">
        <v>4</v>
      </c>
      <c r="AI195" s="33">
        <v>5</v>
      </c>
      <c r="AJ195" s="33">
        <v>2</v>
      </c>
      <c r="AK195" s="33">
        <v>5</v>
      </c>
      <c r="AL195" s="33">
        <v>5</v>
      </c>
      <c r="AM195" s="33">
        <v>4</v>
      </c>
      <c r="AN195" s="33">
        <v>2</v>
      </c>
      <c r="AO195" s="33">
        <v>5</v>
      </c>
      <c r="AP195" s="33">
        <v>5</v>
      </c>
      <c r="AQ195" s="33">
        <v>2</v>
      </c>
      <c r="AR195" s="33">
        <v>2</v>
      </c>
      <c r="AS195" s="33">
        <v>5</v>
      </c>
      <c r="AT195" s="33">
        <v>5</v>
      </c>
      <c r="AU195" s="33">
        <v>4</v>
      </c>
      <c r="AV195" s="33">
        <v>4</v>
      </c>
      <c r="AW195" s="33">
        <v>5</v>
      </c>
      <c r="AX195" s="33">
        <v>4</v>
      </c>
      <c r="AY195" s="33">
        <v>5</v>
      </c>
      <c r="AZ195" s="33">
        <v>5</v>
      </c>
      <c r="BA195" s="33">
        <v>1</v>
      </c>
      <c r="BB195" s="33">
        <v>5</v>
      </c>
      <c r="BC195" s="33">
        <v>4</v>
      </c>
      <c r="BD195" s="33">
        <v>1</v>
      </c>
      <c r="BF195" s="33" t="s">
        <v>5</v>
      </c>
      <c r="BG195" s="33" t="s">
        <v>5</v>
      </c>
      <c r="BH195" s="33">
        <v>5</v>
      </c>
      <c r="BI195" s="33">
        <v>5</v>
      </c>
      <c r="BJ195" s="33" t="s">
        <v>5</v>
      </c>
      <c r="BK195" s="33" t="s">
        <v>5</v>
      </c>
      <c r="BL195" s="33">
        <v>3</v>
      </c>
      <c r="BM195" s="33" t="s">
        <v>5</v>
      </c>
      <c r="BN195" s="33">
        <v>5</v>
      </c>
      <c r="BO195" s="33" t="s">
        <v>5</v>
      </c>
      <c r="BP195" s="33">
        <v>5</v>
      </c>
      <c r="BQ195" s="33">
        <v>5</v>
      </c>
      <c r="BR195" s="33">
        <v>5</v>
      </c>
      <c r="BS195" s="33">
        <v>4</v>
      </c>
      <c r="BT195" s="33">
        <v>5</v>
      </c>
      <c r="BU195" s="33" t="s">
        <v>1974</v>
      </c>
      <c r="BV195" s="33" t="s">
        <v>198</v>
      </c>
      <c r="BW195" s="33" t="s">
        <v>184</v>
      </c>
      <c r="CB195" s="33" t="s">
        <v>704</v>
      </c>
      <c r="CC195" s="33" t="s">
        <v>713</v>
      </c>
      <c r="CD195" s="33" t="s">
        <v>719</v>
      </c>
      <c r="CE195" s="33" t="s">
        <v>1975</v>
      </c>
      <c r="CF195" s="33" t="s">
        <v>1976</v>
      </c>
      <c r="CG195" s="33" t="s">
        <v>829</v>
      </c>
      <c r="CH195" s="33" t="s">
        <v>1920</v>
      </c>
      <c r="CI195" s="33" t="s">
        <v>837</v>
      </c>
      <c r="CJ195" s="33" t="s">
        <v>844</v>
      </c>
    </row>
    <row r="196" spans="1:88" ht="12.75" x14ac:dyDescent="0.2">
      <c r="A196" s="36">
        <v>42740.469326990744</v>
      </c>
      <c r="B196" s="33">
        <v>5</v>
      </c>
      <c r="C196" s="33">
        <v>1</v>
      </c>
      <c r="D196" s="33">
        <v>1</v>
      </c>
      <c r="E196" s="33">
        <v>5</v>
      </c>
      <c r="F196" s="33">
        <v>1</v>
      </c>
      <c r="G196" s="33">
        <v>1</v>
      </c>
      <c r="H196" s="33">
        <v>1</v>
      </c>
      <c r="I196" s="33">
        <v>3</v>
      </c>
      <c r="J196" s="33">
        <v>4</v>
      </c>
      <c r="K196" s="33">
        <v>2</v>
      </c>
      <c r="L196" s="33">
        <v>1</v>
      </c>
      <c r="M196" s="33">
        <v>3</v>
      </c>
      <c r="N196" s="33">
        <v>1</v>
      </c>
      <c r="O196" s="33">
        <v>5</v>
      </c>
      <c r="P196" s="33">
        <v>1</v>
      </c>
      <c r="Q196" s="33">
        <v>1</v>
      </c>
      <c r="R196" s="33">
        <v>3</v>
      </c>
      <c r="S196" s="33">
        <v>3</v>
      </c>
      <c r="T196" s="33">
        <v>1</v>
      </c>
      <c r="U196" s="33">
        <v>2</v>
      </c>
      <c r="V196" s="33">
        <v>1</v>
      </c>
      <c r="W196" s="33">
        <v>5</v>
      </c>
      <c r="X196" s="33">
        <v>2</v>
      </c>
      <c r="Y196" s="33">
        <v>5</v>
      </c>
      <c r="Z196" s="33">
        <v>3</v>
      </c>
      <c r="AA196" s="33">
        <v>4</v>
      </c>
      <c r="AB196" s="33" t="s">
        <v>5</v>
      </c>
      <c r="AC196" s="33">
        <v>5</v>
      </c>
      <c r="AD196" s="33">
        <v>3</v>
      </c>
      <c r="AE196" s="33">
        <v>1</v>
      </c>
      <c r="AF196" s="33">
        <v>4</v>
      </c>
      <c r="AG196" s="33">
        <v>2</v>
      </c>
      <c r="AH196" s="33">
        <v>5</v>
      </c>
      <c r="AI196" s="33">
        <v>3</v>
      </c>
      <c r="AJ196" s="33">
        <v>5</v>
      </c>
      <c r="AK196" s="33">
        <v>1</v>
      </c>
      <c r="AL196" s="33">
        <v>1</v>
      </c>
      <c r="AM196" s="33">
        <v>4</v>
      </c>
      <c r="AN196" s="33">
        <v>1</v>
      </c>
      <c r="AO196" s="33">
        <v>1</v>
      </c>
      <c r="AP196" s="33">
        <v>1</v>
      </c>
      <c r="AQ196" s="33">
        <v>3</v>
      </c>
      <c r="AR196" s="33">
        <v>3</v>
      </c>
      <c r="AS196" s="33">
        <v>4</v>
      </c>
      <c r="AT196" s="33">
        <v>2</v>
      </c>
      <c r="AU196" s="33">
        <v>1</v>
      </c>
      <c r="AV196" s="33">
        <v>1</v>
      </c>
      <c r="AW196" s="33">
        <v>4</v>
      </c>
      <c r="AX196" s="33">
        <v>1</v>
      </c>
      <c r="AY196" s="33">
        <v>1</v>
      </c>
      <c r="AZ196" s="33">
        <v>4</v>
      </c>
      <c r="BA196" s="33">
        <v>4</v>
      </c>
      <c r="BB196" s="33">
        <v>1</v>
      </c>
      <c r="BC196" s="33">
        <v>3</v>
      </c>
      <c r="BD196" s="33">
        <v>1</v>
      </c>
      <c r="BF196" s="33">
        <v>4</v>
      </c>
      <c r="BG196" s="33" t="s">
        <v>5</v>
      </c>
      <c r="BH196" s="33" t="s">
        <v>5</v>
      </c>
      <c r="BI196" s="33">
        <v>3</v>
      </c>
      <c r="BJ196" s="33">
        <v>4</v>
      </c>
      <c r="BK196" s="33" t="s">
        <v>5</v>
      </c>
      <c r="BL196" s="33" t="s">
        <v>5</v>
      </c>
      <c r="BM196" s="33">
        <v>3</v>
      </c>
      <c r="BN196" s="33">
        <v>3</v>
      </c>
      <c r="BO196" s="33">
        <v>2</v>
      </c>
      <c r="BP196" s="33">
        <v>3</v>
      </c>
      <c r="BQ196" s="33">
        <v>3</v>
      </c>
      <c r="BR196" s="33">
        <v>4</v>
      </c>
      <c r="BS196" s="33">
        <v>3</v>
      </c>
      <c r="BT196" s="33">
        <v>4</v>
      </c>
      <c r="BU196" s="33" t="s">
        <v>1977</v>
      </c>
      <c r="BV196" s="33" t="s">
        <v>198</v>
      </c>
      <c r="BW196" s="33" t="s">
        <v>182</v>
      </c>
      <c r="CB196" s="33" t="s">
        <v>705</v>
      </c>
      <c r="CC196" s="33" t="s">
        <v>712</v>
      </c>
      <c r="CD196" s="33" t="s">
        <v>719</v>
      </c>
      <c r="CE196" s="33" t="s">
        <v>727</v>
      </c>
      <c r="CF196" s="33" t="s">
        <v>1071</v>
      </c>
      <c r="CG196" s="33" t="s">
        <v>1978</v>
      </c>
      <c r="CH196" s="33" t="s">
        <v>1594</v>
      </c>
      <c r="CI196" s="33" t="s">
        <v>838</v>
      </c>
      <c r="CJ196" s="33" t="s">
        <v>1979</v>
      </c>
    </row>
    <row r="197" spans="1:88" ht="12.75" x14ac:dyDescent="0.2">
      <c r="A197" s="36">
        <v>42740.47027200232</v>
      </c>
      <c r="B197" s="33">
        <v>4</v>
      </c>
      <c r="C197" s="33">
        <v>5</v>
      </c>
      <c r="D197" s="33">
        <v>4</v>
      </c>
      <c r="E197" s="33">
        <v>5</v>
      </c>
      <c r="F197" s="33">
        <v>3</v>
      </c>
      <c r="G197" s="33">
        <v>5</v>
      </c>
      <c r="H197" s="33">
        <v>5</v>
      </c>
      <c r="I197" s="33">
        <v>5</v>
      </c>
      <c r="J197" s="33">
        <v>4</v>
      </c>
      <c r="K197" s="33">
        <v>3</v>
      </c>
      <c r="L197" s="33">
        <v>5</v>
      </c>
      <c r="M197" s="33">
        <v>5</v>
      </c>
      <c r="N197" s="33">
        <v>3</v>
      </c>
      <c r="O197" s="33">
        <v>5</v>
      </c>
      <c r="P197" s="33">
        <v>4</v>
      </c>
      <c r="Q197" s="33">
        <v>5</v>
      </c>
      <c r="R197" s="33">
        <v>5</v>
      </c>
      <c r="S197" s="33">
        <v>4</v>
      </c>
      <c r="T197" s="33">
        <v>3</v>
      </c>
      <c r="U197" s="33">
        <v>3</v>
      </c>
      <c r="V197" s="33">
        <v>2</v>
      </c>
      <c r="W197" s="33">
        <v>5</v>
      </c>
      <c r="X197" s="33">
        <v>5</v>
      </c>
      <c r="Y197" s="33">
        <v>5</v>
      </c>
      <c r="Z197" s="33">
        <v>5</v>
      </c>
      <c r="AA197" s="33">
        <v>4</v>
      </c>
      <c r="AB197" s="33">
        <v>5</v>
      </c>
      <c r="AC197" s="33">
        <v>5</v>
      </c>
      <c r="AD197" s="33">
        <v>2</v>
      </c>
      <c r="AE197" s="33">
        <v>4</v>
      </c>
      <c r="AF197" s="33">
        <v>2</v>
      </c>
      <c r="AG197" s="33">
        <v>4</v>
      </c>
      <c r="AH197" s="33">
        <v>4</v>
      </c>
      <c r="AI197" s="33">
        <v>3</v>
      </c>
      <c r="AJ197" s="33">
        <v>5</v>
      </c>
      <c r="AK197" s="33">
        <v>5</v>
      </c>
      <c r="AL197" s="33">
        <v>5</v>
      </c>
      <c r="AM197" s="33">
        <v>5</v>
      </c>
      <c r="AN197" s="33">
        <v>3</v>
      </c>
      <c r="AO197" s="33">
        <v>5</v>
      </c>
      <c r="AP197" s="33">
        <v>5</v>
      </c>
      <c r="AQ197" s="33">
        <v>5</v>
      </c>
      <c r="AR197" s="33">
        <v>4</v>
      </c>
      <c r="AS197" s="33">
        <v>4</v>
      </c>
      <c r="AT197" s="33">
        <v>4</v>
      </c>
      <c r="AU197" s="33">
        <v>4</v>
      </c>
      <c r="AV197" s="33">
        <v>3</v>
      </c>
      <c r="AW197" s="33">
        <v>5</v>
      </c>
      <c r="AX197" s="33">
        <v>4</v>
      </c>
      <c r="AY197" s="33">
        <v>5</v>
      </c>
      <c r="AZ197" s="33">
        <v>5</v>
      </c>
      <c r="BA197" s="33">
        <v>4</v>
      </c>
      <c r="BB197" s="33">
        <v>4</v>
      </c>
      <c r="BC197" s="33">
        <v>3</v>
      </c>
      <c r="BD197" s="33">
        <v>2</v>
      </c>
      <c r="BF197" s="33">
        <v>5</v>
      </c>
      <c r="BG197" s="33">
        <v>5</v>
      </c>
      <c r="BH197" s="33">
        <v>5</v>
      </c>
      <c r="BI197" s="33">
        <v>5</v>
      </c>
      <c r="BJ197" s="33">
        <v>5</v>
      </c>
      <c r="BK197" s="33">
        <v>5</v>
      </c>
      <c r="BL197" s="33">
        <v>5</v>
      </c>
      <c r="BM197" s="33">
        <v>5</v>
      </c>
      <c r="BN197" s="33">
        <v>4</v>
      </c>
      <c r="BO197" s="33">
        <v>3</v>
      </c>
      <c r="BP197" s="33">
        <v>4</v>
      </c>
      <c r="BQ197" s="33">
        <v>5</v>
      </c>
      <c r="BR197" s="33">
        <v>5</v>
      </c>
      <c r="BS197" s="33">
        <v>5</v>
      </c>
      <c r="BT197" s="33">
        <v>5</v>
      </c>
      <c r="BV197" s="33" t="s">
        <v>198</v>
      </c>
      <c r="BW197" s="33" t="s">
        <v>184</v>
      </c>
      <c r="CB197" s="33" t="s">
        <v>704</v>
      </c>
      <c r="CC197" s="33" t="s">
        <v>710</v>
      </c>
      <c r="CD197" s="33" t="s">
        <v>719</v>
      </c>
      <c r="CE197" s="33" t="s">
        <v>727</v>
      </c>
      <c r="CF197" s="33" t="s">
        <v>1980</v>
      </c>
      <c r="CG197" s="33" t="s">
        <v>831</v>
      </c>
      <c r="CH197" s="33" t="s">
        <v>952</v>
      </c>
      <c r="CI197" s="33" t="s">
        <v>837</v>
      </c>
      <c r="CJ197" s="33" t="s">
        <v>844</v>
      </c>
    </row>
    <row r="198" spans="1:88" ht="12.75" x14ac:dyDescent="0.2">
      <c r="A198" s="36">
        <v>42740.475265370369</v>
      </c>
      <c r="B198" s="33">
        <v>5</v>
      </c>
      <c r="C198" s="33" t="s">
        <v>5</v>
      </c>
      <c r="D198" s="33">
        <v>4</v>
      </c>
      <c r="E198" s="33">
        <v>4</v>
      </c>
      <c r="F198" s="33">
        <v>3</v>
      </c>
      <c r="G198" s="33">
        <v>5</v>
      </c>
      <c r="H198" s="33">
        <v>4</v>
      </c>
      <c r="I198" s="33">
        <v>4</v>
      </c>
      <c r="J198" s="33">
        <v>4</v>
      </c>
      <c r="K198" s="33">
        <v>4</v>
      </c>
      <c r="L198" s="33">
        <v>5</v>
      </c>
      <c r="M198" s="33">
        <v>5</v>
      </c>
      <c r="N198" s="33">
        <v>4</v>
      </c>
      <c r="O198" s="33">
        <v>4</v>
      </c>
      <c r="P198" s="33">
        <v>4</v>
      </c>
      <c r="Q198" s="33">
        <v>5</v>
      </c>
      <c r="R198" s="33">
        <v>4</v>
      </c>
      <c r="S198" s="33">
        <v>4</v>
      </c>
      <c r="T198" s="33">
        <v>4</v>
      </c>
      <c r="U198" s="33">
        <v>4</v>
      </c>
      <c r="V198" s="33">
        <v>3</v>
      </c>
      <c r="W198" s="33">
        <v>4</v>
      </c>
      <c r="X198" s="33">
        <v>4</v>
      </c>
      <c r="Y198" s="33">
        <v>4</v>
      </c>
      <c r="Z198" s="33">
        <v>4</v>
      </c>
      <c r="AA198" s="33">
        <v>4</v>
      </c>
      <c r="AB198" s="33">
        <v>4</v>
      </c>
      <c r="AC198" s="33">
        <v>3</v>
      </c>
      <c r="AD198" s="33">
        <v>4</v>
      </c>
      <c r="AE198" s="33">
        <v>4</v>
      </c>
      <c r="AF198" s="33">
        <v>4</v>
      </c>
      <c r="AG198" s="33">
        <v>5</v>
      </c>
      <c r="AH198" s="33">
        <v>4</v>
      </c>
      <c r="AI198" s="33">
        <v>4</v>
      </c>
      <c r="AJ198" s="33">
        <v>4</v>
      </c>
      <c r="AK198" s="33">
        <v>5</v>
      </c>
      <c r="AL198" s="33">
        <v>3</v>
      </c>
      <c r="AM198" s="33">
        <v>5</v>
      </c>
      <c r="AN198" s="33">
        <v>4</v>
      </c>
      <c r="AO198" s="33">
        <v>4</v>
      </c>
      <c r="AP198" s="33">
        <v>4</v>
      </c>
      <c r="AQ198" s="33">
        <v>4</v>
      </c>
      <c r="AR198" s="33">
        <v>4</v>
      </c>
      <c r="AS198" s="33">
        <v>4</v>
      </c>
      <c r="AT198" s="33">
        <v>4</v>
      </c>
      <c r="AU198" s="33">
        <v>5</v>
      </c>
      <c r="AV198" s="33">
        <v>4</v>
      </c>
      <c r="AW198" s="33">
        <v>4</v>
      </c>
      <c r="AX198" s="33">
        <v>4</v>
      </c>
      <c r="AY198" s="33">
        <v>4</v>
      </c>
      <c r="AZ198" s="33">
        <v>4</v>
      </c>
      <c r="BA198" s="33">
        <v>4</v>
      </c>
      <c r="BB198" s="33">
        <v>4</v>
      </c>
      <c r="BC198" s="33">
        <v>4</v>
      </c>
      <c r="BD198" s="33">
        <v>4</v>
      </c>
      <c r="BF198" s="33">
        <v>4</v>
      </c>
      <c r="BG198" s="33">
        <v>4</v>
      </c>
      <c r="BH198" s="33">
        <v>4</v>
      </c>
      <c r="BI198" s="33">
        <v>4</v>
      </c>
      <c r="BJ198" s="33">
        <v>4</v>
      </c>
      <c r="BK198" s="33">
        <v>3</v>
      </c>
      <c r="BL198" s="33">
        <v>4</v>
      </c>
      <c r="BM198" s="33">
        <v>4</v>
      </c>
      <c r="BO198" s="33">
        <v>3</v>
      </c>
      <c r="BP198" s="33">
        <v>4</v>
      </c>
      <c r="BQ198" s="33">
        <v>4</v>
      </c>
      <c r="BR198" s="33">
        <v>4</v>
      </c>
      <c r="BS198" s="33">
        <v>5</v>
      </c>
      <c r="BT198" s="33">
        <v>4</v>
      </c>
      <c r="BV198" s="33" t="s">
        <v>182</v>
      </c>
      <c r="CA198" s="33"/>
      <c r="CB198" s="33" t="s">
        <v>704</v>
      </c>
      <c r="CC198" s="33" t="s">
        <v>710</v>
      </c>
      <c r="CD198" s="33" t="s">
        <v>723</v>
      </c>
      <c r="CE198" s="33" t="s">
        <v>727</v>
      </c>
      <c r="CF198" s="33" t="s">
        <v>1981</v>
      </c>
      <c r="CG198" s="33" t="s">
        <v>236</v>
      </c>
      <c r="CH198" s="33" t="s">
        <v>1260</v>
      </c>
      <c r="CI198" s="33" t="s">
        <v>404</v>
      </c>
      <c r="CJ198" s="33" t="s">
        <v>1982</v>
      </c>
    </row>
    <row r="199" spans="1:88" ht="12.75" x14ac:dyDescent="0.2">
      <c r="A199" s="36">
        <v>42740.481796296299</v>
      </c>
      <c r="B199" s="33">
        <v>3</v>
      </c>
      <c r="C199" s="33">
        <v>5</v>
      </c>
      <c r="D199" s="33">
        <v>5</v>
      </c>
      <c r="E199" s="33">
        <v>2</v>
      </c>
      <c r="F199" s="33">
        <v>2</v>
      </c>
      <c r="G199" s="33">
        <v>5</v>
      </c>
      <c r="H199" s="33">
        <v>3</v>
      </c>
      <c r="I199" s="33">
        <v>1</v>
      </c>
      <c r="J199" s="33">
        <v>2</v>
      </c>
      <c r="K199" s="33">
        <v>4</v>
      </c>
      <c r="L199" s="33">
        <v>3</v>
      </c>
      <c r="M199" s="33">
        <v>4</v>
      </c>
      <c r="N199" s="33">
        <v>5</v>
      </c>
      <c r="O199" s="33">
        <v>5</v>
      </c>
      <c r="P199" s="33">
        <v>2</v>
      </c>
      <c r="Q199" s="33">
        <v>3</v>
      </c>
      <c r="R199" s="33">
        <v>3</v>
      </c>
      <c r="S199" s="33">
        <v>2</v>
      </c>
      <c r="T199" s="33">
        <v>2</v>
      </c>
      <c r="U199" s="33">
        <v>5</v>
      </c>
      <c r="V199" s="33">
        <v>2</v>
      </c>
      <c r="W199" s="33">
        <v>5</v>
      </c>
      <c r="X199" s="33">
        <v>3</v>
      </c>
      <c r="Y199" s="33">
        <v>4</v>
      </c>
      <c r="Z199" s="33">
        <v>4</v>
      </c>
      <c r="AA199" s="33">
        <v>5</v>
      </c>
      <c r="AB199" s="33">
        <v>5</v>
      </c>
      <c r="AC199" s="33">
        <v>2</v>
      </c>
      <c r="AD199" s="33">
        <v>4</v>
      </c>
      <c r="AE199" s="33">
        <v>4</v>
      </c>
      <c r="AF199" s="33">
        <v>5</v>
      </c>
      <c r="AG199" s="33">
        <v>5</v>
      </c>
      <c r="AH199" s="33">
        <v>4</v>
      </c>
      <c r="AI199" s="33">
        <v>3</v>
      </c>
      <c r="AJ199" s="33">
        <v>4</v>
      </c>
      <c r="AK199" s="33">
        <v>5</v>
      </c>
      <c r="AL199" s="33">
        <v>5</v>
      </c>
      <c r="AM199" s="33">
        <v>4</v>
      </c>
      <c r="AN199" s="33">
        <v>3</v>
      </c>
      <c r="AO199" s="33">
        <v>5</v>
      </c>
      <c r="AP199" s="33">
        <v>5</v>
      </c>
      <c r="AQ199" s="33">
        <v>3</v>
      </c>
      <c r="AR199" s="33">
        <v>2</v>
      </c>
      <c r="AS199" s="33">
        <v>5</v>
      </c>
      <c r="AT199" s="33">
        <v>4</v>
      </c>
      <c r="AU199" s="33">
        <v>5</v>
      </c>
      <c r="AV199" s="33">
        <v>5</v>
      </c>
      <c r="AW199" s="33">
        <v>5</v>
      </c>
      <c r="AX199" s="33">
        <v>2</v>
      </c>
      <c r="AY199" s="33">
        <v>5</v>
      </c>
      <c r="AZ199" s="33">
        <v>5</v>
      </c>
      <c r="BA199" s="33">
        <v>4</v>
      </c>
      <c r="BB199" s="33">
        <v>2</v>
      </c>
      <c r="BC199" s="33">
        <v>5</v>
      </c>
      <c r="BD199" s="33">
        <v>3</v>
      </c>
      <c r="BE199" s="33" t="s">
        <v>1983</v>
      </c>
      <c r="BF199" s="33">
        <v>4</v>
      </c>
      <c r="BG199" s="33">
        <v>5</v>
      </c>
      <c r="BH199" s="33">
        <v>5</v>
      </c>
      <c r="BI199" s="33">
        <v>3</v>
      </c>
      <c r="BJ199" s="33">
        <v>4</v>
      </c>
      <c r="BK199" s="33">
        <v>3</v>
      </c>
      <c r="BL199" s="33">
        <v>5</v>
      </c>
      <c r="BM199" s="33">
        <v>3</v>
      </c>
      <c r="BN199" s="33">
        <v>4</v>
      </c>
      <c r="BO199" s="33">
        <v>5</v>
      </c>
      <c r="BP199" s="33">
        <v>4</v>
      </c>
      <c r="BQ199" s="33">
        <v>5</v>
      </c>
      <c r="BR199" s="33">
        <v>5</v>
      </c>
      <c r="BS199" s="33">
        <v>4</v>
      </c>
      <c r="BT199" s="33">
        <v>4</v>
      </c>
      <c r="BU199" s="33" t="s">
        <v>1984</v>
      </c>
      <c r="BV199" s="33" t="s">
        <v>198</v>
      </c>
      <c r="BW199" s="33" t="s">
        <v>186</v>
      </c>
      <c r="CB199" s="33" t="s">
        <v>705</v>
      </c>
      <c r="CC199" s="33" t="s">
        <v>713</v>
      </c>
      <c r="CD199" s="33" t="s">
        <v>719</v>
      </c>
      <c r="CE199" s="33" t="s">
        <v>727</v>
      </c>
      <c r="CF199" s="33" t="s">
        <v>1985</v>
      </c>
      <c r="CG199" s="33" t="s">
        <v>741</v>
      </c>
      <c r="CH199" s="33" t="s">
        <v>236</v>
      </c>
      <c r="CI199" s="33" t="s">
        <v>837</v>
      </c>
      <c r="CJ199" s="33" t="s">
        <v>844</v>
      </c>
    </row>
    <row r="200" spans="1:88" ht="12.75" x14ac:dyDescent="0.2">
      <c r="A200" s="36">
        <v>42740.483357303237</v>
      </c>
      <c r="B200" s="33">
        <v>4</v>
      </c>
      <c r="C200" s="33" t="s">
        <v>5</v>
      </c>
      <c r="D200" s="33">
        <v>2</v>
      </c>
      <c r="E200" s="33" t="s">
        <v>5</v>
      </c>
      <c r="F200" s="33">
        <v>5</v>
      </c>
      <c r="G200" s="33">
        <v>3</v>
      </c>
      <c r="H200" s="33">
        <v>1</v>
      </c>
      <c r="I200" s="33" t="s">
        <v>5</v>
      </c>
      <c r="J200" s="33">
        <v>1</v>
      </c>
      <c r="K200" s="33">
        <v>4</v>
      </c>
      <c r="L200" s="33">
        <v>4</v>
      </c>
      <c r="M200" s="33">
        <v>3</v>
      </c>
      <c r="N200" s="33">
        <v>3</v>
      </c>
      <c r="O200" s="33">
        <v>3</v>
      </c>
      <c r="P200" s="33">
        <v>2</v>
      </c>
      <c r="Q200" s="33">
        <v>4</v>
      </c>
      <c r="R200" s="33">
        <v>4</v>
      </c>
      <c r="S200" s="33">
        <v>5</v>
      </c>
      <c r="T200" s="33">
        <v>1</v>
      </c>
      <c r="U200" s="33">
        <v>1</v>
      </c>
      <c r="V200" s="33">
        <v>1</v>
      </c>
      <c r="W200" s="33">
        <v>5</v>
      </c>
      <c r="X200" s="33">
        <v>2</v>
      </c>
      <c r="Y200" s="33">
        <v>2</v>
      </c>
      <c r="Z200" s="33">
        <v>3</v>
      </c>
      <c r="AA200" s="33">
        <v>3</v>
      </c>
      <c r="AB200" s="33">
        <v>2</v>
      </c>
      <c r="AC200" s="33">
        <v>2</v>
      </c>
      <c r="AD200" s="33">
        <v>4</v>
      </c>
      <c r="AE200" s="33">
        <v>3</v>
      </c>
      <c r="AF200" s="33">
        <v>4</v>
      </c>
      <c r="AG200" s="33">
        <v>4</v>
      </c>
      <c r="AH200" s="33">
        <v>5</v>
      </c>
      <c r="AI200" s="33">
        <v>2</v>
      </c>
      <c r="AJ200" s="33">
        <v>3</v>
      </c>
      <c r="AK200" s="33">
        <v>3</v>
      </c>
      <c r="AL200" s="33">
        <v>3</v>
      </c>
      <c r="AM200" s="33">
        <v>2</v>
      </c>
      <c r="AN200" s="33">
        <v>4</v>
      </c>
      <c r="AO200" s="33">
        <v>2</v>
      </c>
      <c r="AP200" s="33">
        <v>2</v>
      </c>
      <c r="AQ200" s="33">
        <v>2</v>
      </c>
      <c r="AR200" s="33">
        <v>1</v>
      </c>
      <c r="AS200" s="33">
        <v>4</v>
      </c>
      <c r="AT200" s="33">
        <v>4</v>
      </c>
      <c r="AU200" s="33">
        <v>3</v>
      </c>
      <c r="AV200" s="33">
        <v>3</v>
      </c>
      <c r="AW200" s="33">
        <v>4</v>
      </c>
      <c r="AX200" s="33">
        <v>2</v>
      </c>
      <c r="AY200" s="33">
        <v>4</v>
      </c>
      <c r="AZ200" s="33">
        <v>4</v>
      </c>
      <c r="BA200" s="33">
        <v>5</v>
      </c>
      <c r="BB200" s="33">
        <v>1</v>
      </c>
      <c r="BC200" s="33">
        <v>1</v>
      </c>
      <c r="BD200" s="33">
        <v>1</v>
      </c>
      <c r="BF200" s="33">
        <v>5</v>
      </c>
      <c r="BG200" s="33">
        <v>3</v>
      </c>
      <c r="BH200" s="33">
        <v>3</v>
      </c>
      <c r="BI200" s="33">
        <v>5</v>
      </c>
      <c r="BJ200" s="33">
        <v>3</v>
      </c>
      <c r="BK200" s="33">
        <v>4</v>
      </c>
      <c r="BL200" s="33">
        <v>5</v>
      </c>
      <c r="BM200" s="33">
        <v>3</v>
      </c>
      <c r="BN200" s="33">
        <v>4</v>
      </c>
      <c r="BO200" s="33">
        <v>1</v>
      </c>
      <c r="BP200" s="33">
        <v>5</v>
      </c>
      <c r="BQ200" s="33">
        <v>5</v>
      </c>
      <c r="BR200" s="33">
        <v>5</v>
      </c>
      <c r="BS200" s="33">
        <v>5</v>
      </c>
      <c r="BT200" s="33">
        <v>5</v>
      </c>
      <c r="BV200" s="33" t="s">
        <v>198</v>
      </c>
      <c r="BW200" s="33" t="s">
        <v>182</v>
      </c>
      <c r="BY200" s="33" t="s">
        <v>1538</v>
      </c>
      <c r="CB200" s="33" t="s">
        <v>705</v>
      </c>
      <c r="CC200" s="33" t="s">
        <v>713</v>
      </c>
      <c r="CD200" s="33" t="s">
        <v>719</v>
      </c>
      <c r="CE200" s="33" t="s">
        <v>729</v>
      </c>
      <c r="CF200" s="33" t="s">
        <v>1986</v>
      </c>
      <c r="CG200" s="33" t="s">
        <v>236</v>
      </c>
      <c r="CH200" s="33" t="s">
        <v>1987</v>
      </c>
      <c r="CI200" s="33" t="s">
        <v>1988</v>
      </c>
    </row>
    <row r="201" spans="1:88" ht="12.75" x14ac:dyDescent="0.2">
      <c r="A201" s="36">
        <v>42740.491585902782</v>
      </c>
      <c r="B201" s="33">
        <v>5</v>
      </c>
      <c r="C201" s="33">
        <v>5</v>
      </c>
      <c r="D201" s="33">
        <v>5</v>
      </c>
      <c r="E201" s="33">
        <v>5</v>
      </c>
      <c r="F201" s="33">
        <v>4</v>
      </c>
      <c r="G201" s="33">
        <v>5</v>
      </c>
      <c r="H201" s="33">
        <v>5</v>
      </c>
      <c r="I201" s="33">
        <v>4</v>
      </c>
      <c r="J201" s="33">
        <v>4</v>
      </c>
      <c r="K201" s="33">
        <v>5</v>
      </c>
      <c r="L201" s="33">
        <v>4</v>
      </c>
      <c r="M201" s="33">
        <v>5</v>
      </c>
      <c r="N201" s="33">
        <v>3</v>
      </c>
      <c r="O201" s="33">
        <v>5</v>
      </c>
      <c r="P201" s="33">
        <v>4</v>
      </c>
      <c r="Q201" s="33">
        <v>5</v>
      </c>
      <c r="R201" s="33">
        <v>4</v>
      </c>
      <c r="S201" s="33">
        <v>2</v>
      </c>
      <c r="T201" s="33">
        <v>3</v>
      </c>
      <c r="U201" s="33">
        <v>4</v>
      </c>
      <c r="V201" s="33">
        <v>4</v>
      </c>
      <c r="W201" s="33">
        <v>5</v>
      </c>
      <c r="X201" s="33">
        <v>4</v>
      </c>
      <c r="Y201" s="33">
        <v>3</v>
      </c>
      <c r="Z201" s="33">
        <v>5</v>
      </c>
      <c r="AA201" s="33">
        <v>5</v>
      </c>
      <c r="AB201" s="33">
        <v>4</v>
      </c>
      <c r="AC201" s="33">
        <v>5</v>
      </c>
      <c r="AD201" s="33">
        <v>4</v>
      </c>
      <c r="AE201" s="33">
        <v>5</v>
      </c>
      <c r="AF201" s="33">
        <v>5</v>
      </c>
      <c r="AG201" s="33">
        <v>5</v>
      </c>
      <c r="AH201" s="33">
        <v>4</v>
      </c>
      <c r="AI201" s="33">
        <v>3</v>
      </c>
      <c r="AJ201" s="33">
        <v>4</v>
      </c>
      <c r="AK201" s="33">
        <v>4</v>
      </c>
      <c r="AL201" s="33">
        <v>4</v>
      </c>
      <c r="AM201" s="33">
        <v>4</v>
      </c>
      <c r="AN201" s="33">
        <v>2</v>
      </c>
      <c r="AO201" s="33">
        <v>5</v>
      </c>
      <c r="AP201" s="33">
        <v>5</v>
      </c>
      <c r="AQ201" s="33">
        <v>5</v>
      </c>
      <c r="AR201" s="33">
        <v>5</v>
      </c>
      <c r="AS201" s="33">
        <v>5</v>
      </c>
      <c r="AT201" s="33">
        <v>4</v>
      </c>
      <c r="AU201" s="33">
        <v>5</v>
      </c>
      <c r="AV201" s="33">
        <v>4</v>
      </c>
      <c r="AW201" s="33">
        <v>5</v>
      </c>
      <c r="AX201" s="33">
        <v>5</v>
      </c>
      <c r="AY201" s="33">
        <v>5</v>
      </c>
      <c r="AZ201" s="33">
        <v>5</v>
      </c>
      <c r="BA201" s="33">
        <v>3</v>
      </c>
      <c r="BB201" s="33">
        <v>3</v>
      </c>
      <c r="BC201" s="33">
        <v>4</v>
      </c>
      <c r="BD201" s="33" t="s">
        <v>5</v>
      </c>
      <c r="BE201" s="33" t="s">
        <v>1989</v>
      </c>
      <c r="BF201" s="33">
        <v>4</v>
      </c>
      <c r="BG201" s="33">
        <v>5</v>
      </c>
      <c r="BH201" s="33">
        <v>4</v>
      </c>
      <c r="BI201" s="33">
        <v>5</v>
      </c>
      <c r="BJ201" s="33">
        <v>4</v>
      </c>
      <c r="BK201" s="33">
        <v>5</v>
      </c>
      <c r="BL201" s="33">
        <v>5</v>
      </c>
      <c r="BM201" s="33">
        <v>5</v>
      </c>
      <c r="BN201" s="33">
        <v>5</v>
      </c>
      <c r="BO201" s="33">
        <v>4</v>
      </c>
      <c r="BP201" s="33">
        <v>5</v>
      </c>
      <c r="BQ201" s="33">
        <v>5</v>
      </c>
      <c r="BR201" s="33">
        <v>5</v>
      </c>
      <c r="BS201" s="33">
        <v>5</v>
      </c>
      <c r="BT201" s="33">
        <v>5</v>
      </c>
      <c r="BU201" s="33" t="s">
        <v>1990</v>
      </c>
      <c r="BV201" s="33" t="s">
        <v>198</v>
      </c>
      <c r="BW201" s="33" t="s">
        <v>186</v>
      </c>
      <c r="BX201" s="33" t="s">
        <v>1551</v>
      </c>
      <c r="CB201" s="33" t="s">
        <v>705</v>
      </c>
      <c r="CC201" s="33" t="s">
        <v>712</v>
      </c>
      <c r="CD201" s="33" t="s">
        <v>719</v>
      </c>
      <c r="CE201" s="33" t="s">
        <v>728</v>
      </c>
      <c r="CF201" s="33" t="s">
        <v>1991</v>
      </c>
      <c r="CG201" s="33" t="s">
        <v>830</v>
      </c>
      <c r="CH201" s="33" t="s">
        <v>1027</v>
      </c>
      <c r="CI201" s="33" t="s">
        <v>837</v>
      </c>
      <c r="CJ201" s="33" t="s">
        <v>844</v>
      </c>
    </row>
    <row r="202" spans="1:88" ht="12.75" x14ac:dyDescent="0.2">
      <c r="A202" s="36">
        <v>42740.49245549769</v>
      </c>
      <c r="B202" s="33">
        <v>2</v>
      </c>
      <c r="C202" s="33">
        <v>5</v>
      </c>
      <c r="D202" s="33" t="s">
        <v>5</v>
      </c>
      <c r="E202" s="33">
        <v>2</v>
      </c>
      <c r="F202" s="33">
        <v>3</v>
      </c>
      <c r="G202" s="33">
        <v>4</v>
      </c>
      <c r="H202" s="33">
        <v>4</v>
      </c>
      <c r="I202" s="33">
        <v>3</v>
      </c>
      <c r="J202" s="33">
        <v>3</v>
      </c>
      <c r="K202" s="33">
        <v>5</v>
      </c>
      <c r="L202" s="33">
        <v>5</v>
      </c>
      <c r="M202" s="33">
        <v>5</v>
      </c>
      <c r="N202" s="33">
        <v>2</v>
      </c>
      <c r="O202" s="33">
        <v>5</v>
      </c>
      <c r="P202" s="33">
        <v>5</v>
      </c>
      <c r="Q202" s="33">
        <v>4</v>
      </c>
      <c r="R202" s="33">
        <v>4</v>
      </c>
      <c r="S202" s="33">
        <v>5</v>
      </c>
      <c r="T202" s="33">
        <v>5</v>
      </c>
      <c r="U202" s="33">
        <v>3</v>
      </c>
      <c r="V202" s="33" t="s">
        <v>5</v>
      </c>
      <c r="W202" s="33">
        <v>5</v>
      </c>
      <c r="X202" s="33">
        <v>1</v>
      </c>
      <c r="Y202" s="33">
        <v>5</v>
      </c>
      <c r="Z202" s="33">
        <v>2</v>
      </c>
      <c r="AA202" s="33">
        <v>5</v>
      </c>
      <c r="AB202" s="33">
        <v>5</v>
      </c>
      <c r="AC202" s="33">
        <v>3</v>
      </c>
      <c r="AD202" s="33">
        <v>1</v>
      </c>
      <c r="AE202" s="33" t="s">
        <v>5</v>
      </c>
      <c r="AF202" s="33">
        <v>2</v>
      </c>
      <c r="AG202" s="33" t="s">
        <v>5</v>
      </c>
      <c r="AH202" s="33">
        <v>4</v>
      </c>
      <c r="AI202" s="33">
        <v>4</v>
      </c>
      <c r="AJ202" s="33">
        <v>3</v>
      </c>
      <c r="AK202" s="33">
        <v>4</v>
      </c>
      <c r="AL202" s="33">
        <v>3</v>
      </c>
      <c r="AM202" s="33">
        <v>2</v>
      </c>
      <c r="AN202" s="33">
        <v>4</v>
      </c>
      <c r="AO202" s="33">
        <v>5</v>
      </c>
      <c r="AP202" s="33">
        <v>5</v>
      </c>
      <c r="AQ202" s="33">
        <v>3</v>
      </c>
      <c r="AR202" s="33">
        <v>4</v>
      </c>
      <c r="AS202" s="33">
        <v>3</v>
      </c>
      <c r="AT202" s="33">
        <v>5</v>
      </c>
      <c r="AU202" s="33">
        <v>5</v>
      </c>
      <c r="AV202" s="33">
        <v>3</v>
      </c>
      <c r="AW202" s="33">
        <v>5</v>
      </c>
      <c r="AX202" s="33">
        <v>5</v>
      </c>
      <c r="AY202" s="33">
        <v>4</v>
      </c>
      <c r="AZ202" s="33">
        <v>3</v>
      </c>
      <c r="BA202" s="33">
        <v>5</v>
      </c>
      <c r="BB202" s="33">
        <v>5</v>
      </c>
      <c r="BC202" s="33">
        <v>3</v>
      </c>
      <c r="BD202" s="33" t="s">
        <v>5</v>
      </c>
      <c r="BE202" s="33" t="s">
        <v>1992</v>
      </c>
      <c r="BF202" s="33">
        <v>5</v>
      </c>
      <c r="BG202" s="33">
        <v>4</v>
      </c>
      <c r="BH202" s="33">
        <v>5</v>
      </c>
      <c r="BI202" s="33">
        <v>4</v>
      </c>
      <c r="BJ202" s="33">
        <v>3</v>
      </c>
      <c r="BK202" s="33">
        <v>4</v>
      </c>
      <c r="BL202" s="33">
        <v>4</v>
      </c>
      <c r="BM202" s="33">
        <v>4</v>
      </c>
      <c r="BN202" s="33">
        <v>5</v>
      </c>
      <c r="BO202" s="33">
        <v>4</v>
      </c>
      <c r="BP202" s="33">
        <v>4</v>
      </c>
      <c r="BQ202" s="33">
        <v>5</v>
      </c>
      <c r="BR202" s="33">
        <v>4</v>
      </c>
      <c r="BS202" s="33">
        <v>3</v>
      </c>
      <c r="BT202" s="33">
        <v>5</v>
      </c>
      <c r="BU202" s="33" t="s">
        <v>1993</v>
      </c>
      <c r="BV202" s="33" t="s">
        <v>198</v>
      </c>
      <c r="BW202" s="33" t="s">
        <v>184</v>
      </c>
      <c r="CB202" s="33" t="s">
        <v>704</v>
      </c>
      <c r="CC202" s="33" t="s">
        <v>713</v>
      </c>
      <c r="CD202" s="33" t="s">
        <v>719</v>
      </c>
      <c r="CE202" s="33" t="s">
        <v>1054</v>
      </c>
      <c r="CF202" s="33" t="s">
        <v>977</v>
      </c>
      <c r="CG202" s="33" t="s">
        <v>830</v>
      </c>
      <c r="CH202" s="33" t="s">
        <v>829</v>
      </c>
      <c r="CI202" s="33" t="s">
        <v>837</v>
      </c>
      <c r="CJ202" s="33" t="s">
        <v>844</v>
      </c>
    </row>
    <row r="203" spans="1:88" ht="12.75" x14ac:dyDescent="0.2">
      <c r="A203" s="36">
        <v>42740.49590613426</v>
      </c>
      <c r="B203" s="33">
        <v>2</v>
      </c>
      <c r="C203" s="33">
        <v>2</v>
      </c>
      <c r="D203" s="33">
        <v>1</v>
      </c>
      <c r="E203" s="33">
        <v>2</v>
      </c>
      <c r="F203" s="33">
        <v>1</v>
      </c>
      <c r="G203" s="33">
        <v>5</v>
      </c>
      <c r="H203" s="33">
        <v>4</v>
      </c>
      <c r="I203" s="33">
        <v>5</v>
      </c>
      <c r="J203" s="33">
        <v>3</v>
      </c>
      <c r="K203" s="33">
        <v>4</v>
      </c>
      <c r="L203" s="33">
        <v>4</v>
      </c>
      <c r="M203" s="33">
        <v>4</v>
      </c>
      <c r="N203" s="33">
        <v>2</v>
      </c>
      <c r="O203" s="33">
        <v>2</v>
      </c>
      <c r="P203" s="33">
        <v>3</v>
      </c>
      <c r="Q203" s="33">
        <v>3</v>
      </c>
      <c r="R203" s="33">
        <v>2</v>
      </c>
      <c r="S203" s="33">
        <v>1</v>
      </c>
      <c r="T203" s="33">
        <v>3</v>
      </c>
      <c r="U203" s="33">
        <v>1</v>
      </c>
      <c r="V203" s="33">
        <v>1</v>
      </c>
      <c r="W203" s="33">
        <v>4</v>
      </c>
      <c r="X203" s="33">
        <v>1</v>
      </c>
      <c r="Y203" s="33">
        <v>5</v>
      </c>
      <c r="Z203" s="33">
        <v>4</v>
      </c>
      <c r="AA203" s="33">
        <v>4</v>
      </c>
      <c r="AB203" s="33">
        <v>3</v>
      </c>
      <c r="AC203" s="33">
        <v>3</v>
      </c>
      <c r="AD203" s="33">
        <v>4</v>
      </c>
      <c r="AE203" s="33">
        <v>3</v>
      </c>
      <c r="AF203" s="33">
        <v>4</v>
      </c>
      <c r="AG203" s="33">
        <v>5</v>
      </c>
      <c r="AH203" s="33">
        <v>4</v>
      </c>
      <c r="AI203" s="33">
        <v>4</v>
      </c>
      <c r="AJ203" s="33">
        <v>2</v>
      </c>
      <c r="AK203" s="33">
        <v>3</v>
      </c>
      <c r="AL203" s="33">
        <v>1</v>
      </c>
      <c r="AM203" s="33">
        <v>3</v>
      </c>
      <c r="AN203" s="33">
        <v>1</v>
      </c>
      <c r="AO203" s="33">
        <v>4</v>
      </c>
      <c r="AP203" s="33">
        <v>4</v>
      </c>
      <c r="AQ203" s="33">
        <v>4</v>
      </c>
      <c r="AR203" s="33">
        <v>3</v>
      </c>
      <c r="AS203" s="33">
        <v>4</v>
      </c>
      <c r="AT203" s="33">
        <v>4</v>
      </c>
      <c r="AU203" s="33">
        <v>5</v>
      </c>
      <c r="AV203" s="33">
        <v>2</v>
      </c>
      <c r="AW203" s="33" t="s">
        <v>5</v>
      </c>
      <c r="AX203" s="33">
        <v>2</v>
      </c>
      <c r="AY203" s="33">
        <v>3</v>
      </c>
      <c r="AZ203" s="33">
        <v>1</v>
      </c>
      <c r="BA203" s="33">
        <v>1</v>
      </c>
      <c r="BB203" s="33">
        <v>3</v>
      </c>
      <c r="BC203" s="33" t="s">
        <v>5</v>
      </c>
      <c r="BD203" s="33" t="s">
        <v>5</v>
      </c>
      <c r="BF203" s="33">
        <v>3</v>
      </c>
      <c r="BG203" s="33" t="s">
        <v>5</v>
      </c>
      <c r="BH203" s="33">
        <v>5</v>
      </c>
      <c r="BI203" s="33">
        <v>1</v>
      </c>
      <c r="BJ203" s="33" t="s">
        <v>5</v>
      </c>
      <c r="BK203" s="33" t="s">
        <v>5</v>
      </c>
      <c r="BL203" s="33">
        <v>3</v>
      </c>
      <c r="BM203" s="33">
        <v>3</v>
      </c>
      <c r="BN203" s="33" t="s">
        <v>5</v>
      </c>
      <c r="BO203" s="33">
        <v>1</v>
      </c>
      <c r="BP203" s="33">
        <v>3</v>
      </c>
      <c r="BQ203" s="33">
        <v>4</v>
      </c>
      <c r="BR203" s="33">
        <v>3</v>
      </c>
      <c r="BS203" s="33">
        <v>4</v>
      </c>
      <c r="BT203" s="33">
        <v>4</v>
      </c>
      <c r="BV203" s="33" t="s">
        <v>198</v>
      </c>
      <c r="BW203" s="33" t="s">
        <v>186</v>
      </c>
      <c r="CB203" s="33" t="s">
        <v>705</v>
      </c>
      <c r="CC203" s="33" t="s">
        <v>712</v>
      </c>
      <c r="CD203" s="33" t="s">
        <v>722</v>
      </c>
      <c r="CE203" s="33" t="s">
        <v>727</v>
      </c>
      <c r="CF203" s="33" t="s">
        <v>1879</v>
      </c>
      <c r="CG203" s="33" t="s">
        <v>830</v>
      </c>
      <c r="CH203" s="33" t="s">
        <v>952</v>
      </c>
      <c r="CI203" s="33" t="s">
        <v>837</v>
      </c>
      <c r="CJ203" s="33" t="s">
        <v>844</v>
      </c>
    </row>
    <row r="204" spans="1:88" ht="12.75" x14ac:dyDescent="0.2">
      <c r="A204" s="36">
        <v>42740.496629166664</v>
      </c>
      <c r="B204" s="33">
        <v>5</v>
      </c>
      <c r="C204" s="33">
        <v>4</v>
      </c>
      <c r="D204" s="33">
        <v>2</v>
      </c>
      <c r="E204" s="33">
        <v>4</v>
      </c>
      <c r="F204" s="33">
        <v>5</v>
      </c>
      <c r="G204" s="33">
        <v>5</v>
      </c>
      <c r="H204" s="33">
        <v>5</v>
      </c>
      <c r="I204" s="33">
        <v>5</v>
      </c>
      <c r="J204" s="33">
        <v>4</v>
      </c>
      <c r="K204" s="33">
        <v>5</v>
      </c>
      <c r="L204" s="33">
        <v>4</v>
      </c>
      <c r="M204" s="33">
        <v>5</v>
      </c>
      <c r="N204" s="33">
        <v>2</v>
      </c>
      <c r="O204" s="33">
        <v>2</v>
      </c>
      <c r="P204" s="33">
        <v>3</v>
      </c>
      <c r="Q204" s="33">
        <v>3</v>
      </c>
      <c r="R204" s="33">
        <v>3</v>
      </c>
      <c r="S204" s="33">
        <v>1</v>
      </c>
      <c r="T204" s="33">
        <v>4</v>
      </c>
      <c r="U204" s="33">
        <v>3</v>
      </c>
      <c r="V204" s="33">
        <v>2</v>
      </c>
      <c r="W204" s="33">
        <v>4</v>
      </c>
      <c r="X204" s="33">
        <v>4</v>
      </c>
      <c r="Y204" s="33">
        <v>4</v>
      </c>
      <c r="Z204" s="33">
        <v>4</v>
      </c>
      <c r="AA204" s="33">
        <v>5</v>
      </c>
      <c r="AB204" s="33">
        <v>5</v>
      </c>
      <c r="AC204" s="33">
        <v>4</v>
      </c>
      <c r="AD204" s="33">
        <v>3</v>
      </c>
      <c r="AE204" s="33">
        <v>2</v>
      </c>
      <c r="AF204" s="33">
        <v>5</v>
      </c>
      <c r="AG204" s="33">
        <v>3</v>
      </c>
      <c r="AH204" s="33">
        <v>3</v>
      </c>
      <c r="AI204" s="33">
        <v>4</v>
      </c>
      <c r="AJ204" s="33">
        <v>4</v>
      </c>
      <c r="AK204" s="33">
        <v>3</v>
      </c>
      <c r="AL204" s="33">
        <v>3</v>
      </c>
      <c r="AM204" s="33">
        <v>4</v>
      </c>
      <c r="AN204" s="33">
        <v>5</v>
      </c>
      <c r="AO204" s="33">
        <v>5</v>
      </c>
      <c r="AP204" s="33">
        <v>4</v>
      </c>
      <c r="AQ204" s="33">
        <v>5</v>
      </c>
      <c r="AR204" s="33">
        <v>4</v>
      </c>
      <c r="AS204" s="33">
        <v>5</v>
      </c>
      <c r="AT204" s="33">
        <v>3</v>
      </c>
      <c r="AU204" s="33">
        <v>5</v>
      </c>
      <c r="AV204" s="33">
        <v>3</v>
      </c>
      <c r="AW204" s="33">
        <v>3</v>
      </c>
      <c r="AX204" s="33">
        <v>3</v>
      </c>
      <c r="AY204" s="33">
        <v>3</v>
      </c>
      <c r="AZ204" s="33">
        <v>3</v>
      </c>
      <c r="BA204" s="33">
        <v>2</v>
      </c>
      <c r="BB204" s="33">
        <v>4</v>
      </c>
      <c r="BC204" s="33">
        <v>3</v>
      </c>
      <c r="BD204" s="33">
        <v>3</v>
      </c>
      <c r="BF204" s="33">
        <v>3</v>
      </c>
      <c r="BG204" s="33" t="s">
        <v>5</v>
      </c>
      <c r="BH204" s="33" t="s">
        <v>5</v>
      </c>
      <c r="BI204" s="33">
        <v>5</v>
      </c>
      <c r="BJ204" s="33">
        <v>4</v>
      </c>
      <c r="BK204" s="33" t="s">
        <v>5</v>
      </c>
      <c r="BL204" s="33" t="s">
        <v>5</v>
      </c>
      <c r="BM204" s="33">
        <v>4</v>
      </c>
      <c r="BN204" s="33">
        <v>4</v>
      </c>
      <c r="BO204" s="33">
        <v>4</v>
      </c>
      <c r="BP204" s="33">
        <v>4</v>
      </c>
      <c r="BQ204" s="33">
        <v>4</v>
      </c>
      <c r="BR204" s="33">
        <v>4</v>
      </c>
      <c r="BS204" s="33">
        <v>3</v>
      </c>
      <c r="BT204" s="33">
        <v>4</v>
      </c>
      <c r="BV204" s="33" t="s">
        <v>1564</v>
      </c>
      <c r="CB204" s="33" t="s">
        <v>705</v>
      </c>
      <c r="CC204" s="33" t="s">
        <v>711</v>
      </c>
      <c r="CD204" s="33" t="s">
        <v>719</v>
      </c>
      <c r="CE204" s="33" t="s">
        <v>727</v>
      </c>
      <c r="CF204" s="33" t="s">
        <v>977</v>
      </c>
      <c r="CG204" s="33" t="s">
        <v>829</v>
      </c>
      <c r="CH204" s="33" t="s">
        <v>1312</v>
      </c>
      <c r="CI204" s="33" t="s">
        <v>837</v>
      </c>
      <c r="CJ204" s="33" t="s">
        <v>844</v>
      </c>
    </row>
    <row r="205" spans="1:88" ht="12.75" x14ac:dyDescent="0.2">
      <c r="A205" s="36">
        <v>42740.498781064816</v>
      </c>
      <c r="B205" s="33">
        <v>1</v>
      </c>
      <c r="C205" s="33">
        <v>5</v>
      </c>
      <c r="D205" s="33">
        <v>4</v>
      </c>
      <c r="E205" s="33">
        <v>3</v>
      </c>
      <c r="F205" s="33">
        <v>2</v>
      </c>
      <c r="G205" s="33">
        <v>5</v>
      </c>
      <c r="H205" s="33">
        <v>3</v>
      </c>
      <c r="I205" s="33">
        <v>2</v>
      </c>
      <c r="J205" s="33">
        <v>5</v>
      </c>
      <c r="K205" s="33">
        <v>2</v>
      </c>
      <c r="L205" s="33">
        <v>3</v>
      </c>
      <c r="M205" s="33">
        <v>5</v>
      </c>
      <c r="N205" s="33">
        <v>4</v>
      </c>
      <c r="O205" s="33">
        <v>5</v>
      </c>
      <c r="P205" s="33">
        <v>5</v>
      </c>
      <c r="Q205" s="33">
        <v>3</v>
      </c>
      <c r="R205" s="33">
        <v>4</v>
      </c>
      <c r="S205" s="33">
        <v>2</v>
      </c>
      <c r="T205" s="33">
        <v>1</v>
      </c>
      <c r="U205" s="33">
        <v>2</v>
      </c>
      <c r="V205" s="33">
        <v>2</v>
      </c>
      <c r="W205" s="33">
        <v>4</v>
      </c>
      <c r="X205" s="33">
        <v>2</v>
      </c>
      <c r="Y205" s="33">
        <v>4</v>
      </c>
      <c r="Z205" s="33">
        <v>4</v>
      </c>
      <c r="AA205" s="33">
        <v>4</v>
      </c>
      <c r="AB205" s="33">
        <v>4</v>
      </c>
      <c r="AC205" s="33">
        <v>4</v>
      </c>
      <c r="AD205" s="33">
        <v>4</v>
      </c>
      <c r="AE205" s="33">
        <v>3</v>
      </c>
      <c r="AF205" s="33">
        <v>4</v>
      </c>
      <c r="AG205" s="33">
        <v>4</v>
      </c>
      <c r="AH205" s="33">
        <v>5</v>
      </c>
      <c r="AI205" s="33">
        <v>4</v>
      </c>
      <c r="AJ205" s="33">
        <v>2</v>
      </c>
      <c r="AK205" s="33">
        <v>5</v>
      </c>
      <c r="AL205" s="33">
        <v>5</v>
      </c>
      <c r="AM205" s="33">
        <v>3</v>
      </c>
      <c r="AN205" s="33">
        <v>3</v>
      </c>
      <c r="AO205" s="33">
        <v>5</v>
      </c>
      <c r="AP205" s="33">
        <v>4</v>
      </c>
      <c r="AQ205" s="33">
        <v>3</v>
      </c>
      <c r="AR205" s="33">
        <v>5</v>
      </c>
      <c r="AS205" s="33">
        <v>4</v>
      </c>
      <c r="AT205" s="33">
        <v>4</v>
      </c>
      <c r="AU205" s="33">
        <v>5</v>
      </c>
      <c r="AV205" s="33">
        <v>4</v>
      </c>
      <c r="AW205" s="33">
        <v>5</v>
      </c>
      <c r="AX205" s="33">
        <v>5</v>
      </c>
      <c r="AY205" s="33">
        <v>4</v>
      </c>
      <c r="AZ205" s="33">
        <v>4</v>
      </c>
      <c r="BA205" s="33">
        <v>3</v>
      </c>
      <c r="BB205" s="33">
        <v>1</v>
      </c>
      <c r="BC205" s="33">
        <v>4</v>
      </c>
      <c r="BD205" s="33">
        <v>2</v>
      </c>
      <c r="BF205" s="33">
        <v>5</v>
      </c>
      <c r="BG205" s="33">
        <v>4</v>
      </c>
      <c r="BH205" s="33">
        <v>5</v>
      </c>
      <c r="BI205" s="33">
        <v>4</v>
      </c>
      <c r="BJ205" s="33">
        <v>5</v>
      </c>
      <c r="BK205" s="33">
        <v>2</v>
      </c>
      <c r="BL205" s="33">
        <v>5</v>
      </c>
      <c r="BM205" s="33">
        <v>4</v>
      </c>
      <c r="BN205" s="33">
        <v>5</v>
      </c>
      <c r="BO205" s="33">
        <v>1</v>
      </c>
      <c r="BP205" s="33">
        <v>3</v>
      </c>
      <c r="BQ205" s="33">
        <v>4</v>
      </c>
      <c r="BR205" s="33">
        <v>5</v>
      </c>
      <c r="BS205" s="33">
        <v>4</v>
      </c>
      <c r="BT205" s="33">
        <v>4</v>
      </c>
      <c r="BV205" s="33" t="s">
        <v>198</v>
      </c>
      <c r="BW205" s="33" t="s">
        <v>186</v>
      </c>
      <c r="CB205" s="33" t="s">
        <v>704</v>
      </c>
      <c r="CC205" s="33" t="s">
        <v>713</v>
      </c>
      <c r="CD205" s="33" t="s">
        <v>719</v>
      </c>
      <c r="CE205" s="33" t="s">
        <v>727</v>
      </c>
      <c r="CF205" s="33" t="s">
        <v>1241</v>
      </c>
      <c r="CG205" s="33" t="s">
        <v>829</v>
      </c>
      <c r="CH205" s="33" t="s">
        <v>978</v>
      </c>
      <c r="CI205" s="33" t="s">
        <v>837</v>
      </c>
      <c r="CJ205" s="33" t="s">
        <v>844</v>
      </c>
    </row>
    <row r="206" spans="1:88" ht="12.75" x14ac:dyDescent="0.2">
      <c r="A206" s="36">
        <v>42740.519747592596</v>
      </c>
      <c r="B206" s="33">
        <v>3</v>
      </c>
      <c r="C206" s="33" t="s">
        <v>5</v>
      </c>
      <c r="D206" s="33" t="s">
        <v>5</v>
      </c>
      <c r="E206" s="33" t="s">
        <v>5</v>
      </c>
      <c r="F206" s="33">
        <v>2</v>
      </c>
      <c r="G206" s="33" t="s">
        <v>5</v>
      </c>
      <c r="H206" s="33">
        <v>3</v>
      </c>
      <c r="I206" s="33">
        <v>3</v>
      </c>
      <c r="J206" s="33">
        <v>5</v>
      </c>
      <c r="K206" s="33">
        <v>5</v>
      </c>
      <c r="L206" s="33">
        <v>3</v>
      </c>
      <c r="M206" s="33">
        <v>3</v>
      </c>
      <c r="N206" s="33">
        <v>3</v>
      </c>
      <c r="O206" s="33" t="s">
        <v>5</v>
      </c>
      <c r="P206" s="33">
        <v>1</v>
      </c>
      <c r="Q206" s="33">
        <v>3</v>
      </c>
      <c r="R206" s="33">
        <v>3</v>
      </c>
      <c r="S206" s="33">
        <v>1</v>
      </c>
      <c r="T206" s="33">
        <v>5</v>
      </c>
      <c r="U206" s="33">
        <v>3</v>
      </c>
      <c r="V206" s="33">
        <v>3</v>
      </c>
      <c r="W206" s="33">
        <v>5</v>
      </c>
      <c r="X206" s="33">
        <v>5</v>
      </c>
      <c r="Y206" s="33">
        <v>5</v>
      </c>
      <c r="Z206" s="33">
        <v>5</v>
      </c>
      <c r="AA206" s="33">
        <v>5</v>
      </c>
      <c r="AB206" s="33">
        <v>4</v>
      </c>
      <c r="AC206" s="33">
        <v>5</v>
      </c>
      <c r="AD206" s="33">
        <v>4</v>
      </c>
      <c r="AE206" s="33">
        <v>5</v>
      </c>
      <c r="AF206" s="33">
        <v>5</v>
      </c>
      <c r="AG206" s="33">
        <v>5</v>
      </c>
      <c r="AH206" s="33">
        <v>5</v>
      </c>
      <c r="AI206" s="33">
        <v>5</v>
      </c>
      <c r="AJ206" s="33">
        <v>4</v>
      </c>
      <c r="AK206" s="33" t="s">
        <v>5</v>
      </c>
      <c r="AL206" s="33" t="s">
        <v>5</v>
      </c>
      <c r="AM206" s="33">
        <v>5</v>
      </c>
      <c r="AN206" s="33">
        <v>4</v>
      </c>
      <c r="AO206" s="33" t="s">
        <v>5</v>
      </c>
      <c r="AP206" s="33">
        <v>5</v>
      </c>
      <c r="AQ206" s="33">
        <v>4</v>
      </c>
      <c r="AR206" s="33">
        <v>4</v>
      </c>
      <c r="AS206" s="33">
        <v>5</v>
      </c>
      <c r="AT206" s="33">
        <v>3</v>
      </c>
      <c r="AU206" s="33">
        <v>5</v>
      </c>
      <c r="AV206" s="33">
        <v>5</v>
      </c>
      <c r="AW206" s="33" t="s">
        <v>5</v>
      </c>
      <c r="AX206" s="33">
        <v>5</v>
      </c>
      <c r="AY206" s="33">
        <v>3</v>
      </c>
      <c r="AZ206" s="33">
        <v>4</v>
      </c>
      <c r="BA206" s="33">
        <v>1</v>
      </c>
      <c r="BB206" s="33">
        <v>5</v>
      </c>
      <c r="BC206" s="33">
        <v>3</v>
      </c>
      <c r="BD206" s="33">
        <v>2</v>
      </c>
      <c r="BE206" s="33" t="s">
        <v>1994</v>
      </c>
      <c r="BF206" s="33">
        <v>5</v>
      </c>
      <c r="BH206" s="33">
        <v>5</v>
      </c>
      <c r="BI206" s="33">
        <v>3</v>
      </c>
      <c r="BJ206" s="33">
        <v>2</v>
      </c>
      <c r="BK206" s="33">
        <v>4</v>
      </c>
      <c r="BL206" s="33">
        <v>4</v>
      </c>
      <c r="BM206" s="33">
        <v>4</v>
      </c>
      <c r="BN206" s="33">
        <v>5</v>
      </c>
      <c r="BO206" s="33">
        <v>4</v>
      </c>
      <c r="BP206" s="33">
        <v>3</v>
      </c>
      <c r="BQ206" s="33">
        <v>4</v>
      </c>
      <c r="BR206" s="33">
        <v>5</v>
      </c>
      <c r="BS206" s="33">
        <v>5</v>
      </c>
      <c r="BT206" s="33">
        <v>5</v>
      </c>
      <c r="BU206" s="33" t="s">
        <v>1995</v>
      </c>
      <c r="BV206" s="33" t="s">
        <v>198</v>
      </c>
      <c r="BW206" s="33" t="s">
        <v>186</v>
      </c>
      <c r="BX206" s="33" t="s">
        <v>1619</v>
      </c>
      <c r="CB206" s="33" t="s">
        <v>704</v>
      </c>
      <c r="CC206" s="33" t="s">
        <v>712</v>
      </c>
      <c r="CD206" s="33" t="s">
        <v>722</v>
      </c>
      <c r="CE206" s="33" t="s">
        <v>727</v>
      </c>
      <c r="CF206" s="33" t="s">
        <v>1996</v>
      </c>
      <c r="CG206" s="33" t="s">
        <v>829</v>
      </c>
      <c r="CH206" s="33" t="s">
        <v>1100</v>
      </c>
      <c r="CI206" s="33" t="s">
        <v>837</v>
      </c>
      <c r="CJ206" s="33" t="s">
        <v>844</v>
      </c>
    </row>
    <row r="207" spans="1:88" ht="12.75" x14ac:dyDescent="0.2">
      <c r="A207" s="36">
        <v>42740.523276747685</v>
      </c>
      <c r="B207" s="33">
        <v>5</v>
      </c>
      <c r="C207" s="33">
        <v>5</v>
      </c>
      <c r="D207" s="33">
        <v>5</v>
      </c>
      <c r="E207" s="33">
        <v>5</v>
      </c>
      <c r="F207" s="33">
        <v>4</v>
      </c>
      <c r="G207" s="33">
        <v>5</v>
      </c>
      <c r="H207" s="33">
        <v>5</v>
      </c>
      <c r="I207" s="33">
        <v>5</v>
      </c>
      <c r="J207" s="33">
        <v>5</v>
      </c>
      <c r="K207" s="33">
        <v>5</v>
      </c>
      <c r="L207" s="33">
        <v>2</v>
      </c>
      <c r="M207" s="33">
        <v>5</v>
      </c>
      <c r="N207" s="33">
        <v>3</v>
      </c>
      <c r="O207" s="33">
        <v>5</v>
      </c>
      <c r="P207" s="33">
        <v>5</v>
      </c>
      <c r="Q207" s="33">
        <v>5</v>
      </c>
      <c r="R207" s="33">
        <v>5</v>
      </c>
      <c r="S207" s="33">
        <v>4</v>
      </c>
      <c r="T207" s="33">
        <v>1</v>
      </c>
      <c r="U207" s="33">
        <v>5</v>
      </c>
      <c r="V207" s="33">
        <v>2</v>
      </c>
      <c r="W207" s="33">
        <v>5</v>
      </c>
      <c r="X207" s="33">
        <v>3</v>
      </c>
      <c r="Y207" s="33">
        <v>5</v>
      </c>
      <c r="Z207" s="33">
        <v>5</v>
      </c>
      <c r="AA207" s="33">
        <v>5</v>
      </c>
      <c r="AB207" s="33">
        <v>4</v>
      </c>
      <c r="AC207" s="33">
        <v>5</v>
      </c>
      <c r="AD207" s="33">
        <v>3</v>
      </c>
      <c r="AE207" s="33">
        <v>3</v>
      </c>
      <c r="AF207" s="33">
        <v>5</v>
      </c>
      <c r="AG207" s="33">
        <v>5</v>
      </c>
      <c r="AH207" s="33">
        <v>5</v>
      </c>
      <c r="AI207" s="33">
        <v>4</v>
      </c>
      <c r="AJ207" s="33">
        <v>5</v>
      </c>
      <c r="AK207" s="33">
        <v>5</v>
      </c>
      <c r="AL207" s="33">
        <v>5</v>
      </c>
      <c r="AM207" s="33">
        <v>4</v>
      </c>
      <c r="AN207" s="33">
        <v>4</v>
      </c>
      <c r="AO207" s="33">
        <v>5</v>
      </c>
      <c r="AP207" s="33">
        <v>5</v>
      </c>
      <c r="AQ207" s="33">
        <v>5</v>
      </c>
      <c r="AR207" s="33">
        <v>5</v>
      </c>
      <c r="AS207" s="33">
        <v>5</v>
      </c>
      <c r="AT207" s="33">
        <v>1</v>
      </c>
      <c r="AU207" s="33">
        <v>5</v>
      </c>
      <c r="AV207" s="33">
        <v>3</v>
      </c>
      <c r="AW207" s="33">
        <v>5</v>
      </c>
      <c r="AX207" s="33">
        <v>5</v>
      </c>
      <c r="AY207" s="33">
        <v>5</v>
      </c>
      <c r="AZ207" s="33">
        <v>4</v>
      </c>
      <c r="BA207" s="33">
        <v>3</v>
      </c>
      <c r="BB207" s="33">
        <v>1</v>
      </c>
      <c r="BC207" s="33">
        <v>5</v>
      </c>
      <c r="BD207" s="33">
        <v>2</v>
      </c>
      <c r="BE207" s="33" t="s">
        <v>1997</v>
      </c>
      <c r="BF207" s="33">
        <v>3</v>
      </c>
      <c r="BG207" s="33">
        <v>5</v>
      </c>
      <c r="BH207" s="33">
        <v>5</v>
      </c>
      <c r="BI207" s="33">
        <v>4</v>
      </c>
      <c r="BJ207" s="33">
        <v>5</v>
      </c>
      <c r="BK207" s="33">
        <v>3</v>
      </c>
      <c r="BL207" s="33">
        <v>5</v>
      </c>
      <c r="BM207" s="33">
        <v>4</v>
      </c>
      <c r="BN207" s="33">
        <v>5</v>
      </c>
      <c r="BO207" s="33">
        <v>4</v>
      </c>
      <c r="BP207" s="33">
        <v>5</v>
      </c>
      <c r="BQ207" s="33">
        <v>4</v>
      </c>
      <c r="BR207" s="33">
        <v>5</v>
      </c>
      <c r="BS207" s="33">
        <v>5</v>
      </c>
      <c r="BT207" s="33">
        <v>5</v>
      </c>
      <c r="BU207" s="33" t="s">
        <v>1998</v>
      </c>
      <c r="BV207" s="33" t="s">
        <v>198</v>
      </c>
      <c r="BW207" s="33" t="s">
        <v>186</v>
      </c>
      <c r="CB207" s="33" t="s">
        <v>705</v>
      </c>
      <c r="CC207" s="33" t="s">
        <v>712</v>
      </c>
      <c r="CD207" s="33" t="s">
        <v>719</v>
      </c>
      <c r="CE207" s="33" t="s">
        <v>727</v>
      </c>
      <c r="CF207" s="33" t="s">
        <v>1999</v>
      </c>
      <c r="CG207" s="33" t="s">
        <v>828</v>
      </c>
      <c r="CH207" s="33" t="s">
        <v>999</v>
      </c>
      <c r="CI207" s="33" t="s">
        <v>837</v>
      </c>
      <c r="CJ207" s="33" t="s">
        <v>844</v>
      </c>
    </row>
    <row r="208" spans="1:88" ht="12.75" x14ac:dyDescent="0.2">
      <c r="A208" s="36">
        <v>42740.524105324075</v>
      </c>
      <c r="B208" s="33">
        <v>3</v>
      </c>
      <c r="C208" s="33">
        <v>4</v>
      </c>
      <c r="D208" s="33">
        <v>2</v>
      </c>
      <c r="E208" s="33">
        <v>2</v>
      </c>
      <c r="F208" s="33">
        <v>5</v>
      </c>
      <c r="G208" s="33">
        <v>5</v>
      </c>
      <c r="H208" s="33">
        <v>4</v>
      </c>
      <c r="I208" s="33">
        <v>4</v>
      </c>
      <c r="J208" s="33">
        <v>5</v>
      </c>
      <c r="K208" s="33">
        <v>3</v>
      </c>
      <c r="L208" s="33">
        <v>3</v>
      </c>
      <c r="M208" s="33">
        <v>4</v>
      </c>
      <c r="N208" s="33">
        <v>2</v>
      </c>
      <c r="O208" s="33">
        <v>3</v>
      </c>
      <c r="P208" s="33">
        <v>5</v>
      </c>
      <c r="Q208" s="33">
        <v>5</v>
      </c>
      <c r="R208" s="33">
        <v>2</v>
      </c>
      <c r="S208" s="33">
        <v>2</v>
      </c>
      <c r="T208" s="33">
        <v>2</v>
      </c>
      <c r="U208" s="33">
        <v>2</v>
      </c>
      <c r="V208" s="33">
        <v>5</v>
      </c>
      <c r="W208" s="33">
        <v>4</v>
      </c>
      <c r="X208" s="33">
        <v>4</v>
      </c>
      <c r="Y208" s="33">
        <v>4</v>
      </c>
      <c r="Z208" s="33">
        <v>4</v>
      </c>
      <c r="AA208" s="33">
        <v>4</v>
      </c>
      <c r="AB208" s="33">
        <v>4</v>
      </c>
      <c r="AC208" s="33">
        <v>2</v>
      </c>
      <c r="AD208" s="33">
        <v>3</v>
      </c>
      <c r="AE208" s="33">
        <v>3</v>
      </c>
      <c r="AF208" s="33">
        <v>4</v>
      </c>
      <c r="AG208" s="33">
        <v>4</v>
      </c>
      <c r="AH208" s="33">
        <v>4</v>
      </c>
      <c r="AI208" s="33">
        <v>2</v>
      </c>
      <c r="AJ208" s="33">
        <v>4</v>
      </c>
      <c r="AK208" s="33">
        <v>4</v>
      </c>
      <c r="AL208" s="33">
        <v>4</v>
      </c>
      <c r="AM208" s="33">
        <v>4</v>
      </c>
      <c r="AN208" s="33">
        <v>4</v>
      </c>
      <c r="AO208" s="33">
        <v>4</v>
      </c>
      <c r="AP208" s="33">
        <v>4</v>
      </c>
      <c r="AQ208" s="33">
        <v>3</v>
      </c>
      <c r="AR208" s="33">
        <v>4</v>
      </c>
      <c r="AS208" s="33">
        <v>4</v>
      </c>
      <c r="AT208" s="33">
        <v>4</v>
      </c>
      <c r="AU208" s="33">
        <v>4</v>
      </c>
      <c r="AV208" s="33">
        <v>4</v>
      </c>
      <c r="AW208" s="33">
        <v>4</v>
      </c>
      <c r="AX208" s="33">
        <v>4</v>
      </c>
      <c r="AY208" s="33">
        <v>4</v>
      </c>
      <c r="AZ208" s="33">
        <v>3</v>
      </c>
      <c r="BA208" s="33">
        <v>4</v>
      </c>
      <c r="BB208" s="33">
        <v>4</v>
      </c>
      <c r="BC208" s="33">
        <v>4</v>
      </c>
      <c r="BD208" s="33">
        <v>4</v>
      </c>
      <c r="BF208" s="33">
        <v>2</v>
      </c>
      <c r="BG208" s="33">
        <v>3</v>
      </c>
      <c r="BH208" s="33">
        <v>5</v>
      </c>
      <c r="BI208" s="33">
        <v>1</v>
      </c>
      <c r="BJ208" s="33">
        <v>4</v>
      </c>
      <c r="BK208" s="33">
        <v>4</v>
      </c>
      <c r="BL208" s="33">
        <v>4</v>
      </c>
      <c r="BM208" s="33">
        <v>4</v>
      </c>
      <c r="BN208" s="33">
        <v>4</v>
      </c>
      <c r="BO208" s="33">
        <v>4</v>
      </c>
      <c r="BP208" s="33">
        <v>3</v>
      </c>
      <c r="BQ208" s="33">
        <v>1</v>
      </c>
      <c r="BR208" s="33">
        <v>4</v>
      </c>
      <c r="BS208" s="33">
        <v>5</v>
      </c>
      <c r="BT208" s="33">
        <v>2</v>
      </c>
      <c r="BV208" s="33" t="s">
        <v>1564</v>
      </c>
      <c r="CC208" s="33" t="s">
        <v>711</v>
      </c>
      <c r="CD208" s="33" t="s">
        <v>719</v>
      </c>
      <c r="CE208" s="33" t="s">
        <v>727</v>
      </c>
      <c r="CG208" s="33" t="s">
        <v>830</v>
      </c>
      <c r="CH208" s="33" t="s">
        <v>1265</v>
      </c>
      <c r="CI208" s="33" t="s">
        <v>837</v>
      </c>
      <c r="CJ208" s="33" t="s">
        <v>844</v>
      </c>
    </row>
    <row r="209" spans="1:88" ht="12.75" x14ac:dyDescent="0.2">
      <c r="A209" s="36">
        <v>42740.528177893517</v>
      </c>
      <c r="B209" s="33">
        <v>4</v>
      </c>
      <c r="C209" s="33">
        <v>5</v>
      </c>
      <c r="D209" s="33">
        <v>2</v>
      </c>
      <c r="E209" s="33">
        <v>4</v>
      </c>
      <c r="F209" s="33">
        <v>2</v>
      </c>
      <c r="G209" s="33">
        <v>5</v>
      </c>
      <c r="H209" s="33">
        <v>5</v>
      </c>
      <c r="I209" s="33">
        <v>2</v>
      </c>
      <c r="J209" s="33">
        <v>5</v>
      </c>
      <c r="K209" s="33">
        <v>2</v>
      </c>
      <c r="L209" s="33">
        <v>1</v>
      </c>
      <c r="M209" s="33">
        <v>2</v>
      </c>
      <c r="N209" s="33">
        <v>1</v>
      </c>
      <c r="O209" s="33">
        <v>1</v>
      </c>
      <c r="P209" s="33">
        <v>3</v>
      </c>
      <c r="Q209" s="33">
        <v>4</v>
      </c>
      <c r="R209" s="33">
        <v>1</v>
      </c>
      <c r="S209" s="33">
        <v>3</v>
      </c>
      <c r="T209" s="33">
        <v>2</v>
      </c>
      <c r="U209" s="33">
        <v>1</v>
      </c>
      <c r="V209" s="33">
        <v>1</v>
      </c>
      <c r="W209" s="33">
        <v>4</v>
      </c>
      <c r="X209" s="33">
        <v>1</v>
      </c>
      <c r="Y209" s="33">
        <v>4</v>
      </c>
      <c r="Z209" s="33">
        <v>3</v>
      </c>
      <c r="AA209" s="33">
        <v>4</v>
      </c>
      <c r="AB209" s="33">
        <v>1</v>
      </c>
      <c r="AC209" s="33">
        <v>3</v>
      </c>
      <c r="AD209" s="33">
        <v>5</v>
      </c>
      <c r="AE209" s="33">
        <v>5</v>
      </c>
      <c r="AF209" s="33">
        <v>3</v>
      </c>
      <c r="AG209" s="33">
        <v>4</v>
      </c>
      <c r="AH209" s="33">
        <v>5</v>
      </c>
      <c r="AI209" s="33">
        <v>3</v>
      </c>
      <c r="AJ209" s="33">
        <v>2</v>
      </c>
      <c r="AK209" s="33">
        <v>5</v>
      </c>
      <c r="AL209" s="33">
        <v>2</v>
      </c>
      <c r="AM209" s="33">
        <v>4</v>
      </c>
      <c r="AN209" s="33">
        <v>1</v>
      </c>
      <c r="AO209" s="33">
        <v>4</v>
      </c>
      <c r="AP209" s="33" t="s">
        <v>5</v>
      </c>
      <c r="AQ209" s="33" t="s">
        <v>5</v>
      </c>
      <c r="AR209" s="33" t="s">
        <v>5</v>
      </c>
      <c r="AS209" s="33">
        <v>3</v>
      </c>
      <c r="AT209" s="33">
        <v>1</v>
      </c>
      <c r="AU209" s="33" t="s">
        <v>5</v>
      </c>
      <c r="AV209" s="33">
        <v>1</v>
      </c>
      <c r="AW209" s="33">
        <v>1</v>
      </c>
      <c r="AX209" s="33">
        <v>5</v>
      </c>
      <c r="AY209" s="33">
        <v>2</v>
      </c>
      <c r="AZ209" s="33">
        <v>1</v>
      </c>
      <c r="BA209" s="33">
        <v>3</v>
      </c>
      <c r="BB209" s="33">
        <v>1</v>
      </c>
      <c r="BC209" s="33">
        <v>1</v>
      </c>
      <c r="BD209" s="33">
        <v>1</v>
      </c>
      <c r="BE209" s="33" t="s">
        <v>2000</v>
      </c>
      <c r="BF209" s="33">
        <v>2</v>
      </c>
      <c r="BG209" s="33" t="s">
        <v>5</v>
      </c>
      <c r="BH209" s="33" t="s">
        <v>5</v>
      </c>
      <c r="BI209" s="33">
        <v>2</v>
      </c>
      <c r="BJ209" s="33">
        <v>5</v>
      </c>
      <c r="BK209" s="33" t="s">
        <v>5</v>
      </c>
      <c r="BL209" s="33" t="s">
        <v>5</v>
      </c>
      <c r="BM209" s="33" t="s">
        <v>5</v>
      </c>
      <c r="BN209" s="33">
        <v>1</v>
      </c>
      <c r="BO209" s="33">
        <v>2</v>
      </c>
      <c r="BP209" s="33">
        <v>4</v>
      </c>
      <c r="BQ209" s="33" t="s">
        <v>5</v>
      </c>
      <c r="BR209" s="33">
        <v>2</v>
      </c>
      <c r="BS209" s="33">
        <v>4</v>
      </c>
      <c r="BT209" s="33">
        <v>2</v>
      </c>
      <c r="BV209" s="33" t="s">
        <v>198</v>
      </c>
      <c r="BW209" s="33" t="s">
        <v>182</v>
      </c>
      <c r="CB209" s="33" t="s">
        <v>704</v>
      </c>
      <c r="CC209" s="33" t="s">
        <v>714</v>
      </c>
      <c r="CD209" s="33" t="s">
        <v>719</v>
      </c>
      <c r="CE209" s="33" t="s">
        <v>728</v>
      </c>
      <c r="CF209" s="33" t="s">
        <v>2001</v>
      </c>
      <c r="CG209" s="33" t="s">
        <v>741</v>
      </c>
      <c r="CI209" s="33" t="s">
        <v>837</v>
      </c>
      <c r="CJ209" s="33" t="s">
        <v>844</v>
      </c>
    </row>
    <row r="210" spans="1:88" ht="12.75" x14ac:dyDescent="0.2">
      <c r="A210" s="36">
        <v>42740.529584687501</v>
      </c>
      <c r="B210" s="33">
        <v>5</v>
      </c>
      <c r="C210" s="33">
        <v>5</v>
      </c>
      <c r="D210" s="33">
        <v>5</v>
      </c>
      <c r="E210" s="33">
        <v>4</v>
      </c>
      <c r="F210" s="33">
        <v>4</v>
      </c>
      <c r="G210" s="33" t="s">
        <v>5</v>
      </c>
      <c r="H210" s="33">
        <v>5</v>
      </c>
      <c r="I210" s="33">
        <v>5</v>
      </c>
      <c r="J210" s="33">
        <v>3</v>
      </c>
      <c r="K210" s="33">
        <v>5</v>
      </c>
      <c r="L210" s="33">
        <v>5</v>
      </c>
      <c r="M210" s="33">
        <v>2</v>
      </c>
      <c r="N210" s="33">
        <v>2</v>
      </c>
      <c r="O210" s="33">
        <v>5</v>
      </c>
      <c r="P210" s="33">
        <v>5</v>
      </c>
      <c r="Q210" s="33">
        <v>5</v>
      </c>
      <c r="R210" s="33">
        <v>5</v>
      </c>
      <c r="S210" s="33">
        <v>4</v>
      </c>
      <c r="T210" s="33">
        <v>5</v>
      </c>
      <c r="U210" s="33">
        <v>4</v>
      </c>
      <c r="V210" s="33">
        <v>4</v>
      </c>
      <c r="W210" s="33">
        <v>4</v>
      </c>
      <c r="X210" s="33">
        <v>4</v>
      </c>
      <c r="Y210" s="33">
        <v>4</v>
      </c>
      <c r="Z210" s="33">
        <v>4</v>
      </c>
      <c r="AA210" s="33">
        <v>4</v>
      </c>
      <c r="AB210" s="33">
        <v>3</v>
      </c>
      <c r="AC210" s="33">
        <v>4</v>
      </c>
      <c r="AD210" s="33">
        <v>3</v>
      </c>
      <c r="AE210" s="33">
        <v>4</v>
      </c>
      <c r="AF210" s="33">
        <v>3</v>
      </c>
      <c r="AG210" s="33">
        <v>3</v>
      </c>
      <c r="AH210" s="33">
        <v>5</v>
      </c>
      <c r="AI210" s="33">
        <v>3</v>
      </c>
      <c r="AJ210" s="33">
        <v>4</v>
      </c>
      <c r="AK210" s="33">
        <v>4</v>
      </c>
      <c r="AL210" s="33">
        <v>4</v>
      </c>
      <c r="AM210" s="33">
        <v>4</v>
      </c>
      <c r="AN210" s="33">
        <v>4</v>
      </c>
      <c r="AO210" s="33">
        <v>5</v>
      </c>
      <c r="AP210" s="33">
        <v>4</v>
      </c>
      <c r="AQ210" s="33">
        <v>4</v>
      </c>
      <c r="AR210" s="33">
        <v>4</v>
      </c>
      <c r="AS210" s="33">
        <v>4</v>
      </c>
      <c r="AT210" s="33">
        <v>4</v>
      </c>
      <c r="AU210" s="33">
        <v>3</v>
      </c>
      <c r="AV210" s="33">
        <v>3</v>
      </c>
      <c r="AW210" s="33">
        <v>4</v>
      </c>
      <c r="AX210" s="33">
        <v>4</v>
      </c>
      <c r="AY210" s="33">
        <v>4</v>
      </c>
      <c r="AZ210" s="33">
        <v>4</v>
      </c>
      <c r="BA210" s="33">
        <v>3</v>
      </c>
      <c r="BB210" s="33">
        <v>4</v>
      </c>
      <c r="BC210" s="33">
        <v>5</v>
      </c>
      <c r="BD210" s="33">
        <v>4</v>
      </c>
      <c r="BF210" s="33">
        <v>5</v>
      </c>
      <c r="BG210" s="33">
        <v>5</v>
      </c>
      <c r="BH210" s="33">
        <v>5</v>
      </c>
      <c r="BI210" s="33" t="s">
        <v>5</v>
      </c>
      <c r="BJ210" s="33" t="s">
        <v>5</v>
      </c>
      <c r="BK210" s="33">
        <v>4</v>
      </c>
      <c r="BL210" s="33">
        <v>4</v>
      </c>
      <c r="BM210" s="33">
        <v>5</v>
      </c>
      <c r="BN210" s="33">
        <v>4</v>
      </c>
      <c r="BO210" s="33">
        <v>5</v>
      </c>
      <c r="BP210" s="33">
        <v>4</v>
      </c>
      <c r="BQ210" s="33">
        <v>4</v>
      </c>
      <c r="BR210" s="33">
        <v>5</v>
      </c>
      <c r="BS210" s="33">
        <v>5</v>
      </c>
      <c r="BT210" s="33">
        <v>5</v>
      </c>
      <c r="BU210" s="33" t="s">
        <v>2002</v>
      </c>
      <c r="BV210" s="33" t="s">
        <v>198</v>
      </c>
      <c r="BW210" s="33" t="s">
        <v>182</v>
      </c>
      <c r="BX210" s="33" t="s">
        <v>1619</v>
      </c>
      <c r="CB210" s="33" t="s">
        <v>704</v>
      </c>
      <c r="CC210" s="33" t="s">
        <v>713</v>
      </c>
      <c r="CD210" s="33" t="s">
        <v>722</v>
      </c>
      <c r="CE210" s="33" t="s">
        <v>727</v>
      </c>
      <c r="CF210" s="33" t="s">
        <v>1363</v>
      </c>
      <c r="CG210" s="33" t="s">
        <v>829</v>
      </c>
      <c r="CH210" s="33" t="s">
        <v>741</v>
      </c>
      <c r="CI210" s="33" t="s">
        <v>837</v>
      </c>
      <c r="CJ210" s="33" t="s">
        <v>844</v>
      </c>
    </row>
    <row r="211" spans="1:88" ht="12.75" x14ac:dyDescent="0.2">
      <c r="A211" s="36">
        <v>42740.540719594908</v>
      </c>
      <c r="B211" s="33">
        <v>2</v>
      </c>
      <c r="C211" s="33">
        <v>5</v>
      </c>
      <c r="D211" s="33">
        <v>4</v>
      </c>
      <c r="E211" s="33">
        <v>3</v>
      </c>
      <c r="F211" s="33">
        <v>3</v>
      </c>
      <c r="G211" s="33">
        <v>5</v>
      </c>
      <c r="H211" s="33">
        <v>2</v>
      </c>
      <c r="I211" s="33">
        <v>4</v>
      </c>
      <c r="J211" s="33">
        <v>2</v>
      </c>
      <c r="K211" s="33">
        <v>2</v>
      </c>
      <c r="L211" s="33">
        <v>4</v>
      </c>
      <c r="M211" s="33">
        <v>4</v>
      </c>
      <c r="N211" s="33">
        <v>2</v>
      </c>
      <c r="O211" s="33">
        <v>3</v>
      </c>
      <c r="P211" s="33">
        <v>3</v>
      </c>
      <c r="Q211" s="33">
        <v>3</v>
      </c>
      <c r="R211" s="33">
        <v>1</v>
      </c>
      <c r="S211" s="33">
        <v>1</v>
      </c>
      <c r="T211" s="33">
        <v>2</v>
      </c>
      <c r="U211" s="33">
        <v>2</v>
      </c>
      <c r="V211" s="33">
        <v>2</v>
      </c>
      <c r="W211" s="33">
        <v>4</v>
      </c>
      <c r="X211" s="33">
        <v>3</v>
      </c>
      <c r="Y211" s="33">
        <v>4</v>
      </c>
      <c r="Z211" s="33">
        <v>4</v>
      </c>
      <c r="AA211" s="33">
        <v>4</v>
      </c>
      <c r="AB211" s="33">
        <v>4</v>
      </c>
      <c r="AC211" s="33">
        <v>5</v>
      </c>
      <c r="AD211" s="33">
        <v>3</v>
      </c>
      <c r="AE211" s="33">
        <v>3</v>
      </c>
      <c r="AF211" s="33">
        <v>4</v>
      </c>
      <c r="AG211" s="33">
        <v>4</v>
      </c>
      <c r="AH211" s="33">
        <v>5</v>
      </c>
      <c r="AI211" s="33">
        <v>3</v>
      </c>
      <c r="AJ211" s="33">
        <v>2</v>
      </c>
      <c r="AK211" s="33">
        <v>5</v>
      </c>
      <c r="AL211" s="33">
        <v>4</v>
      </c>
      <c r="AM211" s="33">
        <v>3</v>
      </c>
      <c r="AN211" s="33">
        <v>4</v>
      </c>
      <c r="AO211" s="33">
        <v>5</v>
      </c>
      <c r="AP211" s="33">
        <v>3</v>
      </c>
      <c r="AQ211" s="33">
        <v>3</v>
      </c>
      <c r="AR211" s="33">
        <v>2</v>
      </c>
      <c r="AS211" s="33">
        <v>2</v>
      </c>
      <c r="AT211" s="33">
        <v>3</v>
      </c>
      <c r="AU211" s="33">
        <v>4</v>
      </c>
      <c r="AV211" s="33">
        <v>2</v>
      </c>
      <c r="AW211" s="33">
        <v>3</v>
      </c>
      <c r="AX211" s="33">
        <v>3</v>
      </c>
      <c r="AY211" s="33">
        <v>3</v>
      </c>
      <c r="AZ211" s="33">
        <v>2</v>
      </c>
      <c r="BA211" s="33">
        <v>2</v>
      </c>
      <c r="BB211" s="33">
        <v>2</v>
      </c>
      <c r="BC211" s="33">
        <v>2</v>
      </c>
      <c r="BD211" s="33">
        <v>2</v>
      </c>
      <c r="BE211" s="33" t="s">
        <v>2003</v>
      </c>
      <c r="BF211" s="33">
        <v>4</v>
      </c>
      <c r="BG211" s="33">
        <v>3</v>
      </c>
      <c r="BH211" s="33">
        <v>4</v>
      </c>
      <c r="BI211" s="33">
        <v>3</v>
      </c>
      <c r="BJ211" s="33">
        <v>3</v>
      </c>
      <c r="BK211" s="33">
        <v>3</v>
      </c>
      <c r="BL211" s="33">
        <v>4</v>
      </c>
      <c r="BM211" s="33">
        <v>3</v>
      </c>
      <c r="BN211" s="33">
        <v>3</v>
      </c>
      <c r="BO211" s="33">
        <v>4</v>
      </c>
      <c r="BP211" s="33">
        <v>3</v>
      </c>
      <c r="BQ211" s="33">
        <v>3</v>
      </c>
      <c r="BR211" s="33">
        <v>4</v>
      </c>
      <c r="BS211" s="33">
        <v>4</v>
      </c>
      <c r="BT211" s="33">
        <v>3</v>
      </c>
      <c r="BU211" s="33" t="s">
        <v>2004</v>
      </c>
      <c r="BV211" s="33" t="s">
        <v>198</v>
      </c>
      <c r="BW211" s="33" t="s">
        <v>182</v>
      </c>
      <c r="BZ211" s="33" t="s">
        <v>1667</v>
      </c>
      <c r="CB211" s="33" t="s">
        <v>705</v>
      </c>
      <c r="CC211" s="33" t="s">
        <v>713</v>
      </c>
      <c r="CD211" s="33" t="s">
        <v>719</v>
      </c>
      <c r="CE211" s="33" t="s">
        <v>727</v>
      </c>
      <c r="CF211" s="33" t="s">
        <v>1447</v>
      </c>
      <c r="CG211" s="33" t="s">
        <v>828</v>
      </c>
      <c r="CH211" s="33" t="s">
        <v>1216</v>
      </c>
      <c r="CI211" s="33" t="s">
        <v>837</v>
      </c>
      <c r="CJ211" s="33" t="s">
        <v>844</v>
      </c>
    </row>
    <row r="212" spans="1:88" ht="12.75" x14ac:dyDescent="0.2">
      <c r="A212" s="36">
        <v>42740.553642256942</v>
      </c>
      <c r="B212" s="33">
        <v>3</v>
      </c>
      <c r="C212" s="33">
        <v>4</v>
      </c>
      <c r="D212" s="33">
        <v>5</v>
      </c>
      <c r="E212" s="33">
        <v>2</v>
      </c>
      <c r="F212" s="33">
        <v>1</v>
      </c>
      <c r="G212" s="33">
        <v>5</v>
      </c>
      <c r="H212" s="33">
        <v>5</v>
      </c>
      <c r="I212" s="33">
        <v>3</v>
      </c>
      <c r="J212" s="33">
        <v>3</v>
      </c>
      <c r="K212" s="33">
        <v>4</v>
      </c>
      <c r="L212" s="33">
        <v>3</v>
      </c>
      <c r="M212" s="33">
        <v>4</v>
      </c>
      <c r="N212" s="33">
        <v>3</v>
      </c>
      <c r="O212" s="33">
        <v>3</v>
      </c>
      <c r="P212" s="33">
        <v>3</v>
      </c>
      <c r="Q212" s="33">
        <v>3</v>
      </c>
      <c r="R212" s="33">
        <v>2</v>
      </c>
      <c r="S212" s="33">
        <v>2</v>
      </c>
      <c r="T212" s="33">
        <v>3</v>
      </c>
      <c r="U212" s="33">
        <v>3</v>
      </c>
      <c r="V212" s="33">
        <v>1</v>
      </c>
      <c r="W212" s="33">
        <v>4</v>
      </c>
      <c r="X212" s="33">
        <v>4</v>
      </c>
      <c r="Y212" s="33">
        <v>4</v>
      </c>
      <c r="Z212" s="33">
        <v>4</v>
      </c>
      <c r="AA212" s="33">
        <v>3</v>
      </c>
      <c r="AB212" s="33">
        <v>4</v>
      </c>
      <c r="AC212" s="33">
        <v>4</v>
      </c>
      <c r="AD212" s="33">
        <v>3</v>
      </c>
      <c r="AE212" s="33">
        <v>4</v>
      </c>
      <c r="AF212" s="33">
        <v>2</v>
      </c>
      <c r="AG212" s="33">
        <v>4</v>
      </c>
      <c r="AH212" s="33">
        <v>4</v>
      </c>
      <c r="AI212" s="33">
        <v>4</v>
      </c>
      <c r="AJ212" s="33">
        <v>3</v>
      </c>
      <c r="AK212" s="33">
        <v>5</v>
      </c>
      <c r="AL212" s="33">
        <v>3</v>
      </c>
      <c r="AM212" s="33">
        <v>4</v>
      </c>
      <c r="AN212" s="33">
        <v>1</v>
      </c>
      <c r="AO212" s="33">
        <v>4</v>
      </c>
      <c r="AP212" s="33">
        <v>4</v>
      </c>
      <c r="AQ212" s="33">
        <v>3</v>
      </c>
      <c r="AR212" s="33">
        <v>3</v>
      </c>
      <c r="AS212" s="33">
        <v>4</v>
      </c>
      <c r="AT212" s="33">
        <v>4</v>
      </c>
      <c r="AU212" s="33">
        <v>5</v>
      </c>
      <c r="AV212" s="33">
        <v>2</v>
      </c>
      <c r="AW212" s="33">
        <v>3</v>
      </c>
      <c r="AX212" s="33">
        <v>4</v>
      </c>
      <c r="AY212" s="33">
        <v>3</v>
      </c>
      <c r="AZ212" s="33">
        <v>2</v>
      </c>
      <c r="BA212" s="33">
        <v>1</v>
      </c>
      <c r="BB212" s="33">
        <v>5</v>
      </c>
      <c r="BC212" s="33">
        <v>4</v>
      </c>
      <c r="BD212" s="33">
        <v>2</v>
      </c>
      <c r="BF212" s="33">
        <v>5</v>
      </c>
      <c r="BG212" s="33">
        <v>3</v>
      </c>
      <c r="BH212" s="33">
        <v>5</v>
      </c>
      <c r="BI212" s="33">
        <v>2</v>
      </c>
      <c r="BJ212" s="33">
        <v>4</v>
      </c>
      <c r="BK212" s="33">
        <v>3</v>
      </c>
      <c r="BL212" s="33">
        <v>4</v>
      </c>
      <c r="BM212" s="33">
        <v>3</v>
      </c>
      <c r="BN212" s="33">
        <v>4</v>
      </c>
      <c r="BO212" s="33">
        <v>3</v>
      </c>
      <c r="BP212" s="33">
        <v>4</v>
      </c>
      <c r="BQ212" s="33">
        <v>4</v>
      </c>
      <c r="BR212" s="33">
        <v>5</v>
      </c>
      <c r="BS212" s="33">
        <v>4</v>
      </c>
      <c r="BT212" s="33">
        <v>4</v>
      </c>
      <c r="BU212" s="33" t="s">
        <v>2005</v>
      </c>
      <c r="BV212" s="33" t="s">
        <v>198</v>
      </c>
      <c r="BW212" s="33" t="s">
        <v>1139</v>
      </c>
      <c r="BX212" s="33" t="s">
        <v>1587</v>
      </c>
      <c r="BY212" s="33" t="s">
        <v>1761</v>
      </c>
      <c r="CB212" s="33" t="s">
        <v>705</v>
      </c>
      <c r="CC212" s="33" t="s">
        <v>713</v>
      </c>
      <c r="CD212" s="33" t="s">
        <v>719</v>
      </c>
      <c r="CE212" s="33" t="s">
        <v>727</v>
      </c>
      <c r="CF212" s="33" t="s">
        <v>1011</v>
      </c>
      <c r="CG212" s="33" t="s">
        <v>830</v>
      </c>
      <c r="CH212" s="33" t="s">
        <v>2006</v>
      </c>
      <c r="CI212" s="33" t="s">
        <v>837</v>
      </c>
      <c r="CJ212" s="33" t="s">
        <v>844</v>
      </c>
    </row>
    <row r="213" spans="1:88" ht="12.75" x14ac:dyDescent="0.2">
      <c r="A213" s="36">
        <v>42740.554940011571</v>
      </c>
      <c r="B213" s="33">
        <v>1</v>
      </c>
      <c r="C213" s="33">
        <v>4</v>
      </c>
      <c r="D213" s="33">
        <v>5</v>
      </c>
      <c r="E213" s="33">
        <v>1</v>
      </c>
      <c r="F213" s="33">
        <v>3</v>
      </c>
      <c r="G213" s="33">
        <v>5</v>
      </c>
      <c r="H213" s="33">
        <v>5</v>
      </c>
      <c r="I213" s="33">
        <v>5</v>
      </c>
      <c r="J213" s="33">
        <v>1</v>
      </c>
      <c r="K213" s="33">
        <v>2</v>
      </c>
      <c r="L213" s="33">
        <v>1</v>
      </c>
      <c r="M213" s="33">
        <v>4</v>
      </c>
      <c r="N213" s="33">
        <v>4</v>
      </c>
      <c r="O213" s="33">
        <v>3</v>
      </c>
      <c r="P213" s="33">
        <v>1</v>
      </c>
      <c r="Q213" s="33">
        <v>3</v>
      </c>
      <c r="R213" s="33">
        <v>3</v>
      </c>
      <c r="S213" s="33">
        <v>2</v>
      </c>
      <c r="T213" s="33">
        <v>3</v>
      </c>
      <c r="U213" s="33">
        <v>4</v>
      </c>
      <c r="V213" s="33">
        <v>3</v>
      </c>
      <c r="W213" s="33">
        <v>4</v>
      </c>
      <c r="X213" s="33">
        <v>4</v>
      </c>
      <c r="Y213" s="33">
        <v>5</v>
      </c>
      <c r="Z213" s="33">
        <v>3</v>
      </c>
      <c r="AA213" s="33">
        <v>4</v>
      </c>
      <c r="AB213" s="33">
        <v>4</v>
      </c>
      <c r="AC213" s="33">
        <v>2</v>
      </c>
      <c r="AD213" s="33">
        <v>4</v>
      </c>
      <c r="AE213" s="33">
        <v>4</v>
      </c>
      <c r="AF213" s="33">
        <v>4</v>
      </c>
      <c r="AG213" s="33">
        <v>3</v>
      </c>
      <c r="AH213" s="33">
        <v>4</v>
      </c>
      <c r="AI213" s="33">
        <v>4</v>
      </c>
      <c r="AJ213" s="33">
        <v>2</v>
      </c>
      <c r="AK213" s="33">
        <v>5</v>
      </c>
      <c r="AL213" s="33">
        <v>5</v>
      </c>
      <c r="AM213" s="33">
        <v>2</v>
      </c>
      <c r="AN213" s="33">
        <v>2</v>
      </c>
      <c r="AO213" s="33">
        <v>5</v>
      </c>
      <c r="AP213" s="33">
        <v>5</v>
      </c>
      <c r="AQ213" s="33">
        <v>5</v>
      </c>
      <c r="AR213" s="33">
        <v>1</v>
      </c>
      <c r="AS213" s="33">
        <v>2</v>
      </c>
      <c r="AT213" s="33">
        <v>1</v>
      </c>
      <c r="AU213" s="33">
        <v>3</v>
      </c>
      <c r="AV213" s="33">
        <v>5</v>
      </c>
      <c r="AW213" s="33">
        <v>3</v>
      </c>
      <c r="AX213" s="33">
        <v>1</v>
      </c>
      <c r="AY213" s="33">
        <v>2</v>
      </c>
      <c r="AZ213" s="33">
        <v>3</v>
      </c>
      <c r="BA213" s="33">
        <v>3</v>
      </c>
      <c r="BB213" s="33">
        <v>4</v>
      </c>
      <c r="BC213" s="33">
        <v>4</v>
      </c>
      <c r="BD213" s="33">
        <v>3</v>
      </c>
      <c r="BE213" s="33" t="s">
        <v>2007</v>
      </c>
      <c r="BF213" s="33">
        <v>4</v>
      </c>
      <c r="BG213" s="33">
        <v>2</v>
      </c>
      <c r="BH213" s="33">
        <v>2</v>
      </c>
      <c r="BI213" s="33">
        <v>2</v>
      </c>
      <c r="BJ213" s="33">
        <v>2</v>
      </c>
      <c r="BK213" s="33">
        <v>5</v>
      </c>
      <c r="BL213" s="33">
        <v>5</v>
      </c>
      <c r="BM213" s="33">
        <v>5</v>
      </c>
      <c r="BN213" s="33">
        <v>4</v>
      </c>
      <c r="BO213" s="33">
        <v>5</v>
      </c>
      <c r="BP213" s="33">
        <v>2</v>
      </c>
      <c r="BQ213" s="33">
        <v>4</v>
      </c>
      <c r="BR213" s="33">
        <v>4</v>
      </c>
      <c r="BS213" s="33">
        <v>4</v>
      </c>
      <c r="BT213" s="33">
        <v>4</v>
      </c>
      <c r="BU213" s="33" t="s">
        <v>2008</v>
      </c>
      <c r="BV213" s="33" t="s">
        <v>198</v>
      </c>
      <c r="BW213" s="33" t="s">
        <v>182</v>
      </c>
      <c r="CB213" s="33" t="s">
        <v>705</v>
      </c>
      <c r="CC213" s="33" t="s">
        <v>713</v>
      </c>
      <c r="CD213" s="33" t="s">
        <v>719</v>
      </c>
      <c r="CE213" s="33" t="s">
        <v>728</v>
      </c>
      <c r="CF213" s="33" t="s">
        <v>2009</v>
      </c>
      <c r="CG213" s="33" t="s">
        <v>2010</v>
      </c>
      <c r="CH213" s="33" t="s">
        <v>1594</v>
      </c>
      <c r="CI213" s="33" t="s">
        <v>837</v>
      </c>
      <c r="CJ213" s="33" t="s">
        <v>844</v>
      </c>
    </row>
    <row r="214" spans="1:88" ht="12.75" x14ac:dyDescent="0.2">
      <c r="A214" s="36">
        <v>42740.55821476852</v>
      </c>
      <c r="B214" s="33">
        <v>4</v>
      </c>
      <c r="C214" s="33">
        <v>5</v>
      </c>
      <c r="D214" s="33">
        <v>5</v>
      </c>
      <c r="E214" s="33">
        <v>5</v>
      </c>
      <c r="F214" s="33">
        <v>1</v>
      </c>
      <c r="G214" s="33">
        <v>5</v>
      </c>
      <c r="H214" s="33">
        <v>2</v>
      </c>
      <c r="I214" s="33">
        <v>2</v>
      </c>
      <c r="J214" s="33">
        <v>2</v>
      </c>
      <c r="K214" s="33">
        <v>2</v>
      </c>
      <c r="L214" s="33">
        <v>2</v>
      </c>
      <c r="M214" s="33">
        <v>2</v>
      </c>
      <c r="N214" s="33">
        <v>2</v>
      </c>
      <c r="O214" s="33">
        <v>3</v>
      </c>
      <c r="P214" s="33">
        <v>5</v>
      </c>
      <c r="Q214" s="33">
        <v>3</v>
      </c>
      <c r="R214" s="33">
        <v>3</v>
      </c>
      <c r="S214" s="33">
        <v>2</v>
      </c>
      <c r="T214" s="33">
        <v>2</v>
      </c>
      <c r="U214" s="33">
        <v>4</v>
      </c>
      <c r="V214" s="33" t="s">
        <v>5</v>
      </c>
      <c r="W214" s="33">
        <v>3</v>
      </c>
      <c r="X214" s="33">
        <v>4</v>
      </c>
      <c r="Y214" s="33">
        <v>3</v>
      </c>
      <c r="Z214" s="33">
        <v>3</v>
      </c>
      <c r="AA214" s="33">
        <v>4</v>
      </c>
      <c r="AB214" s="33">
        <v>2</v>
      </c>
      <c r="AC214" s="33">
        <v>4</v>
      </c>
      <c r="AD214" s="33">
        <v>2</v>
      </c>
      <c r="AE214" s="33">
        <v>3</v>
      </c>
      <c r="AF214" s="33">
        <v>2</v>
      </c>
      <c r="AG214" s="33">
        <v>2</v>
      </c>
      <c r="AH214" s="33">
        <v>3</v>
      </c>
      <c r="AI214" s="33">
        <v>4</v>
      </c>
      <c r="AJ214" s="33">
        <v>5</v>
      </c>
      <c r="AK214" s="33">
        <v>5</v>
      </c>
      <c r="AL214" s="33">
        <v>5</v>
      </c>
      <c r="AM214" s="33">
        <v>5</v>
      </c>
      <c r="AN214" s="33">
        <v>1</v>
      </c>
      <c r="AO214" s="33">
        <v>5</v>
      </c>
      <c r="AP214" s="33">
        <v>3</v>
      </c>
      <c r="AQ214" s="33">
        <v>3</v>
      </c>
      <c r="AR214" s="33">
        <v>3</v>
      </c>
      <c r="AS214" s="33">
        <v>2</v>
      </c>
      <c r="AT214" s="33">
        <v>1</v>
      </c>
      <c r="AU214" s="33">
        <v>3</v>
      </c>
      <c r="AV214" s="33">
        <v>2</v>
      </c>
      <c r="AW214" s="33">
        <v>4</v>
      </c>
      <c r="AX214" s="33">
        <v>5</v>
      </c>
      <c r="AY214" s="33">
        <v>4</v>
      </c>
      <c r="AZ214" s="33">
        <v>3</v>
      </c>
      <c r="BA214" s="33">
        <v>3</v>
      </c>
      <c r="BB214" s="33">
        <v>1</v>
      </c>
      <c r="BC214" s="33">
        <v>5</v>
      </c>
      <c r="BD214" s="33">
        <v>1</v>
      </c>
      <c r="BF214" s="33">
        <v>5</v>
      </c>
      <c r="BG214" s="33">
        <v>4</v>
      </c>
      <c r="BH214" s="33">
        <v>4</v>
      </c>
      <c r="BI214" s="33">
        <v>4</v>
      </c>
      <c r="BJ214" s="33">
        <v>5</v>
      </c>
      <c r="BK214" s="33">
        <v>3</v>
      </c>
      <c r="BL214" s="33">
        <v>5</v>
      </c>
      <c r="BM214" s="33">
        <v>5</v>
      </c>
      <c r="BN214" s="33">
        <v>5</v>
      </c>
      <c r="BO214" s="33">
        <v>3</v>
      </c>
      <c r="BP214" s="33">
        <v>4</v>
      </c>
      <c r="BQ214" s="33">
        <v>4</v>
      </c>
      <c r="BR214" s="33">
        <v>5</v>
      </c>
      <c r="BS214" s="33">
        <v>4</v>
      </c>
      <c r="BT214" s="33">
        <v>4</v>
      </c>
      <c r="BU214" s="33" t="s">
        <v>2011</v>
      </c>
      <c r="BV214" s="33" t="s">
        <v>198</v>
      </c>
      <c r="BW214" s="33" t="s">
        <v>186</v>
      </c>
      <c r="BX214" s="33" t="s">
        <v>1551</v>
      </c>
      <c r="BY214" s="33" t="s">
        <v>1617</v>
      </c>
      <c r="CB214" s="33" t="s">
        <v>704</v>
      </c>
      <c r="CC214" s="33" t="s">
        <v>714</v>
      </c>
      <c r="CD214" s="33" t="s">
        <v>719</v>
      </c>
      <c r="CE214" s="33" t="s">
        <v>727</v>
      </c>
      <c r="CF214" s="33" t="s">
        <v>1370</v>
      </c>
      <c r="CG214" s="33" t="s">
        <v>829</v>
      </c>
      <c r="CH214" s="33" t="s">
        <v>1015</v>
      </c>
      <c r="CI214" s="33" t="s">
        <v>837</v>
      </c>
      <c r="CJ214" s="33" t="s">
        <v>844</v>
      </c>
    </row>
    <row r="215" spans="1:88" ht="12.75" x14ac:dyDescent="0.2">
      <c r="A215" s="36">
        <v>42740.560543333333</v>
      </c>
      <c r="B215" s="33">
        <v>1</v>
      </c>
      <c r="C215" s="33">
        <v>4</v>
      </c>
      <c r="D215" s="33">
        <v>4</v>
      </c>
      <c r="E215" s="33">
        <v>2</v>
      </c>
      <c r="F215" s="33">
        <v>2</v>
      </c>
      <c r="G215" s="33">
        <v>5</v>
      </c>
      <c r="H215" s="33">
        <v>1</v>
      </c>
      <c r="I215" s="33">
        <v>5</v>
      </c>
      <c r="J215" s="33">
        <v>2</v>
      </c>
      <c r="K215" s="33">
        <v>3</v>
      </c>
      <c r="L215" s="33">
        <v>1</v>
      </c>
      <c r="M215" s="33">
        <v>5</v>
      </c>
      <c r="N215" s="33">
        <v>2</v>
      </c>
      <c r="O215" s="33">
        <v>1</v>
      </c>
      <c r="P215" s="33">
        <v>1</v>
      </c>
      <c r="Q215" s="33">
        <v>2</v>
      </c>
      <c r="R215" s="33">
        <v>1</v>
      </c>
      <c r="S215" s="33">
        <v>1</v>
      </c>
      <c r="T215" s="33">
        <v>1</v>
      </c>
      <c r="U215" s="33" t="s">
        <v>5</v>
      </c>
      <c r="V215" s="33">
        <v>1</v>
      </c>
      <c r="W215" s="33">
        <v>5</v>
      </c>
      <c r="X215" s="33">
        <v>5</v>
      </c>
      <c r="Y215" s="33">
        <v>5</v>
      </c>
      <c r="Z215" s="33">
        <v>5</v>
      </c>
      <c r="AA215" s="33">
        <v>5</v>
      </c>
      <c r="AB215" s="33">
        <v>5</v>
      </c>
      <c r="AC215" s="33">
        <v>5</v>
      </c>
      <c r="AD215" s="33">
        <v>5</v>
      </c>
      <c r="AE215" s="33">
        <v>5</v>
      </c>
      <c r="AF215" s="33">
        <v>5</v>
      </c>
      <c r="AG215" s="33">
        <v>5</v>
      </c>
      <c r="AH215" s="33">
        <v>5</v>
      </c>
      <c r="AI215" s="33">
        <v>5</v>
      </c>
      <c r="AJ215" s="33">
        <v>3</v>
      </c>
      <c r="AK215" s="33">
        <v>3</v>
      </c>
      <c r="AL215" s="33">
        <v>1</v>
      </c>
      <c r="AM215" s="33">
        <v>4</v>
      </c>
      <c r="AN215" s="33">
        <v>5</v>
      </c>
      <c r="AO215" s="33">
        <v>5</v>
      </c>
      <c r="AP215" s="33">
        <v>1</v>
      </c>
      <c r="AQ215" s="33">
        <v>4</v>
      </c>
      <c r="AR215" s="33">
        <v>1</v>
      </c>
      <c r="AS215" s="33">
        <v>5</v>
      </c>
      <c r="AT215" s="33">
        <v>5</v>
      </c>
      <c r="AU215" s="33">
        <v>5</v>
      </c>
      <c r="AV215" s="33">
        <v>2</v>
      </c>
      <c r="AW215" s="33">
        <v>1</v>
      </c>
      <c r="AX215" s="33">
        <v>3</v>
      </c>
      <c r="AY215" s="33">
        <v>2</v>
      </c>
      <c r="AZ215" s="33">
        <v>5</v>
      </c>
      <c r="BA215" s="33">
        <v>1</v>
      </c>
      <c r="BB215" s="33">
        <v>2</v>
      </c>
      <c r="BC215" s="33">
        <v>1</v>
      </c>
      <c r="BD215" s="33">
        <v>1</v>
      </c>
      <c r="BF215" s="33">
        <v>5</v>
      </c>
      <c r="BG215" s="33">
        <v>5</v>
      </c>
      <c r="BH215" s="33">
        <v>5</v>
      </c>
      <c r="BI215" s="33">
        <v>5</v>
      </c>
      <c r="BJ215" s="33">
        <v>5</v>
      </c>
      <c r="BK215" s="33">
        <v>5</v>
      </c>
      <c r="BL215" s="33">
        <v>5</v>
      </c>
      <c r="BM215" s="33">
        <v>5</v>
      </c>
      <c r="BN215" s="33">
        <v>5</v>
      </c>
      <c r="BO215" s="33">
        <v>5</v>
      </c>
      <c r="BP215" s="33">
        <v>5</v>
      </c>
      <c r="BQ215" s="33">
        <v>5</v>
      </c>
      <c r="BR215" s="33">
        <v>5</v>
      </c>
      <c r="BS215" s="33">
        <v>5</v>
      </c>
      <c r="BT215" s="33">
        <v>5</v>
      </c>
      <c r="BV215" s="33" t="s">
        <v>182</v>
      </c>
      <c r="CB215" s="33" t="s">
        <v>704</v>
      </c>
      <c r="CC215" s="33" t="s">
        <v>711</v>
      </c>
      <c r="CD215" s="33" t="s">
        <v>719</v>
      </c>
      <c r="CE215" s="33" t="s">
        <v>727</v>
      </c>
      <c r="CF215" s="33" t="s">
        <v>2012</v>
      </c>
      <c r="CG215" s="33" t="s">
        <v>830</v>
      </c>
      <c r="CH215" s="33" t="s">
        <v>829</v>
      </c>
      <c r="CI215" s="33" t="s">
        <v>2013</v>
      </c>
      <c r="CJ215" s="33" t="s">
        <v>1186</v>
      </c>
    </row>
    <row r="216" spans="1:88" ht="12.75" x14ac:dyDescent="0.2">
      <c r="A216" s="36">
        <v>42740.5614059375</v>
      </c>
      <c r="B216" s="33">
        <v>2</v>
      </c>
      <c r="C216" s="33">
        <v>5</v>
      </c>
      <c r="D216" s="33">
        <v>5</v>
      </c>
      <c r="E216" s="33">
        <v>4</v>
      </c>
      <c r="F216" s="33">
        <v>2</v>
      </c>
      <c r="G216" s="33">
        <v>5</v>
      </c>
      <c r="H216" s="33">
        <v>2</v>
      </c>
      <c r="I216" s="33">
        <v>4</v>
      </c>
      <c r="J216" s="33">
        <v>4</v>
      </c>
      <c r="K216" s="33">
        <v>3</v>
      </c>
      <c r="L216" s="33">
        <v>2</v>
      </c>
      <c r="M216" s="33">
        <v>2</v>
      </c>
      <c r="N216" s="33">
        <v>2</v>
      </c>
      <c r="O216" s="33">
        <v>4</v>
      </c>
      <c r="P216" s="33">
        <v>2</v>
      </c>
      <c r="Q216" s="33">
        <v>3</v>
      </c>
      <c r="R216" s="33">
        <v>3</v>
      </c>
      <c r="S216" s="33">
        <v>3</v>
      </c>
      <c r="T216" s="33">
        <v>1</v>
      </c>
      <c r="U216" s="33">
        <v>2</v>
      </c>
      <c r="V216" s="33">
        <v>2</v>
      </c>
      <c r="W216" s="33">
        <v>4</v>
      </c>
      <c r="X216" s="33">
        <v>2</v>
      </c>
      <c r="Y216" s="33">
        <v>4</v>
      </c>
      <c r="Z216" s="33">
        <v>1</v>
      </c>
      <c r="AA216" s="33">
        <v>4</v>
      </c>
      <c r="AB216" s="33">
        <v>3</v>
      </c>
      <c r="AC216" s="33">
        <v>2</v>
      </c>
      <c r="AD216" s="33">
        <v>1</v>
      </c>
      <c r="AE216" s="33">
        <v>4</v>
      </c>
      <c r="AF216" s="33">
        <v>1</v>
      </c>
      <c r="AG216" s="33">
        <v>1</v>
      </c>
      <c r="AH216" s="33">
        <v>4</v>
      </c>
      <c r="AI216" s="33">
        <v>1</v>
      </c>
      <c r="AJ216" s="33">
        <v>4</v>
      </c>
      <c r="AK216" s="33">
        <v>5</v>
      </c>
      <c r="AL216" s="33">
        <v>5</v>
      </c>
      <c r="AM216" s="33">
        <v>4</v>
      </c>
      <c r="AN216" s="33">
        <v>3</v>
      </c>
      <c r="AO216" s="33">
        <v>5</v>
      </c>
      <c r="AP216" s="33">
        <v>5</v>
      </c>
      <c r="AQ216" s="33">
        <v>4</v>
      </c>
      <c r="AR216" s="33">
        <v>4</v>
      </c>
      <c r="AS216" s="33">
        <v>4</v>
      </c>
      <c r="AT216" s="33">
        <v>4</v>
      </c>
      <c r="AU216" s="33">
        <v>4</v>
      </c>
      <c r="AV216" s="33">
        <v>2</v>
      </c>
      <c r="AW216" s="33">
        <v>5</v>
      </c>
      <c r="AX216" s="33">
        <v>4</v>
      </c>
      <c r="AY216" s="33">
        <v>4</v>
      </c>
      <c r="AZ216" s="33">
        <v>4</v>
      </c>
      <c r="BA216" s="33">
        <v>3</v>
      </c>
      <c r="BB216" s="33">
        <v>2</v>
      </c>
      <c r="BC216" s="33">
        <v>3</v>
      </c>
      <c r="BD216" s="33" t="s">
        <v>5</v>
      </c>
      <c r="BE216" s="33" t="s">
        <v>2014</v>
      </c>
      <c r="BF216" s="33">
        <v>5</v>
      </c>
      <c r="BG216" s="33">
        <v>5</v>
      </c>
      <c r="BH216" s="33">
        <v>4</v>
      </c>
      <c r="BI216" s="33">
        <v>3</v>
      </c>
      <c r="BJ216" s="33">
        <v>3</v>
      </c>
      <c r="BK216" s="33">
        <v>4</v>
      </c>
      <c r="BL216" s="33">
        <v>4</v>
      </c>
      <c r="BM216" s="33">
        <v>4</v>
      </c>
      <c r="BN216" s="33">
        <v>4</v>
      </c>
      <c r="BO216" s="33">
        <v>4</v>
      </c>
      <c r="BP216" s="33">
        <v>4</v>
      </c>
      <c r="BQ216" s="33">
        <v>4</v>
      </c>
      <c r="BR216" s="33">
        <v>5</v>
      </c>
      <c r="BS216" s="33">
        <v>5</v>
      </c>
      <c r="BT216" s="33">
        <v>4</v>
      </c>
      <c r="BU216" s="33" t="s">
        <v>2015</v>
      </c>
      <c r="BV216" s="33" t="s">
        <v>198</v>
      </c>
      <c r="BW216" s="33" t="s">
        <v>186</v>
      </c>
      <c r="CB216" s="33" t="s">
        <v>705</v>
      </c>
      <c r="CC216" s="33" t="s">
        <v>712</v>
      </c>
      <c r="CD216" s="33" t="s">
        <v>719</v>
      </c>
      <c r="CE216" s="33" t="s">
        <v>727</v>
      </c>
      <c r="CG216" s="33" t="s">
        <v>828</v>
      </c>
      <c r="CH216" s="33" t="s">
        <v>1196</v>
      </c>
      <c r="CI216" s="33" t="s">
        <v>837</v>
      </c>
      <c r="CJ216" s="33" t="s">
        <v>844</v>
      </c>
    </row>
    <row r="217" spans="1:88" ht="12.75" x14ac:dyDescent="0.2">
      <c r="A217" s="36">
        <v>42740.562519328705</v>
      </c>
      <c r="B217" s="33">
        <v>3</v>
      </c>
      <c r="C217" s="33">
        <v>5</v>
      </c>
      <c r="D217" s="33">
        <v>4</v>
      </c>
      <c r="E217" s="33">
        <v>5</v>
      </c>
      <c r="F217" s="33">
        <v>3</v>
      </c>
      <c r="G217" s="33">
        <v>5</v>
      </c>
      <c r="H217" s="33">
        <v>4</v>
      </c>
      <c r="I217" s="33">
        <v>4</v>
      </c>
      <c r="J217" s="33">
        <v>4</v>
      </c>
      <c r="K217" s="33">
        <v>5</v>
      </c>
      <c r="L217" s="33">
        <v>3</v>
      </c>
      <c r="M217" s="33">
        <v>3</v>
      </c>
      <c r="N217" s="33">
        <v>4</v>
      </c>
      <c r="O217" s="33">
        <v>3</v>
      </c>
      <c r="P217" s="33">
        <v>5</v>
      </c>
      <c r="Q217" s="33">
        <v>3</v>
      </c>
      <c r="R217" s="33">
        <v>4</v>
      </c>
      <c r="S217" s="33">
        <v>3</v>
      </c>
      <c r="T217" s="33">
        <v>3</v>
      </c>
      <c r="U217" s="33">
        <v>4</v>
      </c>
      <c r="V217" s="33">
        <v>3</v>
      </c>
      <c r="W217" s="33">
        <v>5</v>
      </c>
      <c r="X217" s="33">
        <v>3</v>
      </c>
      <c r="Y217" s="33">
        <v>4</v>
      </c>
      <c r="Z217" s="33">
        <v>5</v>
      </c>
      <c r="AA217" s="33">
        <v>4</v>
      </c>
      <c r="AB217" s="33">
        <v>4</v>
      </c>
      <c r="AC217" s="33">
        <v>4</v>
      </c>
      <c r="AD217" s="33">
        <v>4</v>
      </c>
      <c r="AE217" s="33">
        <v>4</v>
      </c>
      <c r="AF217" s="33">
        <v>4</v>
      </c>
      <c r="AG217" s="33">
        <v>5</v>
      </c>
      <c r="AH217" s="33">
        <v>5</v>
      </c>
      <c r="AI217" s="33">
        <v>4</v>
      </c>
      <c r="AJ217" s="33">
        <v>4</v>
      </c>
      <c r="AK217" s="33">
        <v>5</v>
      </c>
      <c r="AL217" s="33">
        <v>5</v>
      </c>
      <c r="AM217" s="33">
        <v>5</v>
      </c>
      <c r="AN217" s="33">
        <v>3</v>
      </c>
      <c r="AO217" s="33">
        <v>5</v>
      </c>
      <c r="AP217" s="33">
        <v>5</v>
      </c>
      <c r="AQ217" s="33">
        <v>5</v>
      </c>
      <c r="AR217" s="33">
        <v>4</v>
      </c>
      <c r="AS217" s="33">
        <v>5</v>
      </c>
      <c r="AT217" s="33">
        <v>3</v>
      </c>
      <c r="AU217" s="33">
        <v>4</v>
      </c>
      <c r="AV217" s="33">
        <v>4</v>
      </c>
      <c r="AW217" s="33">
        <v>3</v>
      </c>
      <c r="AX217" s="33">
        <v>5</v>
      </c>
      <c r="AY217" s="33">
        <v>5</v>
      </c>
      <c r="AZ217" s="33">
        <v>4</v>
      </c>
      <c r="BA217" s="33">
        <v>4</v>
      </c>
      <c r="BB217" s="33">
        <v>4</v>
      </c>
      <c r="BC217" s="33">
        <v>4</v>
      </c>
      <c r="BD217" s="33">
        <v>3</v>
      </c>
      <c r="BE217" s="33" t="s">
        <v>2016</v>
      </c>
      <c r="BF217" s="33">
        <v>5</v>
      </c>
      <c r="BG217" s="33">
        <v>5</v>
      </c>
      <c r="BH217" s="33">
        <v>5</v>
      </c>
      <c r="BI217" s="33">
        <v>4</v>
      </c>
      <c r="BJ217" s="33">
        <v>5</v>
      </c>
      <c r="BK217" s="33">
        <v>5</v>
      </c>
      <c r="BL217" s="33">
        <v>5</v>
      </c>
      <c r="BM217" s="33">
        <v>5</v>
      </c>
      <c r="BN217" s="33">
        <v>5</v>
      </c>
      <c r="BO217" s="33">
        <v>5</v>
      </c>
      <c r="BP217" s="33">
        <v>5</v>
      </c>
      <c r="BQ217" s="33">
        <v>5</v>
      </c>
      <c r="BR217" s="33">
        <v>5</v>
      </c>
      <c r="BS217" s="33">
        <v>5</v>
      </c>
      <c r="BT217" s="33">
        <v>5</v>
      </c>
      <c r="BU217" s="33" t="s">
        <v>2017</v>
      </c>
      <c r="BV217" s="33" t="s">
        <v>198</v>
      </c>
      <c r="BW217" s="33" t="s">
        <v>181</v>
      </c>
      <c r="BZ217" s="33" t="s">
        <v>1698</v>
      </c>
      <c r="CB217" s="33" t="s">
        <v>705</v>
      </c>
      <c r="CC217" s="33" t="s">
        <v>713</v>
      </c>
      <c r="CD217" s="33" t="s">
        <v>719</v>
      </c>
      <c r="CE217" s="33" t="s">
        <v>727</v>
      </c>
      <c r="CF217" s="33" t="s">
        <v>2018</v>
      </c>
      <c r="CG217" s="33" t="s">
        <v>831</v>
      </c>
      <c r="CH217" s="33" t="s">
        <v>1130</v>
      </c>
      <c r="CI217" s="33" t="s">
        <v>837</v>
      </c>
      <c r="CJ217" s="33" t="s">
        <v>844</v>
      </c>
    </row>
    <row r="218" spans="1:88" ht="12.75" x14ac:dyDescent="0.2">
      <c r="A218" s="36">
        <v>42740.568451921295</v>
      </c>
      <c r="B218" s="33">
        <v>5</v>
      </c>
      <c r="C218" s="33">
        <v>5</v>
      </c>
      <c r="D218" s="33">
        <v>5</v>
      </c>
      <c r="E218" s="33">
        <v>2</v>
      </c>
      <c r="F218" s="33">
        <v>2</v>
      </c>
      <c r="G218" s="33">
        <v>5</v>
      </c>
      <c r="H218" s="33">
        <v>5</v>
      </c>
      <c r="I218" s="33">
        <v>3</v>
      </c>
      <c r="J218" s="33">
        <v>3</v>
      </c>
      <c r="K218" s="33">
        <v>4</v>
      </c>
      <c r="L218" s="33">
        <v>5</v>
      </c>
      <c r="M218" s="33">
        <v>3</v>
      </c>
      <c r="N218" s="33">
        <v>2</v>
      </c>
      <c r="O218" s="33">
        <v>5</v>
      </c>
      <c r="P218" s="33">
        <v>4</v>
      </c>
      <c r="Q218" s="33">
        <v>5</v>
      </c>
      <c r="R218" s="33">
        <v>3</v>
      </c>
      <c r="S218" s="33">
        <v>1</v>
      </c>
      <c r="T218" s="33">
        <v>3</v>
      </c>
      <c r="U218" s="33">
        <v>2</v>
      </c>
      <c r="V218" s="33">
        <v>1</v>
      </c>
      <c r="W218" s="33">
        <v>2</v>
      </c>
      <c r="X218" s="33">
        <v>2</v>
      </c>
      <c r="Y218" s="33">
        <v>3</v>
      </c>
      <c r="Z218" s="33">
        <v>2</v>
      </c>
      <c r="AA218" s="33">
        <v>1</v>
      </c>
      <c r="AB218" s="33">
        <v>2</v>
      </c>
      <c r="AC218" s="33">
        <v>1</v>
      </c>
      <c r="AD218" s="33">
        <v>2</v>
      </c>
      <c r="AE218" s="33">
        <v>2</v>
      </c>
      <c r="AF218" s="33">
        <v>1</v>
      </c>
      <c r="AG218" s="33">
        <v>1</v>
      </c>
      <c r="AH218" s="33">
        <v>4</v>
      </c>
      <c r="AI218" s="33">
        <v>4</v>
      </c>
      <c r="AJ218" s="33">
        <v>5</v>
      </c>
      <c r="AK218" s="33">
        <v>5</v>
      </c>
      <c r="AL218" s="33">
        <v>5</v>
      </c>
      <c r="AM218" s="33">
        <v>4</v>
      </c>
      <c r="AN218" s="33" t="s">
        <v>5</v>
      </c>
      <c r="AO218" s="33">
        <v>5</v>
      </c>
      <c r="AP218" s="33">
        <v>5</v>
      </c>
      <c r="AQ218" s="33">
        <v>5</v>
      </c>
      <c r="AR218" s="33">
        <v>5</v>
      </c>
      <c r="AS218" s="33" t="s">
        <v>5</v>
      </c>
      <c r="AT218" s="33">
        <v>5</v>
      </c>
      <c r="AU218" s="33" t="s">
        <v>5</v>
      </c>
      <c r="AV218" s="33" t="s">
        <v>5</v>
      </c>
      <c r="AW218" s="33">
        <v>5</v>
      </c>
      <c r="AX218" s="33" t="s">
        <v>5</v>
      </c>
      <c r="AY218" s="33">
        <v>5</v>
      </c>
      <c r="AZ218" s="33" t="s">
        <v>5</v>
      </c>
      <c r="BA218" s="33" t="s">
        <v>5</v>
      </c>
      <c r="BB218" s="33" t="s">
        <v>5</v>
      </c>
      <c r="BC218" s="33" t="s">
        <v>5</v>
      </c>
      <c r="BD218" s="33" t="s">
        <v>5</v>
      </c>
      <c r="BF218" s="33" t="s">
        <v>5</v>
      </c>
      <c r="BG218" s="33">
        <v>3</v>
      </c>
      <c r="BH218" s="33">
        <v>5</v>
      </c>
      <c r="BI218" s="33">
        <v>3</v>
      </c>
      <c r="BJ218" s="33">
        <v>4</v>
      </c>
      <c r="BK218" s="33">
        <v>4</v>
      </c>
      <c r="BL218" s="33">
        <v>5</v>
      </c>
      <c r="BM218" s="33">
        <v>4</v>
      </c>
      <c r="BN218" s="33">
        <v>4</v>
      </c>
      <c r="BO218" s="33">
        <v>4</v>
      </c>
      <c r="BP218" s="33">
        <v>4</v>
      </c>
      <c r="BQ218" s="33">
        <v>4</v>
      </c>
      <c r="BR218" s="33">
        <v>5</v>
      </c>
      <c r="BS218" s="33">
        <v>5</v>
      </c>
      <c r="BT218" s="33">
        <v>4</v>
      </c>
      <c r="BV218" s="33" t="s">
        <v>198</v>
      </c>
      <c r="BW218" s="33" t="s">
        <v>1139</v>
      </c>
      <c r="BX218" s="33" t="s">
        <v>1587</v>
      </c>
      <c r="BY218" s="33" t="s">
        <v>1579</v>
      </c>
      <c r="BZ218" s="33" t="s">
        <v>2019</v>
      </c>
      <c r="CB218" s="33" t="s">
        <v>705</v>
      </c>
      <c r="CC218" s="33" t="s">
        <v>712</v>
      </c>
      <c r="CD218" s="33" t="s">
        <v>719</v>
      </c>
      <c r="CE218" s="33" t="s">
        <v>727</v>
      </c>
      <c r="CF218" s="33" t="s">
        <v>1452</v>
      </c>
      <c r="CG218" s="33" t="s">
        <v>206</v>
      </c>
      <c r="CH218" s="33" t="s">
        <v>1085</v>
      </c>
      <c r="CI218" s="33" t="s">
        <v>837</v>
      </c>
      <c r="CJ218" s="33" t="s">
        <v>844</v>
      </c>
    </row>
    <row r="219" spans="1:88" ht="12.75" x14ac:dyDescent="0.2">
      <c r="A219" s="36">
        <v>42740.574107916662</v>
      </c>
      <c r="B219" s="33">
        <v>4</v>
      </c>
      <c r="C219" s="33">
        <v>2</v>
      </c>
      <c r="D219" s="33">
        <v>2</v>
      </c>
      <c r="E219" s="33">
        <v>3</v>
      </c>
      <c r="F219" s="33">
        <v>1</v>
      </c>
      <c r="G219" s="33">
        <v>3</v>
      </c>
      <c r="H219" s="33">
        <v>5</v>
      </c>
      <c r="I219" s="33">
        <v>5</v>
      </c>
      <c r="J219" s="33">
        <v>5</v>
      </c>
      <c r="K219" s="33">
        <v>2</v>
      </c>
      <c r="L219" s="33">
        <v>5</v>
      </c>
      <c r="M219" s="33">
        <v>1</v>
      </c>
      <c r="N219" s="33">
        <v>1</v>
      </c>
      <c r="O219" s="33">
        <v>4</v>
      </c>
      <c r="P219" s="33">
        <v>3</v>
      </c>
      <c r="Q219" s="33">
        <v>5</v>
      </c>
      <c r="R219" s="33">
        <v>4</v>
      </c>
      <c r="S219" s="33">
        <v>2</v>
      </c>
      <c r="T219" s="33">
        <v>2</v>
      </c>
      <c r="U219" s="33">
        <v>2</v>
      </c>
      <c r="V219" s="33" t="s">
        <v>5</v>
      </c>
      <c r="W219" s="33">
        <v>3</v>
      </c>
      <c r="X219" s="33">
        <v>3</v>
      </c>
      <c r="Y219" s="33">
        <v>3</v>
      </c>
      <c r="Z219" s="33">
        <v>2</v>
      </c>
      <c r="AA219" s="33">
        <v>4</v>
      </c>
      <c r="AB219" s="33">
        <v>3</v>
      </c>
      <c r="AC219" s="33">
        <v>2</v>
      </c>
      <c r="AD219" s="33">
        <v>4</v>
      </c>
      <c r="AE219" s="33">
        <v>2</v>
      </c>
      <c r="AF219" s="33">
        <v>4</v>
      </c>
      <c r="AG219" s="33">
        <v>4</v>
      </c>
      <c r="AH219" s="33">
        <v>3</v>
      </c>
      <c r="AI219" s="33">
        <v>4</v>
      </c>
      <c r="AJ219" s="33">
        <v>1</v>
      </c>
      <c r="AK219" s="33">
        <v>5</v>
      </c>
      <c r="AL219" s="33">
        <v>3</v>
      </c>
      <c r="AM219" s="33">
        <v>5</v>
      </c>
      <c r="AN219" s="33">
        <v>1</v>
      </c>
      <c r="AO219" s="33">
        <v>5</v>
      </c>
      <c r="AP219" s="33">
        <v>3</v>
      </c>
      <c r="AQ219" s="33">
        <v>3</v>
      </c>
      <c r="AR219" s="33">
        <v>4</v>
      </c>
      <c r="AS219" s="33">
        <v>3</v>
      </c>
      <c r="AT219" s="33">
        <v>3</v>
      </c>
      <c r="AU219" s="33">
        <v>4</v>
      </c>
      <c r="AV219" s="33">
        <v>1</v>
      </c>
      <c r="AW219" s="33">
        <v>3</v>
      </c>
      <c r="AX219" s="33">
        <v>1</v>
      </c>
      <c r="AY219" s="33">
        <v>4</v>
      </c>
      <c r="AZ219" s="33">
        <v>4</v>
      </c>
      <c r="BA219" s="33">
        <v>2</v>
      </c>
      <c r="BB219" s="33">
        <v>3</v>
      </c>
      <c r="BC219" s="33">
        <v>1</v>
      </c>
      <c r="BD219" s="33" t="s">
        <v>5</v>
      </c>
      <c r="BF219" s="33">
        <v>3</v>
      </c>
      <c r="BG219" s="33">
        <v>4</v>
      </c>
      <c r="BH219" s="33">
        <v>5</v>
      </c>
      <c r="BI219" s="33">
        <v>1</v>
      </c>
      <c r="BJ219" s="33">
        <v>4</v>
      </c>
      <c r="BK219" s="33">
        <v>3</v>
      </c>
      <c r="BL219" s="33">
        <v>3</v>
      </c>
      <c r="BM219" s="33">
        <v>4</v>
      </c>
      <c r="BN219" s="33">
        <v>5</v>
      </c>
      <c r="BO219" s="33">
        <v>4</v>
      </c>
      <c r="BP219" s="33">
        <v>3</v>
      </c>
      <c r="BQ219" s="33">
        <v>5</v>
      </c>
      <c r="BR219" s="33">
        <v>5</v>
      </c>
      <c r="BS219" s="33">
        <v>4</v>
      </c>
      <c r="BT219" s="33">
        <v>2</v>
      </c>
      <c r="BV219" s="33" t="s">
        <v>198</v>
      </c>
      <c r="BW219" s="33" t="s">
        <v>186</v>
      </c>
      <c r="BX219" s="33" t="s">
        <v>1587</v>
      </c>
      <c r="BZ219" s="33" t="s">
        <v>1698</v>
      </c>
      <c r="CB219" s="33" t="s">
        <v>705</v>
      </c>
      <c r="CC219" s="33" t="s">
        <v>712</v>
      </c>
      <c r="CD219" s="33" t="s">
        <v>719</v>
      </c>
      <c r="CE219" s="33" t="s">
        <v>727</v>
      </c>
      <c r="CF219" s="33" t="s">
        <v>2020</v>
      </c>
      <c r="CG219" s="33" t="s">
        <v>828</v>
      </c>
      <c r="CH219" s="33" t="s">
        <v>1130</v>
      </c>
      <c r="CI219" s="33" t="s">
        <v>837</v>
      </c>
      <c r="CJ219" s="33" t="s">
        <v>844</v>
      </c>
    </row>
    <row r="220" spans="1:88" ht="12.75" x14ac:dyDescent="0.2">
      <c r="A220" s="36">
        <v>42740.576441018522</v>
      </c>
      <c r="B220" s="33">
        <v>1</v>
      </c>
      <c r="C220" s="33">
        <v>5</v>
      </c>
      <c r="D220" s="33">
        <v>4</v>
      </c>
      <c r="E220" s="33">
        <v>4</v>
      </c>
      <c r="F220" s="33">
        <v>1</v>
      </c>
      <c r="G220" s="33">
        <v>5</v>
      </c>
      <c r="H220" s="33">
        <v>5</v>
      </c>
      <c r="I220" s="33">
        <v>2</v>
      </c>
      <c r="J220" s="33">
        <v>4</v>
      </c>
      <c r="K220" s="33">
        <v>1</v>
      </c>
      <c r="L220" s="33">
        <v>3</v>
      </c>
      <c r="M220" s="33">
        <v>5</v>
      </c>
      <c r="N220" s="33">
        <v>1</v>
      </c>
      <c r="O220" s="33">
        <v>5</v>
      </c>
      <c r="P220" s="33">
        <v>2</v>
      </c>
      <c r="Q220" s="33">
        <v>3</v>
      </c>
      <c r="R220" s="33">
        <v>4</v>
      </c>
      <c r="S220" s="33">
        <v>1</v>
      </c>
      <c r="T220" s="33">
        <v>1</v>
      </c>
      <c r="U220" s="33">
        <v>2</v>
      </c>
      <c r="V220" s="33">
        <v>2</v>
      </c>
      <c r="W220" s="33">
        <v>4</v>
      </c>
      <c r="X220" s="33">
        <v>1</v>
      </c>
      <c r="Y220" s="33">
        <v>4</v>
      </c>
      <c r="Z220" s="33">
        <v>4</v>
      </c>
      <c r="AA220" s="33" t="s">
        <v>5</v>
      </c>
      <c r="AB220" s="33">
        <v>1</v>
      </c>
      <c r="AC220" s="33">
        <v>5</v>
      </c>
      <c r="AD220" s="33" t="s">
        <v>5</v>
      </c>
      <c r="AE220" s="33">
        <v>2</v>
      </c>
      <c r="AF220" s="33">
        <v>4</v>
      </c>
      <c r="AG220" s="33">
        <v>5</v>
      </c>
      <c r="AH220" s="33">
        <v>3</v>
      </c>
      <c r="AI220" s="33">
        <v>4</v>
      </c>
      <c r="AJ220" s="33">
        <v>3</v>
      </c>
      <c r="AK220" s="33">
        <v>5</v>
      </c>
      <c r="AL220" s="33">
        <v>5</v>
      </c>
      <c r="AM220" s="33">
        <v>4</v>
      </c>
      <c r="AN220" s="33">
        <v>2</v>
      </c>
      <c r="AO220" s="33">
        <v>5</v>
      </c>
      <c r="AP220" s="33">
        <v>5</v>
      </c>
      <c r="AQ220" s="33">
        <v>2</v>
      </c>
      <c r="AR220" s="33">
        <v>4</v>
      </c>
      <c r="AS220" s="33">
        <v>2</v>
      </c>
      <c r="AT220" s="33">
        <v>2</v>
      </c>
      <c r="AU220" s="33">
        <v>5</v>
      </c>
      <c r="AV220" s="33">
        <v>2</v>
      </c>
      <c r="AW220" s="33">
        <v>5</v>
      </c>
      <c r="AX220" s="33">
        <v>3</v>
      </c>
      <c r="AY220" s="33">
        <v>3</v>
      </c>
      <c r="AZ220" s="33">
        <v>4</v>
      </c>
      <c r="BA220" s="33">
        <v>2</v>
      </c>
      <c r="BB220" s="33">
        <v>1</v>
      </c>
      <c r="BC220" s="33">
        <v>4</v>
      </c>
      <c r="BD220" s="33">
        <v>3</v>
      </c>
      <c r="BF220" s="33">
        <v>3</v>
      </c>
      <c r="BG220" s="33">
        <v>5</v>
      </c>
      <c r="BH220" s="33">
        <v>4</v>
      </c>
      <c r="BI220" s="33">
        <v>2</v>
      </c>
      <c r="BJ220" s="33">
        <v>4</v>
      </c>
      <c r="BK220" s="33">
        <v>4</v>
      </c>
      <c r="BL220" s="33">
        <v>4</v>
      </c>
      <c r="BM220" s="33">
        <v>4</v>
      </c>
      <c r="BN220" s="33">
        <v>2</v>
      </c>
      <c r="BO220" s="33">
        <v>3</v>
      </c>
      <c r="BP220" s="33">
        <v>3</v>
      </c>
      <c r="BQ220" s="33">
        <v>4</v>
      </c>
      <c r="BR220" s="33">
        <v>5</v>
      </c>
      <c r="BS220" s="33">
        <v>4</v>
      </c>
      <c r="BT220" s="33">
        <v>2</v>
      </c>
      <c r="BU220" s="33" t="s">
        <v>2021</v>
      </c>
      <c r="BV220" s="33" t="s">
        <v>198</v>
      </c>
      <c r="BW220" s="33" t="s">
        <v>186</v>
      </c>
      <c r="BX220" s="33" t="s">
        <v>1587</v>
      </c>
      <c r="BZ220" s="33" t="s">
        <v>1539</v>
      </c>
      <c r="CB220" s="33" t="s">
        <v>705</v>
      </c>
      <c r="CC220" s="33" t="s">
        <v>713</v>
      </c>
      <c r="CD220" s="33" t="s">
        <v>719</v>
      </c>
      <c r="CE220" s="33" t="s">
        <v>727</v>
      </c>
      <c r="CF220" s="33" t="s">
        <v>960</v>
      </c>
      <c r="CG220" s="33" t="s">
        <v>828</v>
      </c>
      <c r="CH220" s="33" t="s">
        <v>829</v>
      </c>
      <c r="CI220" s="33" t="s">
        <v>837</v>
      </c>
      <c r="CJ220" s="33" t="s">
        <v>844</v>
      </c>
    </row>
    <row r="221" spans="1:88" ht="12.75" x14ac:dyDescent="0.2">
      <c r="A221" s="36">
        <v>42740.585631111113</v>
      </c>
      <c r="B221" s="33">
        <v>1</v>
      </c>
      <c r="C221" s="33">
        <v>5</v>
      </c>
      <c r="D221" s="33">
        <v>3</v>
      </c>
      <c r="E221" s="33">
        <v>4</v>
      </c>
      <c r="F221" s="33">
        <v>3</v>
      </c>
      <c r="G221" s="33">
        <v>5</v>
      </c>
      <c r="H221" s="33">
        <v>3</v>
      </c>
      <c r="I221" s="33">
        <v>3</v>
      </c>
      <c r="J221" s="33">
        <v>1</v>
      </c>
      <c r="K221" s="33">
        <v>3</v>
      </c>
      <c r="L221" s="33">
        <v>1</v>
      </c>
      <c r="M221" s="33">
        <v>3</v>
      </c>
      <c r="N221" s="33">
        <v>2</v>
      </c>
      <c r="O221" s="33">
        <v>2</v>
      </c>
      <c r="P221" s="33">
        <v>2</v>
      </c>
      <c r="Q221" s="33">
        <v>4</v>
      </c>
      <c r="R221" s="33">
        <v>2</v>
      </c>
      <c r="S221" s="33">
        <v>3</v>
      </c>
      <c r="T221" s="33">
        <v>1</v>
      </c>
      <c r="U221" s="33">
        <v>4</v>
      </c>
      <c r="V221" s="33">
        <v>1</v>
      </c>
      <c r="W221" s="33">
        <v>4</v>
      </c>
      <c r="X221" s="33">
        <v>4</v>
      </c>
      <c r="Y221" s="33">
        <v>2</v>
      </c>
      <c r="Z221" s="33">
        <v>1</v>
      </c>
      <c r="AA221" s="33">
        <v>2</v>
      </c>
      <c r="AB221" s="33">
        <v>5</v>
      </c>
      <c r="AC221" s="33">
        <v>4</v>
      </c>
      <c r="AD221" s="33">
        <v>4</v>
      </c>
      <c r="AE221" s="33">
        <v>4</v>
      </c>
      <c r="AF221" s="33">
        <v>5</v>
      </c>
      <c r="AG221" s="33">
        <v>4</v>
      </c>
      <c r="AH221" s="33">
        <v>5</v>
      </c>
      <c r="AI221" s="33">
        <v>5</v>
      </c>
      <c r="AJ221" s="33">
        <v>1</v>
      </c>
      <c r="AK221" s="33">
        <v>4</v>
      </c>
      <c r="AL221" s="33">
        <v>5</v>
      </c>
      <c r="AM221" s="33">
        <v>4</v>
      </c>
      <c r="AN221" s="33">
        <v>4</v>
      </c>
      <c r="AO221" s="33">
        <v>5</v>
      </c>
      <c r="AP221" s="33">
        <v>3</v>
      </c>
      <c r="AQ221" s="33">
        <v>3</v>
      </c>
      <c r="AR221" s="33">
        <v>1</v>
      </c>
      <c r="AS221" s="33">
        <v>2</v>
      </c>
      <c r="AT221" s="33">
        <v>2</v>
      </c>
      <c r="AU221" s="33">
        <v>4</v>
      </c>
      <c r="AV221" s="33">
        <v>1</v>
      </c>
      <c r="AW221" s="33">
        <v>1</v>
      </c>
      <c r="AX221" s="33">
        <v>4</v>
      </c>
      <c r="AY221" s="33">
        <v>3</v>
      </c>
      <c r="AZ221" s="33">
        <v>3</v>
      </c>
      <c r="BA221" s="33">
        <v>4</v>
      </c>
      <c r="BB221" s="33">
        <v>1</v>
      </c>
      <c r="BC221" s="33">
        <v>4</v>
      </c>
      <c r="BD221" s="33" t="s">
        <v>5</v>
      </c>
      <c r="BE221" s="33" t="s">
        <v>2022</v>
      </c>
      <c r="BF221" s="33">
        <v>5</v>
      </c>
      <c r="BG221" s="33">
        <v>4</v>
      </c>
      <c r="BH221" s="33">
        <v>4</v>
      </c>
      <c r="BI221" s="33">
        <v>4</v>
      </c>
      <c r="BJ221" s="33">
        <v>3</v>
      </c>
      <c r="BK221" s="33">
        <v>4</v>
      </c>
      <c r="BL221" s="33">
        <v>5</v>
      </c>
      <c r="BM221" s="33">
        <v>5</v>
      </c>
      <c r="BN221" s="33">
        <v>5</v>
      </c>
      <c r="BO221" s="33">
        <v>5</v>
      </c>
      <c r="BP221" s="33">
        <v>5</v>
      </c>
      <c r="BQ221" s="33">
        <v>5</v>
      </c>
      <c r="BR221" s="33">
        <v>5</v>
      </c>
      <c r="BS221" s="33">
        <v>5</v>
      </c>
      <c r="BT221" s="33">
        <v>5</v>
      </c>
      <c r="BU221" s="33" t="s">
        <v>2023</v>
      </c>
      <c r="BV221" s="33" t="s">
        <v>198</v>
      </c>
      <c r="BW221" s="33" t="s">
        <v>182</v>
      </c>
      <c r="CB221" s="33" t="s">
        <v>705</v>
      </c>
      <c r="CC221" s="33" t="s">
        <v>711</v>
      </c>
      <c r="CD221" s="33" t="s">
        <v>719</v>
      </c>
      <c r="CE221" s="33" t="s">
        <v>727</v>
      </c>
      <c r="CF221" s="33" t="s">
        <v>1111</v>
      </c>
      <c r="CG221" s="33" t="s">
        <v>829</v>
      </c>
      <c r="CH221" s="33" t="s">
        <v>1794</v>
      </c>
      <c r="CI221" s="33" t="s">
        <v>837</v>
      </c>
      <c r="CJ221" s="33" t="s">
        <v>844</v>
      </c>
    </row>
    <row r="222" spans="1:88" ht="12.75" x14ac:dyDescent="0.2">
      <c r="A222" s="36">
        <v>42740.618046215277</v>
      </c>
      <c r="B222" s="33">
        <v>3</v>
      </c>
      <c r="C222" s="33">
        <v>1</v>
      </c>
      <c r="D222" s="33">
        <v>1</v>
      </c>
      <c r="E222" s="33">
        <v>1</v>
      </c>
      <c r="F222" s="33">
        <v>2</v>
      </c>
      <c r="G222" s="33">
        <v>5</v>
      </c>
      <c r="H222" s="33">
        <v>5</v>
      </c>
      <c r="I222" s="33">
        <v>5</v>
      </c>
      <c r="J222" s="33">
        <v>4</v>
      </c>
      <c r="K222" s="33">
        <v>4</v>
      </c>
      <c r="L222" s="33">
        <v>5</v>
      </c>
      <c r="M222" s="33">
        <v>3</v>
      </c>
      <c r="N222" s="33">
        <v>1</v>
      </c>
      <c r="O222" s="33">
        <v>2</v>
      </c>
      <c r="P222" s="33">
        <v>4</v>
      </c>
      <c r="Q222" s="33">
        <v>1</v>
      </c>
      <c r="R222" s="33">
        <v>3</v>
      </c>
      <c r="S222" s="33">
        <v>2</v>
      </c>
      <c r="T222" s="33">
        <v>4</v>
      </c>
      <c r="U222" s="33">
        <v>1</v>
      </c>
      <c r="V222" s="33">
        <v>1</v>
      </c>
      <c r="W222" s="33">
        <v>5</v>
      </c>
      <c r="X222" s="33">
        <v>4</v>
      </c>
      <c r="Y222" s="33">
        <v>5</v>
      </c>
      <c r="Z222" s="33">
        <v>4</v>
      </c>
      <c r="AA222" s="33">
        <v>4</v>
      </c>
      <c r="AB222" s="33">
        <v>5</v>
      </c>
      <c r="AC222" s="33">
        <v>4</v>
      </c>
      <c r="AD222" s="33">
        <v>4</v>
      </c>
      <c r="AE222" s="33">
        <v>4</v>
      </c>
      <c r="AF222" s="33">
        <v>4</v>
      </c>
      <c r="AG222" s="33">
        <v>4</v>
      </c>
      <c r="AH222" s="33">
        <v>4</v>
      </c>
      <c r="AI222" s="33">
        <v>4</v>
      </c>
      <c r="AJ222" s="33">
        <v>2</v>
      </c>
      <c r="AK222" s="33">
        <v>2</v>
      </c>
      <c r="AL222" s="33">
        <v>1</v>
      </c>
      <c r="AM222" s="33">
        <v>1</v>
      </c>
      <c r="AN222" s="33">
        <v>3</v>
      </c>
      <c r="AO222" s="33">
        <v>5</v>
      </c>
      <c r="AP222" s="33">
        <v>5</v>
      </c>
      <c r="AQ222" s="33">
        <v>5</v>
      </c>
      <c r="AR222" s="33">
        <v>5</v>
      </c>
      <c r="AS222" s="33">
        <v>4</v>
      </c>
      <c r="AT222" s="33">
        <v>4</v>
      </c>
      <c r="AU222" s="33">
        <v>4</v>
      </c>
      <c r="AV222" s="33">
        <v>1</v>
      </c>
      <c r="AW222" s="33">
        <v>2</v>
      </c>
      <c r="AX222" s="33">
        <v>5</v>
      </c>
      <c r="AY222" s="33">
        <v>2</v>
      </c>
      <c r="AZ222" s="33">
        <v>2</v>
      </c>
      <c r="BA222" s="33">
        <v>3</v>
      </c>
      <c r="BB222" s="33">
        <v>3</v>
      </c>
      <c r="BC222" s="33">
        <v>1</v>
      </c>
      <c r="BD222" s="33">
        <v>1</v>
      </c>
      <c r="BF222" s="33">
        <v>4</v>
      </c>
      <c r="BG222" s="33">
        <v>3</v>
      </c>
      <c r="BH222" s="33">
        <v>3</v>
      </c>
      <c r="BI222" s="33">
        <v>3</v>
      </c>
      <c r="BJ222" s="33" t="s">
        <v>5</v>
      </c>
      <c r="BK222" s="33">
        <v>4</v>
      </c>
      <c r="BL222" s="33">
        <v>4</v>
      </c>
      <c r="BM222" s="33">
        <v>4</v>
      </c>
      <c r="BN222" s="33">
        <v>4</v>
      </c>
      <c r="BO222" s="33">
        <v>4</v>
      </c>
      <c r="BP222" s="33">
        <v>4</v>
      </c>
      <c r="BQ222" s="33">
        <v>4</v>
      </c>
      <c r="BR222" s="33">
        <v>4</v>
      </c>
      <c r="BS222" s="33">
        <v>4</v>
      </c>
      <c r="BT222" s="33">
        <v>4</v>
      </c>
      <c r="BV222" s="33" t="s">
        <v>182</v>
      </c>
      <c r="CB222" s="33" t="s">
        <v>704</v>
      </c>
      <c r="CC222" s="33" t="s">
        <v>711</v>
      </c>
      <c r="CD222" s="33" t="s">
        <v>719</v>
      </c>
      <c r="CE222" s="33" t="s">
        <v>727</v>
      </c>
      <c r="CF222" s="33" t="s">
        <v>977</v>
      </c>
      <c r="CG222" s="33" t="s">
        <v>830</v>
      </c>
      <c r="CH222" s="33" t="s">
        <v>1660</v>
      </c>
      <c r="CI222" s="33" t="s">
        <v>837</v>
      </c>
      <c r="CJ222" s="33" t="s">
        <v>844</v>
      </c>
    </row>
    <row r="223" spans="1:88" ht="12.75" x14ac:dyDescent="0.2">
      <c r="A223" s="36">
        <v>42740.618515787035</v>
      </c>
      <c r="B223" s="33">
        <v>1</v>
      </c>
      <c r="C223" s="33">
        <v>4</v>
      </c>
      <c r="D223" s="33">
        <v>4</v>
      </c>
      <c r="E223" s="33">
        <v>2</v>
      </c>
      <c r="F223" s="33">
        <v>1</v>
      </c>
      <c r="G223" s="33">
        <v>5</v>
      </c>
      <c r="H223" s="33">
        <v>4</v>
      </c>
      <c r="I223" s="33">
        <v>2</v>
      </c>
      <c r="J223" s="33">
        <v>4</v>
      </c>
      <c r="K223" s="33">
        <v>2</v>
      </c>
      <c r="L223" s="33">
        <v>1</v>
      </c>
      <c r="M223" s="33">
        <v>3</v>
      </c>
      <c r="N223" s="33">
        <v>2</v>
      </c>
      <c r="O223" s="33">
        <v>2</v>
      </c>
      <c r="P223" s="33">
        <v>4</v>
      </c>
      <c r="Q223" s="33">
        <v>4</v>
      </c>
      <c r="R223" s="33">
        <v>2</v>
      </c>
      <c r="S223" s="33">
        <v>1</v>
      </c>
      <c r="T223" s="33">
        <v>1</v>
      </c>
      <c r="U223" s="33">
        <v>2</v>
      </c>
      <c r="V223" s="33" t="s">
        <v>5</v>
      </c>
      <c r="W223" s="33">
        <v>4</v>
      </c>
      <c r="X223" s="33">
        <v>2</v>
      </c>
      <c r="Y223" s="33">
        <v>4</v>
      </c>
      <c r="Z223" s="33">
        <v>4</v>
      </c>
      <c r="AA223" s="33">
        <v>4</v>
      </c>
      <c r="AB223" s="33">
        <v>2</v>
      </c>
      <c r="AC223" s="33">
        <v>3</v>
      </c>
      <c r="AD223" s="33">
        <v>2</v>
      </c>
      <c r="AE223" s="33">
        <v>3</v>
      </c>
      <c r="AF223" s="33">
        <v>2</v>
      </c>
      <c r="AG223" s="33">
        <v>3</v>
      </c>
      <c r="AH223" s="33">
        <v>2</v>
      </c>
      <c r="AI223" s="33">
        <v>3</v>
      </c>
      <c r="AJ223" s="33">
        <v>2</v>
      </c>
      <c r="AK223" s="33">
        <v>3</v>
      </c>
      <c r="AL223" s="33">
        <v>4</v>
      </c>
      <c r="AM223" s="33">
        <v>2</v>
      </c>
      <c r="AN223" s="33">
        <v>1</v>
      </c>
      <c r="AO223" s="33">
        <v>5</v>
      </c>
      <c r="AP223" s="33">
        <v>5</v>
      </c>
      <c r="AQ223" s="33">
        <v>2</v>
      </c>
      <c r="AR223" s="33">
        <v>4</v>
      </c>
      <c r="AS223" s="33">
        <v>3</v>
      </c>
      <c r="AT223" s="33">
        <v>1</v>
      </c>
      <c r="AU223" s="33">
        <v>4</v>
      </c>
      <c r="AV223" s="33">
        <v>2</v>
      </c>
      <c r="AW223" s="33">
        <v>3</v>
      </c>
      <c r="AX223" s="33">
        <v>4</v>
      </c>
      <c r="AY223" s="33">
        <v>4</v>
      </c>
      <c r="AZ223" s="33">
        <v>3</v>
      </c>
      <c r="BA223" s="33">
        <v>2</v>
      </c>
      <c r="BB223" s="33">
        <v>1</v>
      </c>
      <c r="BC223" s="33">
        <v>1</v>
      </c>
      <c r="BD223" s="33" t="s">
        <v>5</v>
      </c>
      <c r="BF223" s="33">
        <v>4</v>
      </c>
      <c r="BG223" s="33">
        <v>5</v>
      </c>
      <c r="BH223" s="33">
        <v>5</v>
      </c>
      <c r="BI223" s="33">
        <v>2</v>
      </c>
      <c r="BJ223" s="33">
        <v>3</v>
      </c>
      <c r="BK223" s="33" t="s">
        <v>5</v>
      </c>
      <c r="BL223" s="33">
        <v>4</v>
      </c>
      <c r="BM223" s="33">
        <v>4</v>
      </c>
      <c r="BN223" s="33">
        <v>1</v>
      </c>
      <c r="BO223" s="33">
        <v>2</v>
      </c>
      <c r="BP223" s="33">
        <v>3</v>
      </c>
      <c r="BQ223" s="33">
        <v>4</v>
      </c>
      <c r="BR223" s="33">
        <v>3</v>
      </c>
      <c r="BS223" s="33">
        <v>3</v>
      </c>
      <c r="BT223" s="33">
        <v>3</v>
      </c>
      <c r="BV223" s="33" t="s">
        <v>198</v>
      </c>
      <c r="BW223" s="33" t="s">
        <v>183</v>
      </c>
      <c r="BX223" s="33" t="s">
        <v>1619</v>
      </c>
      <c r="CB223" s="33" t="s">
        <v>705</v>
      </c>
      <c r="CC223" s="33" t="s">
        <v>712</v>
      </c>
      <c r="CD223" s="33" t="s">
        <v>722</v>
      </c>
      <c r="CE223" s="33" t="s">
        <v>727</v>
      </c>
      <c r="CF223" s="33" t="s">
        <v>2024</v>
      </c>
      <c r="CG223" s="33" t="s">
        <v>828</v>
      </c>
      <c r="CH223" s="33" t="s">
        <v>1026</v>
      </c>
      <c r="CI223" s="33" t="s">
        <v>837</v>
      </c>
      <c r="CJ223" s="33" t="s">
        <v>844</v>
      </c>
    </row>
    <row r="224" spans="1:88" ht="12.75" x14ac:dyDescent="0.2">
      <c r="A224" s="36">
        <v>42740.638426863428</v>
      </c>
      <c r="B224" s="33">
        <v>4</v>
      </c>
      <c r="C224" s="33">
        <v>1</v>
      </c>
      <c r="D224" s="33">
        <v>1</v>
      </c>
      <c r="E224" s="33">
        <v>4</v>
      </c>
      <c r="F224" s="33">
        <v>2</v>
      </c>
      <c r="G224" s="33">
        <v>3</v>
      </c>
      <c r="H224" s="33">
        <v>1</v>
      </c>
      <c r="I224" s="33">
        <v>2</v>
      </c>
      <c r="J224" s="33">
        <v>2</v>
      </c>
      <c r="K224" s="33">
        <v>5</v>
      </c>
      <c r="L224" s="33">
        <v>5</v>
      </c>
      <c r="M224" s="33">
        <v>5</v>
      </c>
      <c r="N224" s="33">
        <v>5</v>
      </c>
      <c r="O224" s="33">
        <v>5</v>
      </c>
      <c r="P224" s="33">
        <v>5</v>
      </c>
      <c r="Q224" s="33">
        <v>5</v>
      </c>
      <c r="R224" s="33">
        <v>5</v>
      </c>
      <c r="S224" s="33">
        <v>1</v>
      </c>
      <c r="T224" s="33">
        <v>2</v>
      </c>
      <c r="U224" s="33">
        <v>5</v>
      </c>
      <c r="V224" s="33">
        <v>1</v>
      </c>
      <c r="W224" s="33">
        <v>1</v>
      </c>
      <c r="X224" s="33">
        <v>2</v>
      </c>
      <c r="Y224" s="33">
        <v>5</v>
      </c>
      <c r="Z224" s="33">
        <v>4</v>
      </c>
      <c r="AA224" s="33">
        <v>1</v>
      </c>
      <c r="AB224" s="33">
        <v>5</v>
      </c>
      <c r="AC224" s="33">
        <v>1</v>
      </c>
      <c r="AD224" s="33">
        <v>1</v>
      </c>
      <c r="AE224" s="33">
        <v>1</v>
      </c>
      <c r="AF224" s="33">
        <v>4</v>
      </c>
      <c r="AG224" s="33">
        <v>5</v>
      </c>
      <c r="AH224" s="33">
        <v>5</v>
      </c>
      <c r="AI224" s="33">
        <v>5</v>
      </c>
      <c r="AJ224" s="33">
        <v>4</v>
      </c>
      <c r="AK224" s="33">
        <v>1</v>
      </c>
      <c r="AL224" s="33">
        <v>1</v>
      </c>
      <c r="AM224" s="33">
        <v>1</v>
      </c>
      <c r="AN224" s="33">
        <v>4</v>
      </c>
      <c r="AO224" s="33">
        <v>4</v>
      </c>
      <c r="AP224" s="33">
        <v>1</v>
      </c>
      <c r="AQ224" s="33">
        <v>3</v>
      </c>
      <c r="AR224" s="33">
        <v>4</v>
      </c>
      <c r="AS224" s="33">
        <v>5</v>
      </c>
      <c r="AT224" s="33">
        <v>5</v>
      </c>
      <c r="AU224" s="33">
        <v>5</v>
      </c>
      <c r="AV224" s="33">
        <v>5</v>
      </c>
      <c r="AW224" s="33">
        <v>5</v>
      </c>
      <c r="AX224" s="33">
        <v>4</v>
      </c>
      <c r="AY224" s="33">
        <v>5</v>
      </c>
      <c r="AZ224" s="33">
        <v>5</v>
      </c>
      <c r="BA224" s="33">
        <v>3</v>
      </c>
      <c r="BB224" s="33">
        <v>2</v>
      </c>
      <c r="BC224" s="33">
        <v>1</v>
      </c>
      <c r="BD224" s="33">
        <v>1</v>
      </c>
      <c r="BF224" s="33">
        <v>3</v>
      </c>
      <c r="BG224" s="33">
        <v>4</v>
      </c>
      <c r="BH224" s="33">
        <v>4</v>
      </c>
      <c r="BI224" s="33">
        <v>4</v>
      </c>
      <c r="BJ224" s="33">
        <v>4</v>
      </c>
      <c r="BK224" s="33">
        <v>2</v>
      </c>
      <c r="BL224" s="33">
        <v>2</v>
      </c>
      <c r="BM224" s="33">
        <v>2</v>
      </c>
      <c r="BN224" s="33">
        <v>5</v>
      </c>
      <c r="BO224" s="33">
        <v>5</v>
      </c>
      <c r="BP224" s="33">
        <v>3</v>
      </c>
      <c r="BQ224" s="33">
        <v>5</v>
      </c>
      <c r="BR224" s="33">
        <v>5</v>
      </c>
      <c r="BS224" s="33">
        <v>3</v>
      </c>
      <c r="BT224" s="33">
        <v>5</v>
      </c>
      <c r="BV224" s="33" t="s">
        <v>198</v>
      </c>
      <c r="BW224" s="33" t="s">
        <v>186</v>
      </c>
      <c r="BX224" s="33" t="s">
        <v>1556</v>
      </c>
      <c r="CB224" s="33" t="s">
        <v>705</v>
      </c>
      <c r="CC224" s="33" t="s">
        <v>712</v>
      </c>
      <c r="CD224" s="33" t="s">
        <v>720</v>
      </c>
      <c r="CE224" s="33" t="s">
        <v>727</v>
      </c>
      <c r="CF224" s="33" t="s">
        <v>2025</v>
      </c>
      <c r="CG224" s="33" t="s">
        <v>2026</v>
      </c>
      <c r="CI224" s="33" t="s">
        <v>2027</v>
      </c>
      <c r="CJ224" s="33" t="s">
        <v>2028</v>
      </c>
    </row>
    <row r="225" spans="1:88" ht="12.75" x14ac:dyDescent="0.2">
      <c r="A225" s="36">
        <v>42740.650884027782</v>
      </c>
      <c r="B225" s="33">
        <v>2</v>
      </c>
      <c r="C225" s="33">
        <v>5</v>
      </c>
      <c r="D225" s="33">
        <v>5</v>
      </c>
      <c r="E225" s="33">
        <v>5</v>
      </c>
      <c r="F225" s="33">
        <v>2</v>
      </c>
      <c r="G225" s="33">
        <v>5</v>
      </c>
      <c r="H225" s="33">
        <v>5</v>
      </c>
      <c r="I225" s="33">
        <v>5</v>
      </c>
      <c r="J225" s="33">
        <v>5</v>
      </c>
      <c r="K225" s="33">
        <v>5</v>
      </c>
      <c r="L225" s="33">
        <v>4</v>
      </c>
      <c r="M225" s="33">
        <v>5</v>
      </c>
      <c r="N225" s="33">
        <v>5</v>
      </c>
      <c r="O225" s="33">
        <v>5</v>
      </c>
      <c r="P225" s="33">
        <v>5</v>
      </c>
      <c r="Q225" s="33">
        <v>5</v>
      </c>
      <c r="R225" s="33">
        <v>4</v>
      </c>
      <c r="S225" s="33">
        <v>5</v>
      </c>
      <c r="T225" s="33">
        <v>3</v>
      </c>
      <c r="U225" s="33">
        <v>5</v>
      </c>
      <c r="V225" s="33">
        <v>4</v>
      </c>
      <c r="W225" s="33">
        <v>5</v>
      </c>
      <c r="X225" s="33">
        <v>5</v>
      </c>
      <c r="Y225" s="33">
        <v>5</v>
      </c>
      <c r="Z225" s="33">
        <v>5</v>
      </c>
      <c r="AA225" s="33">
        <v>4</v>
      </c>
      <c r="AB225" s="33">
        <v>5</v>
      </c>
      <c r="AC225" s="33">
        <v>2</v>
      </c>
      <c r="AD225" s="33">
        <v>5</v>
      </c>
      <c r="AE225" s="33">
        <v>3</v>
      </c>
      <c r="AF225" s="33">
        <v>5</v>
      </c>
      <c r="AG225" s="33">
        <v>5</v>
      </c>
      <c r="AH225" s="33">
        <v>5</v>
      </c>
      <c r="AI225" s="33">
        <v>2</v>
      </c>
      <c r="AJ225" s="33">
        <v>3</v>
      </c>
      <c r="AK225" s="33">
        <v>5</v>
      </c>
      <c r="AL225" s="33">
        <v>5</v>
      </c>
      <c r="AM225" s="33">
        <v>4</v>
      </c>
      <c r="AN225" s="33">
        <v>2</v>
      </c>
      <c r="AO225" s="33">
        <v>5</v>
      </c>
      <c r="AP225" s="33">
        <v>5</v>
      </c>
      <c r="AQ225" s="33">
        <v>5</v>
      </c>
      <c r="AR225" s="33">
        <v>4</v>
      </c>
      <c r="AS225" s="33">
        <v>5</v>
      </c>
      <c r="AT225" s="33">
        <v>5</v>
      </c>
      <c r="AU225" s="33">
        <v>5</v>
      </c>
      <c r="AV225" s="33">
        <v>4</v>
      </c>
      <c r="AW225" s="33">
        <v>5</v>
      </c>
      <c r="AX225" s="33">
        <v>5</v>
      </c>
      <c r="AY225" s="33">
        <v>5</v>
      </c>
      <c r="AZ225" s="33">
        <v>3</v>
      </c>
      <c r="BA225" s="33">
        <v>3</v>
      </c>
      <c r="BB225" s="33">
        <v>4</v>
      </c>
      <c r="BC225" s="33">
        <v>5</v>
      </c>
      <c r="BD225" s="33">
        <v>5</v>
      </c>
      <c r="BE225" s="33" t="s">
        <v>2029</v>
      </c>
      <c r="BF225" s="33">
        <v>5</v>
      </c>
      <c r="BG225" s="33">
        <v>5</v>
      </c>
      <c r="BH225" s="33">
        <v>3</v>
      </c>
      <c r="BI225" s="33">
        <v>3</v>
      </c>
      <c r="BJ225" s="33">
        <v>3</v>
      </c>
      <c r="BK225" s="33">
        <v>3</v>
      </c>
      <c r="BL225" s="33">
        <v>3</v>
      </c>
      <c r="BM225" s="33">
        <v>4</v>
      </c>
      <c r="BN225" s="33">
        <v>4</v>
      </c>
      <c r="BO225" s="33">
        <v>2</v>
      </c>
      <c r="BP225" s="33">
        <v>3</v>
      </c>
      <c r="BQ225" s="33">
        <v>4</v>
      </c>
      <c r="BR225" s="33">
        <v>4</v>
      </c>
      <c r="BS225" s="33">
        <v>3</v>
      </c>
      <c r="BT225" s="33">
        <v>5</v>
      </c>
      <c r="BV225" s="33" t="s">
        <v>198</v>
      </c>
      <c r="BW225" s="33" t="s">
        <v>184</v>
      </c>
      <c r="CB225" s="33" t="s">
        <v>704</v>
      </c>
      <c r="CC225" s="33" t="s">
        <v>713</v>
      </c>
      <c r="CD225" s="33" t="s">
        <v>719</v>
      </c>
      <c r="CE225" s="33" t="s">
        <v>727</v>
      </c>
      <c r="CF225" s="33" t="s">
        <v>1924</v>
      </c>
      <c r="CG225" s="33" t="s">
        <v>829</v>
      </c>
      <c r="CH225" s="33" t="s">
        <v>1015</v>
      </c>
      <c r="CI225" s="33" t="s">
        <v>837</v>
      </c>
      <c r="CJ225" s="33" t="s">
        <v>844</v>
      </c>
    </row>
    <row r="226" spans="1:88" ht="12.75" x14ac:dyDescent="0.2">
      <c r="A226" s="36">
        <v>42740.667371759264</v>
      </c>
      <c r="B226" s="33">
        <v>2</v>
      </c>
      <c r="C226" s="33">
        <v>3</v>
      </c>
      <c r="D226" s="33">
        <v>4</v>
      </c>
      <c r="E226" s="33">
        <v>4</v>
      </c>
      <c r="F226" s="33">
        <v>4</v>
      </c>
      <c r="G226" s="33">
        <v>5</v>
      </c>
      <c r="H226" s="33">
        <v>5</v>
      </c>
      <c r="I226" s="33">
        <v>4</v>
      </c>
      <c r="J226" s="33">
        <v>3</v>
      </c>
      <c r="K226" s="33">
        <v>4</v>
      </c>
      <c r="L226" s="33">
        <v>2</v>
      </c>
      <c r="M226" s="33">
        <v>3</v>
      </c>
      <c r="N226" s="33">
        <v>1</v>
      </c>
      <c r="O226" s="33">
        <v>3</v>
      </c>
      <c r="P226" s="33">
        <v>4</v>
      </c>
      <c r="Q226" s="33">
        <v>3</v>
      </c>
      <c r="R226" s="33">
        <v>2</v>
      </c>
      <c r="S226" s="33">
        <v>1</v>
      </c>
      <c r="T226" s="33">
        <v>2</v>
      </c>
      <c r="U226" s="33">
        <v>2</v>
      </c>
      <c r="V226" s="33" t="s">
        <v>5</v>
      </c>
      <c r="W226" s="33" t="s">
        <v>5</v>
      </c>
      <c r="X226" s="33" t="s">
        <v>5</v>
      </c>
      <c r="Y226" s="33" t="s">
        <v>5</v>
      </c>
      <c r="Z226" s="33" t="s">
        <v>5</v>
      </c>
      <c r="AA226" s="33" t="s">
        <v>5</v>
      </c>
      <c r="AB226" s="33" t="s">
        <v>5</v>
      </c>
      <c r="AC226" s="33" t="s">
        <v>5</v>
      </c>
      <c r="AD226" s="33" t="s">
        <v>5</v>
      </c>
      <c r="AE226" s="33" t="s">
        <v>5</v>
      </c>
      <c r="AF226" s="33" t="s">
        <v>5</v>
      </c>
      <c r="AG226" s="33" t="s">
        <v>5</v>
      </c>
      <c r="AH226" s="33" t="s">
        <v>5</v>
      </c>
      <c r="AI226" s="33" t="s">
        <v>5</v>
      </c>
      <c r="AJ226" s="33">
        <v>1</v>
      </c>
      <c r="AK226" s="33">
        <v>4</v>
      </c>
      <c r="AL226" s="33">
        <v>2</v>
      </c>
      <c r="AM226" s="33">
        <v>3</v>
      </c>
      <c r="AN226" s="33">
        <v>2</v>
      </c>
      <c r="AO226" s="33">
        <v>5</v>
      </c>
      <c r="AP226" s="33">
        <v>4</v>
      </c>
      <c r="AQ226" s="33">
        <v>2</v>
      </c>
      <c r="AR226" s="33">
        <v>2</v>
      </c>
      <c r="AS226" s="33">
        <v>2</v>
      </c>
      <c r="AT226" s="33">
        <v>2</v>
      </c>
      <c r="AU226" s="33">
        <v>4</v>
      </c>
      <c r="AV226" s="33">
        <v>1</v>
      </c>
      <c r="AW226" s="33">
        <v>3</v>
      </c>
      <c r="AX226" s="33">
        <v>4</v>
      </c>
      <c r="AY226" s="33">
        <v>3</v>
      </c>
      <c r="AZ226" s="33">
        <v>1</v>
      </c>
      <c r="BA226" s="33">
        <v>1</v>
      </c>
      <c r="BB226" s="33">
        <v>2</v>
      </c>
      <c r="BC226" s="33">
        <v>2</v>
      </c>
      <c r="BD226" s="33" t="s">
        <v>5</v>
      </c>
      <c r="BF226" s="33">
        <v>1</v>
      </c>
      <c r="BG226" s="33">
        <v>2</v>
      </c>
      <c r="BH226" s="33">
        <v>3</v>
      </c>
      <c r="BI226" s="33">
        <v>2</v>
      </c>
      <c r="BJ226" s="33">
        <v>2</v>
      </c>
      <c r="BK226" s="33">
        <v>1</v>
      </c>
      <c r="BL226" s="33">
        <v>4</v>
      </c>
      <c r="BM226" s="33">
        <v>3</v>
      </c>
      <c r="BN226" s="33">
        <v>3</v>
      </c>
      <c r="BO226" s="33">
        <v>3</v>
      </c>
      <c r="BP226" s="33">
        <v>4</v>
      </c>
      <c r="BQ226" s="33">
        <v>3</v>
      </c>
      <c r="BR226" s="33">
        <v>5</v>
      </c>
      <c r="BS226" s="33">
        <v>3</v>
      </c>
      <c r="BT226" s="33">
        <v>4</v>
      </c>
      <c r="BU226" s="33" t="s">
        <v>2030</v>
      </c>
      <c r="BV226" s="33" t="s">
        <v>198</v>
      </c>
      <c r="BW226" s="33" t="s">
        <v>184</v>
      </c>
      <c r="CB226" s="33" t="s">
        <v>704</v>
      </c>
      <c r="CC226" s="33" t="s">
        <v>712</v>
      </c>
      <c r="CD226" s="33" t="s">
        <v>719</v>
      </c>
      <c r="CE226" s="33" t="s">
        <v>727</v>
      </c>
      <c r="CF226" s="33" t="s">
        <v>2031</v>
      </c>
      <c r="CG226" s="33" t="s">
        <v>828</v>
      </c>
      <c r="CH226" s="33" t="s">
        <v>2032</v>
      </c>
      <c r="CI226" s="33" t="s">
        <v>837</v>
      </c>
      <c r="CJ226" s="33" t="s">
        <v>844</v>
      </c>
    </row>
    <row r="227" spans="1:88" ht="12.75" x14ac:dyDescent="0.2">
      <c r="A227" s="36">
        <v>42740.675683541667</v>
      </c>
      <c r="B227" s="33">
        <v>4</v>
      </c>
      <c r="C227" s="33">
        <v>1</v>
      </c>
      <c r="D227" s="33">
        <v>1</v>
      </c>
      <c r="E227" s="33">
        <v>1</v>
      </c>
      <c r="F227" s="33">
        <v>1</v>
      </c>
      <c r="G227" s="33">
        <v>5</v>
      </c>
      <c r="H227" s="33">
        <v>4</v>
      </c>
      <c r="I227" s="33">
        <v>4</v>
      </c>
      <c r="J227" s="33">
        <v>2</v>
      </c>
      <c r="K227" s="33">
        <v>2</v>
      </c>
      <c r="L227" s="33">
        <v>4</v>
      </c>
      <c r="M227" s="33">
        <v>3</v>
      </c>
      <c r="N227" s="33">
        <v>3</v>
      </c>
      <c r="O227" s="33">
        <v>4</v>
      </c>
      <c r="P227" s="33">
        <v>4</v>
      </c>
      <c r="Q227" s="33">
        <v>4</v>
      </c>
      <c r="R227" s="33">
        <v>5</v>
      </c>
      <c r="S227" s="33">
        <v>4</v>
      </c>
      <c r="T227" s="33">
        <v>5</v>
      </c>
      <c r="U227" s="33">
        <v>4</v>
      </c>
      <c r="V227" s="33" t="s">
        <v>5</v>
      </c>
      <c r="W227" s="33">
        <v>3</v>
      </c>
      <c r="X227" s="33">
        <v>5</v>
      </c>
      <c r="Y227" s="33">
        <v>4</v>
      </c>
      <c r="Z227" s="33">
        <v>5</v>
      </c>
      <c r="AA227" s="33">
        <v>3</v>
      </c>
      <c r="AB227" s="33">
        <v>5</v>
      </c>
      <c r="AC227" s="33">
        <v>3</v>
      </c>
      <c r="AD227" s="33">
        <v>3</v>
      </c>
      <c r="AE227" s="33" t="s">
        <v>5</v>
      </c>
      <c r="AF227" s="33">
        <v>3</v>
      </c>
      <c r="AG227" s="33">
        <v>3</v>
      </c>
      <c r="AH227" s="33">
        <v>4</v>
      </c>
      <c r="AI227" s="33">
        <v>3</v>
      </c>
      <c r="AJ227" s="33">
        <v>3</v>
      </c>
      <c r="AK227" s="33">
        <v>3</v>
      </c>
      <c r="AL227" s="33">
        <v>1</v>
      </c>
      <c r="AM227" s="33">
        <v>2</v>
      </c>
      <c r="AN227" s="33">
        <v>2</v>
      </c>
      <c r="AO227" s="33">
        <v>5</v>
      </c>
      <c r="AP227" s="33">
        <v>5</v>
      </c>
      <c r="AQ227" s="33">
        <v>5</v>
      </c>
      <c r="AR227" s="33">
        <v>3</v>
      </c>
      <c r="AS227" s="33">
        <v>3</v>
      </c>
      <c r="AT227" s="33">
        <v>4</v>
      </c>
      <c r="AU227" s="33">
        <v>5</v>
      </c>
      <c r="AV227" s="33">
        <v>4</v>
      </c>
      <c r="AW227" s="33">
        <v>5</v>
      </c>
      <c r="AX227" s="33">
        <v>3</v>
      </c>
      <c r="AY227" s="33">
        <v>4</v>
      </c>
      <c r="AZ227" s="33">
        <v>5</v>
      </c>
      <c r="BA227" s="33">
        <v>4</v>
      </c>
      <c r="BB227" s="33">
        <v>5</v>
      </c>
      <c r="BC227" s="33">
        <v>5</v>
      </c>
      <c r="BD227" s="33" t="s">
        <v>5</v>
      </c>
      <c r="BF227" s="33">
        <v>5</v>
      </c>
      <c r="BG227" s="33" t="s">
        <v>5</v>
      </c>
      <c r="BH227" s="33" t="s">
        <v>5</v>
      </c>
      <c r="BI227" s="33" t="s">
        <v>5</v>
      </c>
      <c r="BJ227" s="33">
        <v>4</v>
      </c>
      <c r="BK227" s="33" t="s">
        <v>5</v>
      </c>
      <c r="BL227" s="33" t="s">
        <v>5</v>
      </c>
      <c r="BM227" s="33">
        <v>5</v>
      </c>
      <c r="BN227" s="33">
        <v>4</v>
      </c>
      <c r="BO227" s="33">
        <v>3</v>
      </c>
      <c r="BP227" s="33">
        <v>5</v>
      </c>
      <c r="BQ227" s="33">
        <v>5</v>
      </c>
      <c r="BR227" s="33">
        <v>5</v>
      </c>
      <c r="BS227" s="33">
        <v>5</v>
      </c>
      <c r="BT227" s="33">
        <v>5</v>
      </c>
      <c r="BV227" s="33" t="s">
        <v>198</v>
      </c>
      <c r="BW227" s="33" t="s">
        <v>186</v>
      </c>
      <c r="BX227" s="33" t="s">
        <v>1619</v>
      </c>
      <c r="CB227" s="33" t="s">
        <v>705</v>
      </c>
      <c r="CC227" s="33" t="s">
        <v>712</v>
      </c>
      <c r="CD227" s="33" t="s">
        <v>722</v>
      </c>
      <c r="CE227" s="33" t="s">
        <v>727</v>
      </c>
      <c r="CF227" s="33" t="s">
        <v>2033</v>
      </c>
      <c r="CG227" s="33" t="s">
        <v>830</v>
      </c>
      <c r="CH227" s="33" t="s">
        <v>1445</v>
      </c>
      <c r="CI227" s="33" t="s">
        <v>837</v>
      </c>
      <c r="CJ227" s="33" t="s">
        <v>844</v>
      </c>
    </row>
    <row r="228" spans="1:88" ht="12.75" x14ac:dyDescent="0.2">
      <c r="A228" s="36">
        <v>42740.687327025458</v>
      </c>
      <c r="B228" s="33">
        <v>1</v>
      </c>
      <c r="C228" s="33">
        <v>1</v>
      </c>
      <c r="D228" s="33">
        <v>1</v>
      </c>
      <c r="E228" s="33">
        <v>1</v>
      </c>
      <c r="F228" s="33">
        <v>1</v>
      </c>
      <c r="G228" s="33">
        <v>4</v>
      </c>
      <c r="H228" s="33">
        <v>1</v>
      </c>
      <c r="I228" s="33">
        <v>5</v>
      </c>
      <c r="J228" s="33">
        <v>1</v>
      </c>
      <c r="K228" s="33">
        <v>1</v>
      </c>
      <c r="L228" s="33">
        <v>2</v>
      </c>
      <c r="M228" s="33">
        <v>1</v>
      </c>
      <c r="N228" s="33">
        <v>1</v>
      </c>
      <c r="O228" s="33">
        <v>1</v>
      </c>
      <c r="P228" s="33">
        <v>1</v>
      </c>
      <c r="Q228" s="33">
        <v>3</v>
      </c>
      <c r="R228" s="33">
        <v>3</v>
      </c>
      <c r="S228" s="33">
        <v>1</v>
      </c>
      <c r="T228" s="33">
        <v>5</v>
      </c>
      <c r="U228" s="33">
        <v>1</v>
      </c>
      <c r="V228" s="33">
        <v>1</v>
      </c>
      <c r="W228" s="33">
        <v>1</v>
      </c>
      <c r="X228" s="33">
        <v>5</v>
      </c>
      <c r="Y228" s="33">
        <v>5</v>
      </c>
      <c r="Z228" s="33">
        <v>5</v>
      </c>
      <c r="AA228" s="33">
        <v>4</v>
      </c>
      <c r="AB228" s="33">
        <v>3</v>
      </c>
      <c r="AC228" s="33">
        <v>5</v>
      </c>
      <c r="AD228" s="33">
        <v>5</v>
      </c>
      <c r="AE228" s="33">
        <v>1</v>
      </c>
      <c r="AF228" s="33">
        <v>3</v>
      </c>
      <c r="AG228" s="33">
        <v>5</v>
      </c>
      <c r="AH228" s="33">
        <v>3</v>
      </c>
      <c r="AI228" s="33">
        <v>4</v>
      </c>
      <c r="AJ228" s="33">
        <v>1</v>
      </c>
      <c r="AK228" s="33">
        <v>1</v>
      </c>
      <c r="AL228" s="33">
        <v>1</v>
      </c>
      <c r="AM228" s="33">
        <v>1</v>
      </c>
      <c r="AN228" s="33">
        <v>4</v>
      </c>
      <c r="AO228" s="33">
        <v>5</v>
      </c>
      <c r="AP228" s="33">
        <v>1</v>
      </c>
      <c r="AQ228" s="33">
        <v>5</v>
      </c>
      <c r="AR228" s="33">
        <v>1</v>
      </c>
      <c r="AS228" s="33">
        <v>3</v>
      </c>
      <c r="AT228" s="33">
        <v>3</v>
      </c>
      <c r="AU228" s="33">
        <v>1</v>
      </c>
      <c r="AV228" s="33">
        <v>1</v>
      </c>
      <c r="AW228" s="33">
        <v>1</v>
      </c>
      <c r="AX228" s="33">
        <v>1</v>
      </c>
      <c r="AY228" s="33">
        <v>5</v>
      </c>
      <c r="AZ228" s="33">
        <v>1</v>
      </c>
      <c r="BA228" s="33">
        <v>1</v>
      </c>
      <c r="BB228" s="33">
        <v>5</v>
      </c>
      <c r="BC228" s="33">
        <v>1</v>
      </c>
      <c r="BD228" s="33">
        <v>1</v>
      </c>
      <c r="BF228" s="33">
        <v>1</v>
      </c>
      <c r="BG228" s="33">
        <v>4</v>
      </c>
      <c r="BH228" s="33">
        <v>4</v>
      </c>
      <c r="BI228" s="33">
        <v>2</v>
      </c>
      <c r="BJ228" s="33">
        <v>5</v>
      </c>
      <c r="BK228" s="33">
        <v>2</v>
      </c>
      <c r="BL228" s="33">
        <v>3</v>
      </c>
      <c r="BM228" s="33">
        <v>1</v>
      </c>
      <c r="BN228" s="33">
        <v>4</v>
      </c>
      <c r="BO228" s="33">
        <v>1</v>
      </c>
      <c r="BP228" s="33">
        <v>3</v>
      </c>
      <c r="BQ228" s="33">
        <v>5</v>
      </c>
      <c r="BR228" s="33">
        <v>5</v>
      </c>
      <c r="BS228" s="33">
        <v>5</v>
      </c>
      <c r="BT228" s="33">
        <v>5</v>
      </c>
      <c r="BV228" s="33" t="s">
        <v>198</v>
      </c>
      <c r="BW228" s="33" t="s">
        <v>182</v>
      </c>
      <c r="CB228" s="33" t="s">
        <v>704</v>
      </c>
      <c r="CC228" s="33" t="s">
        <v>712</v>
      </c>
      <c r="CD228" s="33" t="s">
        <v>719</v>
      </c>
      <c r="CE228" s="33" t="s">
        <v>727</v>
      </c>
      <c r="CF228" s="33" t="s">
        <v>2034</v>
      </c>
      <c r="CG228" s="33" t="s">
        <v>830</v>
      </c>
      <c r="CH228" s="33" t="s">
        <v>1672</v>
      </c>
      <c r="CI228" s="33" t="s">
        <v>837</v>
      </c>
      <c r="CJ228" s="33" t="s">
        <v>844</v>
      </c>
    </row>
    <row r="229" spans="1:88" ht="12.75" x14ac:dyDescent="0.2">
      <c r="A229" s="36">
        <v>42741.347399398146</v>
      </c>
      <c r="B229" s="33">
        <v>5</v>
      </c>
      <c r="C229" s="33">
        <v>5</v>
      </c>
      <c r="D229" s="33">
        <v>4</v>
      </c>
      <c r="E229" s="33">
        <v>5</v>
      </c>
      <c r="F229" s="33">
        <v>5</v>
      </c>
      <c r="G229" s="33">
        <v>5</v>
      </c>
      <c r="H229" s="33">
        <v>4</v>
      </c>
      <c r="I229" s="33">
        <v>5</v>
      </c>
      <c r="J229" s="33">
        <v>3</v>
      </c>
      <c r="K229" s="33">
        <v>1</v>
      </c>
      <c r="L229" s="33">
        <v>4</v>
      </c>
      <c r="M229" s="33">
        <v>4</v>
      </c>
      <c r="N229" s="33">
        <v>3</v>
      </c>
      <c r="O229" s="33">
        <v>1</v>
      </c>
      <c r="P229" s="33">
        <v>3</v>
      </c>
      <c r="Q229" s="33">
        <v>5</v>
      </c>
      <c r="R229" s="33">
        <v>3</v>
      </c>
      <c r="S229" s="33">
        <v>2</v>
      </c>
      <c r="T229" s="33">
        <v>3</v>
      </c>
      <c r="U229" s="33">
        <v>3</v>
      </c>
      <c r="V229" s="33">
        <v>1</v>
      </c>
      <c r="W229" s="33">
        <v>3</v>
      </c>
      <c r="X229" s="33">
        <v>3</v>
      </c>
      <c r="Y229" s="33">
        <v>5</v>
      </c>
      <c r="Z229" s="33">
        <v>5</v>
      </c>
      <c r="AA229" s="33">
        <v>5</v>
      </c>
      <c r="AB229" s="33">
        <v>3</v>
      </c>
      <c r="AC229" s="33">
        <v>4</v>
      </c>
      <c r="AD229" s="33">
        <v>3</v>
      </c>
      <c r="AE229" s="33">
        <v>1</v>
      </c>
      <c r="AF229" s="33">
        <v>5</v>
      </c>
      <c r="AG229" s="33">
        <v>4</v>
      </c>
      <c r="AH229" s="33">
        <v>5</v>
      </c>
      <c r="AI229" s="33">
        <v>5</v>
      </c>
      <c r="AJ229" s="33">
        <v>5</v>
      </c>
      <c r="AK229" s="33">
        <v>5</v>
      </c>
      <c r="AL229" s="33">
        <v>5</v>
      </c>
      <c r="AM229" s="33">
        <v>5</v>
      </c>
      <c r="AN229" s="33">
        <v>5</v>
      </c>
      <c r="AO229" s="33">
        <v>5</v>
      </c>
      <c r="AP229" s="33">
        <v>4</v>
      </c>
      <c r="AQ229" s="33">
        <v>5</v>
      </c>
      <c r="AR229" s="33">
        <v>2</v>
      </c>
      <c r="AS229" s="33">
        <v>1</v>
      </c>
      <c r="AT229" s="33">
        <v>3</v>
      </c>
      <c r="AU229" s="33">
        <v>5</v>
      </c>
      <c r="AV229" s="33">
        <v>3</v>
      </c>
      <c r="AW229" s="33">
        <v>3</v>
      </c>
      <c r="AX229" s="33">
        <v>4</v>
      </c>
      <c r="AY229" s="33">
        <v>5</v>
      </c>
      <c r="AZ229" s="33">
        <v>3</v>
      </c>
      <c r="BA229" s="33">
        <v>2</v>
      </c>
      <c r="BB229" s="33">
        <v>2</v>
      </c>
      <c r="BC229" s="33">
        <v>2</v>
      </c>
      <c r="BD229" s="33">
        <v>1</v>
      </c>
      <c r="BE229" s="33" t="s">
        <v>2035</v>
      </c>
      <c r="BF229" s="33">
        <v>4</v>
      </c>
      <c r="BG229" s="33">
        <v>5</v>
      </c>
      <c r="BH229" s="33">
        <v>5</v>
      </c>
      <c r="BI229" s="33">
        <v>1</v>
      </c>
      <c r="BJ229" s="33">
        <v>3</v>
      </c>
      <c r="BK229" s="33">
        <v>2</v>
      </c>
      <c r="BL229" s="33">
        <v>5</v>
      </c>
      <c r="BM229" s="33">
        <v>2</v>
      </c>
      <c r="BN229" s="33">
        <v>2</v>
      </c>
      <c r="BO229" s="33">
        <v>4</v>
      </c>
      <c r="BP229" s="33">
        <v>5</v>
      </c>
      <c r="BQ229" s="33">
        <v>5</v>
      </c>
      <c r="BR229" s="33">
        <v>3</v>
      </c>
      <c r="BS229" s="33">
        <v>3</v>
      </c>
      <c r="BT229" s="33">
        <v>4</v>
      </c>
      <c r="BU229" s="33" t="s">
        <v>2036</v>
      </c>
      <c r="BV229" s="33" t="s">
        <v>198</v>
      </c>
      <c r="BW229" s="33" t="s">
        <v>182</v>
      </c>
      <c r="BX229" s="33" t="s">
        <v>2037</v>
      </c>
      <c r="BY229" s="33" t="s">
        <v>2038</v>
      </c>
      <c r="CB229" s="33" t="s">
        <v>704</v>
      </c>
      <c r="CC229" s="33" t="s">
        <v>712</v>
      </c>
      <c r="CD229" s="33" t="s">
        <v>719</v>
      </c>
      <c r="CE229" s="33" t="s">
        <v>727</v>
      </c>
      <c r="CF229" s="33" t="s">
        <v>1340</v>
      </c>
      <c r="CG229" s="33" t="s">
        <v>828</v>
      </c>
      <c r="CH229" s="33" t="s">
        <v>1672</v>
      </c>
      <c r="CI229" s="33" t="s">
        <v>939</v>
      </c>
      <c r="CJ229" s="33" t="s">
        <v>844</v>
      </c>
    </row>
    <row r="230" spans="1:88" ht="12.75" x14ac:dyDescent="0.2">
      <c r="A230" s="36">
        <v>42741.374010127314</v>
      </c>
      <c r="B230" s="33">
        <v>2</v>
      </c>
      <c r="C230" s="33">
        <v>4</v>
      </c>
      <c r="D230" s="33">
        <v>5</v>
      </c>
      <c r="E230" s="33">
        <v>4</v>
      </c>
      <c r="F230" s="33">
        <v>5</v>
      </c>
      <c r="G230" s="33">
        <v>5</v>
      </c>
      <c r="H230" s="33">
        <v>5</v>
      </c>
      <c r="I230" s="33">
        <v>5</v>
      </c>
      <c r="J230" s="33">
        <v>2</v>
      </c>
      <c r="K230" s="33">
        <v>3</v>
      </c>
      <c r="L230" s="33">
        <v>3</v>
      </c>
      <c r="M230" s="33">
        <v>4</v>
      </c>
      <c r="N230" s="33">
        <v>3</v>
      </c>
      <c r="O230" s="33">
        <v>1</v>
      </c>
      <c r="P230" s="33">
        <v>1</v>
      </c>
      <c r="Q230" s="33">
        <v>3</v>
      </c>
      <c r="R230" s="33">
        <v>1</v>
      </c>
      <c r="S230" s="33">
        <v>3</v>
      </c>
      <c r="T230" s="33">
        <v>5</v>
      </c>
      <c r="U230" s="33">
        <v>4</v>
      </c>
      <c r="V230" s="33">
        <v>1</v>
      </c>
      <c r="W230" s="33">
        <v>4</v>
      </c>
      <c r="X230" s="33">
        <v>2</v>
      </c>
      <c r="Y230" s="33">
        <v>5</v>
      </c>
      <c r="Z230" s="33">
        <v>4</v>
      </c>
      <c r="AA230" s="33">
        <v>4</v>
      </c>
      <c r="AB230" s="33">
        <v>4</v>
      </c>
      <c r="AC230" s="33">
        <v>4</v>
      </c>
      <c r="AD230" s="33">
        <v>4</v>
      </c>
      <c r="AE230" s="33">
        <v>3</v>
      </c>
      <c r="AF230" s="33">
        <v>5</v>
      </c>
      <c r="AG230" s="33">
        <v>5</v>
      </c>
      <c r="AH230" s="33">
        <v>4</v>
      </c>
      <c r="AI230" s="33">
        <v>4</v>
      </c>
      <c r="AJ230" s="33">
        <v>3</v>
      </c>
      <c r="AK230" s="33">
        <v>2</v>
      </c>
      <c r="AL230" s="33">
        <v>2</v>
      </c>
      <c r="AM230" s="33">
        <v>2</v>
      </c>
      <c r="AN230" s="33">
        <v>3</v>
      </c>
      <c r="AO230" s="33">
        <v>5</v>
      </c>
      <c r="AP230" s="33">
        <v>2</v>
      </c>
      <c r="AQ230" s="33">
        <v>4</v>
      </c>
      <c r="AR230" s="33">
        <v>2</v>
      </c>
      <c r="AS230" s="33">
        <v>4</v>
      </c>
      <c r="AT230" s="33">
        <v>3</v>
      </c>
      <c r="AU230" s="33">
        <v>4</v>
      </c>
      <c r="AV230" s="33">
        <v>1</v>
      </c>
      <c r="AW230" s="33">
        <v>1</v>
      </c>
      <c r="AX230" s="33">
        <v>2</v>
      </c>
      <c r="AY230" s="33">
        <v>2</v>
      </c>
      <c r="AZ230" s="33">
        <v>1</v>
      </c>
      <c r="BA230" s="33">
        <v>2</v>
      </c>
      <c r="BB230" s="33">
        <v>4</v>
      </c>
      <c r="BC230" s="33">
        <v>2</v>
      </c>
      <c r="BD230" s="33">
        <v>2</v>
      </c>
      <c r="BF230" s="33">
        <v>4</v>
      </c>
      <c r="BH230" s="33">
        <v>1</v>
      </c>
      <c r="BI230" s="33">
        <v>3</v>
      </c>
      <c r="BJ230" s="33">
        <v>2</v>
      </c>
      <c r="BK230" s="33">
        <v>3</v>
      </c>
      <c r="BL230" s="33">
        <v>1</v>
      </c>
      <c r="BM230" s="33">
        <v>3</v>
      </c>
      <c r="BN230" s="33">
        <v>2</v>
      </c>
      <c r="BO230" s="33">
        <v>3</v>
      </c>
      <c r="BP230" s="33">
        <v>3</v>
      </c>
      <c r="BQ230" s="33">
        <v>3</v>
      </c>
      <c r="BR230" s="33">
        <v>5</v>
      </c>
      <c r="BS230" s="33" t="s">
        <v>5</v>
      </c>
      <c r="BT230" s="33">
        <v>2</v>
      </c>
      <c r="BU230" s="33" t="s">
        <v>2039</v>
      </c>
      <c r="BV230" s="33" t="s">
        <v>198</v>
      </c>
      <c r="BW230" s="33" t="s">
        <v>186</v>
      </c>
      <c r="BX230" s="33" t="s">
        <v>1587</v>
      </c>
      <c r="CB230" s="33" t="s">
        <v>704</v>
      </c>
      <c r="CC230" s="33" t="s">
        <v>711</v>
      </c>
      <c r="CD230" s="33" t="s">
        <v>719</v>
      </c>
      <c r="CE230" s="33" t="s">
        <v>727</v>
      </c>
      <c r="CF230" s="33" t="s">
        <v>2040</v>
      </c>
      <c r="CG230" s="33" t="s">
        <v>828</v>
      </c>
      <c r="CH230" s="33" t="s">
        <v>1045</v>
      </c>
      <c r="CI230" s="33" t="s">
        <v>839</v>
      </c>
      <c r="CJ230" s="33" t="s">
        <v>846</v>
      </c>
    </row>
    <row r="231" spans="1:88" ht="12.75" x14ac:dyDescent="0.2">
      <c r="A231" s="36">
        <v>42741.378516168981</v>
      </c>
      <c r="B231" s="33">
        <v>2</v>
      </c>
      <c r="C231" s="33">
        <v>5</v>
      </c>
      <c r="D231" s="33">
        <v>4</v>
      </c>
      <c r="E231" s="33">
        <v>1</v>
      </c>
      <c r="F231" s="33">
        <v>2</v>
      </c>
      <c r="G231" s="33">
        <v>3</v>
      </c>
      <c r="H231" s="33">
        <v>4</v>
      </c>
      <c r="I231" s="33">
        <v>1</v>
      </c>
      <c r="J231" s="33">
        <v>1</v>
      </c>
      <c r="K231" s="33">
        <v>5</v>
      </c>
      <c r="L231" s="33">
        <v>3</v>
      </c>
      <c r="M231" s="33">
        <v>4</v>
      </c>
      <c r="N231" s="33">
        <v>1</v>
      </c>
      <c r="O231" s="33">
        <v>3</v>
      </c>
      <c r="P231" s="33">
        <v>4</v>
      </c>
      <c r="Q231" s="33">
        <v>4</v>
      </c>
      <c r="R231" s="33">
        <v>5</v>
      </c>
      <c r="S231" s="33">
        <v>1</v>
      </c>
      <c r="T231" s="33">
        <v>2</v>
      </c>
      <c r="U231" s="33">
        <v>1</v>
      </c>
      <c r="V231" s="33">
        <v>1</v>
      </c>
      <c r="W231" s="33">
        <v>3</v>
      </c>
      <c r="X231" s="33">
        <v>3</v>
      </c>
      <c r="Y231" s="33">
        <v>5</v>
      </c>
      <c r="Z231" s="33">
        <v>4</v>
      </c>
      <c r="AA231" s="33">
        <v>5</v>
      </c>
      <c r="AB231" s="33">
        <v>4</v>
      </c>
      <c r="AC231" s="33">
        <v>3</v>
      </c>
      <c r="AD231" s="33">
        <v>5</v>
      </c>
      <c r="AE231" s="33">
        <v>2</v>
      </c>
      <c r="AF231" s="33">
        <v>4</v>
      </c>
      <c r="AG231" s="33">
        <v>5</v>
      </c>
      <c r="AH231" s="33">
        <v>4</v>
      </c>
      <c r="AI231" s="33">
        <v>3</v>
      </c>
      <c r="AJ231" s="33">
        <v>3</v>
      </c>
      <c r="AK231" s="33">
        <v>5</v>
      </c>
      <c r="AL231" s="33">
        <v>5</v>
      </c>
      <c r="AM231" s="33" t="s">
        <v>5</v>
      </c>
      <c r="AN231" s="33">
        <v>3</v>
      </c>
      <c r="AO231" s="33">
        <v>3</v>
      </c>
      <c r="AP231" s="33">
        <v>5</v>
      </c>
      <c r="AQ231" s="33">
        <v>1</v>
      </c>
      <c r="AR231" s="33">
        <v>1</v>
      </c>
      <c r="AS231" s="33">
        <v>5</v>
      </c>
      <c r="AT231" s="33">
        <v>4</v>
      </c>
      <c r="AU231" s="33">
        <v>5</v>
      </c>
      <c r="AV231" s="33" t="s">
        <v>5</v>
      </c>
      <c r="AW231" s="33">
        <v>3</v>
      </c>
      <c r="AX231" s="33">
        <v>5</v>
      </c>
      <c r="AY231" s="33">
        <v>5</v>
      </c>
      <c r="AZ231" s="33">
        <v>5</v>
      </c>
      <c r="BA231" s="33" t="s">
        <v>5</v>
      </c>
      <c r="BB231" s="33">
        <v>3</v>
      </c>
      <c r="BC231" s="33">
        <v>2</v>
      </c>
      <c r="BD231" s="33" t="s">
        <v>5</v>
      </c>
      <c r="BF231" s="33">
        <v>5</v>
      </c>
      <c r="BG231" s="33">
        <v>5</v>
      </c>
      <c r="BH231" s="33">
        <v>4</v>
      </c>
      <c r="BI231" s="33">
        <v>4</v>
      </c>
      <c r="BJ231" s="33">
        <v>5</v>
      </c>
      <c r="BK231" s="33">
        <v>4</v>
      </c>
      <c r="BL231" s="33">
        <v>4</v>
      </c>
      <c r="BM231" s="33">
        <v>5</v>
      </c>
      <c r="BN231" s="33">
        <v>3</v>
      </c>
      <c r="BO231" s="33">
        <v>4</v>
      </c>
      <c r="BP231" s="33">
        <v>4</v>
      </c>
      <c r="BQ231" s="33">
        <v>5</v>
      </c>
      <c r="BR231" s="33">
        <v>5</v>
      </c>
      <c r="BS231" s="33">
        <v>5</v>
      </c>
      <c r="BT231" s="33">
        <v>5</v>
      </c>
      <c r="BU231" s="33" t="s">
        <v>2041</v>
      </c>
      <c r="BV231" s="33" t="s">
        <v>198</v>
      </c>
      <c r="BW231" s="33" t="s">
        <v>186</v>
      </c>
      <c r="BX231" s="33" t="s">
        <v>1619</v>
      </c>
      <c r="BY231" s="33" t="s">
        <v>1579</v>
      </c>
      <c r="CB231" s="33" t="s">
        <v>705</v>
      </c>
      <c r="CC231" s="33" t="s">
        <v>714</v>
      </c>
      <c r="CD231" s="33" t="s">
        <v>722</v>
      </c>
      <c r="CE231" s="33" t="s">
        <v>727</v>
      </c>
      <c r="CF231" s="33" t="s">
        <v>2042</v>
      </c>
      <c r="CG231" s="33" t="s">
        <v>2043</v>
      </c>
      <c r="CH231" s="33" t="s">
        <v>1439</v>
      </c>
      <c r="CI231" s="33" t="s">
        <v>1167</v>
      </c>
      <c r="CJ231" s="33" t="s">
        <v>2044</v>
      </c>
    </row>
    <row r="232" spans="1:88" ht="12.75" x14ac:dyDescent="0.2">
      <c r="A232" s="36">
        <v>42741.388452951389</v>
      </c>
      <c r="B232" s="33">
        <v>2</v>
      </c>
      <c r="C232" s="33">
        <v>2</v>
      </c>
      <c r="D232" s="33">
        <v>3</v>
      </c>
      <c r="E232" s="33">
        <v>4</v>
      </c>
      <c r="F232" s="33">
        <v>3</v>
      </c>
      <c r="G232" s="33">
        <v>4</v>
      </c>
      <c r="H232" s="33">
        <v>1</v>
      </c>
      <c r="I232" s="33">
        <v>1</v>
      </c>
      <c r="J232" s="33">
        <v>3</v>
      </c>
      <c r="K232" s="33">
        <v>3</v>
      </c>
      <c r="L232" s="33">
        <v>1</v>
      </c>
      <c r="M232" s="33">
        <v>2</v>
      </c>
      <c r="N232" s="33">
        <v>1</v>
      </c>
      <c r="O232" s="33">
        <v>4</v>
      </c>
      <c r="P232" s="33">
        <v>3</v>
      </c>
      <c r="Q232" s="33">
        <v>1</v>
      </c>
      <c r="R232" s="33">
        <v>4</v>
      </c>
      <c r="S232" s="33">
        <v>3</v>
      </c>
      <c r="T232" s="33">
        <v>2</v>
      </c>
      <c r="U232" s="33">
        <v>2</v>
      </c>
      <c r="V232" s="33">
        <v>2</v>
      </c>
      <c r="W232" s="33">
        <v>4</v>
      </c>
      <c r="X232" s="33">
        <v>1</v>
      </c>
      <c r="Y232" s="33">
        <v>4</v>
      </c>
      <c r="Z232" s="33" t="s">
        <v>5</v>
      </c>
      <c r="AA232" s="33">
        <v>3</v>
      </c>
      <c r="AB232" s="33" t="s">
        <v>5</v>
      </c>
      <c r="AC232" s="33">
        <v>1</v>
      </c>
      <c r="AD232" s="33">
        <v>3</v>
      </c>
      <c r="AE232" s="33" t="s">
        <v>5</v>
      </c>
      <c r="AF232" s="33">
        <v>3</v>
      </c>
      <c r="AG232" s="33">
        <v>3</v>
      </c>
      <c r="AH232" s="33" t="s">
        <v>5</v>
      </c>
      <c r="AI232" s="33">
        <v>3</v>
      </c>
      <c r="AJ232" s="33">
        <v>2</v>
      </c>
      <c r="AK232" s="33">
        <v>4</v>
      </c>
      <c r="AL232" s="33">
        <v>3</v>
      </c>
      <c r="AM232" s="33">
        <v>4</v>
      </c>
      <c r="AN232" s="33">
        <v>3</v>
      </c>
      <c r="AO232" s="33">
        <v>5</v>
      </c>
      <c r="AP232" s="33">
        <v>2</v>
      </c>
      <c r="AQ232" s="33">
        <v>2</v>
      </c>
      <c r="AR232" s="33">
        <v>4</v>
      </c>
      <c r="AS232" s="33">
        <v>3</v>
      </c>
      <c r="AT232" s="33">
        <v>2</v>
      </c>
      <c r="AU232" s="33">
        <v>2</v>
      </c>
      <c r="AV232" s="33">
        <v>1</v>
      </c>
      <c r="AW232" s="33">
        <v>3</v>
      </c>
      <c r="AX232" s="33">
        <v>2</v>
      </c>
      <c r="AY232" s="33">
        <v>3</v>
      </c>
      <c r="AZ232" s="33">
        <v>4</v>
      </c>
      <c r="BA232" s="33">
        <v>3</v>
      </c>
      <c r="BB232" s="33">
        <v>4</v>
      </c>
      <c r="BC232" s="33">
        <v>3</v>
      </c>
      <c r="BD232" s="33">
        <v>3</v>
      </c>
      <c r="BE232" s="33" t="s">
        <v>2045</v>
      </c>
      <c r="BF232" s="33">
        <v>4</v>
      </c>
      <c r="BG232" s="33" t="s">
        <v>5</v>
      </c>
      <c r="BH232" s="33" t="s">
        <v>5</v>
      </c>
      <c r="BI232" s="33">
        <v>4</v>
      </c>
      <c r="BJ232" s="33" t="s">
        <v>5</v>
      </c>
      <c r="BK232" s="33" t="s">
        <v>5</v>
      </c>
      <c r="BL232" s="33" t="s">
        <v>5</v>
      </c>
      <c r="BM232" s="33" t="s">
        <v>5</v>
      </c>
      <c r="BN232" s="33">
        <v>1</v>
      </c>
      <c r="BO232" s="33" t="s">
        <v>5</v>
      </c>
      <c r="BP232" s="33">
        <v>4</v>
      </c>
      <c r="BQ232" s="33">
        <v>3</v>
      </c>
      <c r="BR232" s="33">
        <v>4</v>
      </c>
      <c r="BS232" s="33">
        <v>4</v>
      </c>
      <c r="BT232" s="33">
        <v>3</v>
      </c>
      <c r="BU232" s="33" t="s">
        <v>2046</v>
      </c>
      <c r="BV232" s="33" t="s">
        <v>198</v>
      </c>
      <c r="BW232" s="33" t="s">
        <v>184</v>
      </c>
      <c r="BX232" s="33" t="s">
        <v>1551</v>
      </c>
      <c r="BY232" s="33" t="s">
        <v>1538</v>
      </c>
      <c r="CB232" s="33" t="s">
        <v>704</v>
      </c>
      <c r="CC232" s="33" t="s">
        <v>711</v>
      </c>
      <c r="CD232" s="33" t="s">
        <v>719</v>
      </c>
      <c r="CE232" s="33" t="s">
        <v>727</v>
      </c>
      <c r="CF232" s="33" t="s">
        <v>1108</v>
      </c>
      <c r="CG232" s="33" t="s">
        <v>829</v>
      </c>
      <c r="CH232" s="33" t="s">
        <v>1100</v>
      </c>
      <c r="CI232" s="33" t="s">
        <v>837</v>
      </c>
      <c r="CJ232" s="33" t="s">
        <v>844</v>
      </c>
    </row>
    <row r="233" spans="1:88" ht="12.75" x14ac:dyDescent="0.2">
      <c r="A233" s="36">
        <v>42741.454005902779</v>
      </c>
      <c r="B233" s="33">
        <v>3</v>
      </c>
      <c r="C233" s="33">
        <v>4</v>
      </c>
      <c r="D233" s="33">
        <v>3</v>
      </c>
      <c r="E233" s="33">
        <v>3</v>
      </c>
      <c r="F233" s="33">
        <v>1</v>
      </c>
      <c r="G233" s="33">
        <v>5</v>
      </c>
      <c r="H233" s="33">
        <v>4</v>
      </c>
      <c r="I233" s="33">
        <v>2</v>
      </c>
      <c r="J233" s="33">
        <v>4</v>
      </c>
      <c r="K233" s="33">
        <v>2</v>
      </c>
      <c r="L233" s="33">
        <v>2</v>
      </c>
      <c r="M233" s="33">
        <v>2</v>
      </c>
      <c r="N233" s="33">
        <v>1</v>
      </c>
      <c r="O233" s="33">
        <v>2</v>
      </c>
      <c r="P233" s="33">
        <v>2</v>
      </c>
      <c r="Q233" s="33">
        <v>4</v>
      </c>
      <c r="R233" s="33">
        <v>3</v>
      </c>
      <c r="S233" s="33">
        <v>1</v>
      </c>
      <c r="T233" s="33">
        <v>2</v>
      </c>
      <c r="U233" s="33">
        <v>1</v>
      </c>
      <c r="V233" s="33">
        <v>1</v>
      </c>
      <c r="W233" s="33">
        <v>5</v>
      </c>
      <c r="X233" s="33">
        <v>4</v>
      </c>
      <c r="Y233" s="33">
        <v>3</v>
      </c>
      <c r="Z233" s="33">
        <v>5</v>
      </c>
      <c r="AA233" s="33">
        <v>5</v>
      </c>
      <c r="AB233" s="33">
        <v>3</v>
      </c>
      <c r="AC233" s="33">
        <v>4</v>
      </c>
      <c r="AD233" s="33">
        <v>5</v>
      </c>
      <c r="AE233" s="33">
        <v>2</v>
      </c>
      <c r="AF233" s="33">
        <v>5</v>
      </c>
      <c r="AG233" s="33">
        <v>5</v>
      </c>
      <c r="AH233" s="33">
        <v>5</v>
      </c>
      <c r="AI233" s="33">
        <v>5</v>
      </c>
      <c r="AJ233" s="33">
        <v>3</v>
      </c>
      <c r="AK233" s="33">
        <v>4</v>
      </c>
      <c r="AL233" s="33">
        <v>4</v>
      </c>
      <c r="AM233" s="33">
        <v>2</v>
      </c>
      <c r="AN233" s="33">
        <v>1</v>
      </c>
      <c r="AO233" s="33">
        <v>5</v>
      </c>
      <c r="AP233" s="33">
        <v>4</v>
      </c>
      <c r="AQ233" s="33">
        <v>3</v>
      </c>
      <c r="AR233" s="33">
        <v>4</v>
      </c>
      <c r="AS233" s="33">
        <v>3</v>
      </c>
      <c r="AT233" s="33">
        <v>3</v>
      </c>
      <c r="AU233" s="33">
        <v>3</v>
      </c>
      <c r="AV233" s="33">
        <v>1</v>
      </c>
      <c r="AW233" s="33">
        <v>2</v>
      </c>
      <c r="AX233" s="33">
        <v>4</v>
      </c>
      <c r="AY233" s="33">
        <v>3</v>
      </c>
      <c r="AZ233" s="33">
        <v>2</v>
      </c>
      <c r="BA233" s="33">
        <v>1</v>
      </c>
      <c r="BB233" s="33">
        <v>1</v>
      </c>
      <c r="BC233" s="33">
        <v>1</v>
      </c>
      <c r="BD233" s="33">
        <v>1</v>
      </c>
      <c r="BE233" s="33" t="s">
        <v>2047</v>
      </c>
      <c r="BF233" s="33">
        <v>3</v>
      </c>
      <c r="BG233" s="33">
        <v>3</v>
      </c>
      <c r="BH233" s="33">
        <v>2</v>
      </c>
      <c r="BI233" s="33" t="s">
        <v>5</v>
      </c>
      <c r="BJ233" s="33">
        <v>2</v>
      </c>
      <c r="BK233" s="33">
        <v>3</v>
      </c>
      <c r="BL233" s="33">
        <v>3</v>
      </c>
      <c r="BM233" s="33">
        <v>3</v>
      </c>
      <c r="BN233" s="33">
        <v>1</v>
      </c>
      <c r="BO233" s="33" t="s">
        <v>5</v>
      </c>
      <c r="BP233" s="33">
        <v>4</v>
      </c>
      <c r="BQ233" s="33">
        <v>3</v>
      </c>
      <c r="BR233" s="33">
        <v>4</v>
      </c>
      <c r="BS233" s="33">
        <v>3</v>
      </c>
      <c r="BT233" s="33">
        <v>3</v>
      </c>
      <c r="BU233" s="33" t="s">
        <v>2048</v>
      </c>
      <c r="BV233" s="33" t="s">
        <v>198</v>
      </c>
      <c r="BW233" s="33" t="s">
        <v>184</v>
      </c>
      <c r="BX233" s="33" t="s">
        <v>1556</v>
      </c>
      <c r="CB233" s="33" t="s">
        <v>704</v>
      </c>
      <c r="CC233" s="33" t="s">
        <v>713</v>
      </c>
      <c r="CD233" s="33" t="s">
        <v>720</v>
      </c>
      <c r="CE233" s="33" t="s">
        <v>727</v>
      </c>
      <c r="CF233" s="33" t="s">
        <v>2049</v>
      </c>
      <c r="CG233" s="33" t="s">
        <v>206</v>
      </c>
      <c r="CH233" s="33" t="s">
        <v>1334</v>
      </c>
      <c r="CI233" s="33" t="s">
        <v>837</v>
      </c>
      <c r="CJ233" s="33" t="s">
        <v>844</v>
      </c>
    </row>
    <row r="234" spans="1:88" ht="12.75" x14ac:dyDescent="0.2">
      <c r="A234" s="36">
        <v>42741.500122881946</v>
      </c>
      <c r="B234" s="33">
        <v>3</v>
      </c>
      <c r="C234" s="33">
        <v>3</v>
      </c>
      <c r="D234" s="33">
        <v>1</v>
      </c>
      <c r="E234" s="33">
        <v>4</v>
      </c>
      <c r="F234" s="33">
        <v>3</v>
      </c>
      <c r="G234" s="33">
        <v>3</v>
      </c>
      <c r="H234" s="33">
        <v>1</v>
      </c>
      <c r="I234" s="33" t="s">
        <v>5</v>
      </c>
      <c r="J234" s="33">
        <v>4</v>
      </c>
      <c r="K234" s="33">
        <v>3</v>
      </c>
      <c r="L234" s="33">
        <v>3</v>
      </c>
      <c r="M234" s="33">
        <v>3</v>
      </c>
      <c r="N234" s="33">
        <v>1</v>
      </c>
      <c r="O234" s="33">
        <v>3</v>
      </c>
      <c r="P234" s="33">
        <v>2</v>
      </c>
      <c r="Q234" s="33">
        <v>3</v>
      </c>
      <c r="R234" s="33">
        <v>3</v>
      </c>
      <c r="S234" s="33" t="s">
        <v>5</v>
      </c>
      <c r="T234" s="33">
        <v>3</v>
      </c>
      <c r="U234" s="33">
        <v>5</v>
      </c>
      <c r="V234" s="33">
        <v>3</v>
      </c>
      <c r="W234" s="33">
        <v>5</v>
      </c>
      <c r="X234" s="33">
        <v>4</v>
      </c>
      <c r="Y234" s="33">
        <v>3</v>
      </c>
      <c r="Z234" s="33">
        <v>4</v>
      </c>
      <c r="AA234" s="33">
        <v>3</v>
      </c>
      <c r="AB234" s="33">
        <v>3</v>
      </c>
      <c r="AC234" s="33">
        <v>3</v>
      </c>
      <c r="AD234" s="33">
        <v>4</v>
      </c>
      <c r="AE234" s="33">
        <v>3</v>
      </c>
      <c r="AF234" s="33" t="s">
        <v>5</v>
      </c>
      <c r="AG234" s="33">
        <v>4</v>
      </c>
      <c r="AH234" s="33" t="s">
        <v>5</v>
      </c>
      <c r="AI234" s="33">
        <v>4</v>
      </c>
      <c r="AJ234" s="33">
        <v>2</v>
      </c>
      <c r="AK234" s="33">
        <v>3</v>
      </c>
      <c r="AL234" s="33">
        <v>2</v>
      </c>
      <c r="AM234" s="33">
        <v>4</v>
      </c>
      <c r="AN234" s="33">
        <v>3</v>
      </c>
      <c r="AO234" s="33">
        <v>4</v>
      </c>
      <c r="AP234" s="33">
        <v>1</v>
      </c>
      <c r="AQ234" s="33" t="s">
        <v>5</v>
      </c>
      <c r="AR234" s="33">
        <v>4</v>
      </c>
      <c r="AS234" s="33">
        <v>3</v>
      </c>
      <c r="AT234" s="33">
        <v>3</v>
      </c>
      <c r="AU234" s="33">
        <v>3</v>
      </c>
      <c r="AV234" s="33">
        <v>2</v>
      </c>
      <c r="AW234" s="33">
        <v>2</v>
      </c>
      <c r="AX234" s="33">
        <v>3</v>
      </c>
      <c r="AY234" s="33">
        <v>3</v>
      </c>
      <c r="AZ234" s="33">
        <v>3</v>
      </c>
      <c r="BA234" s="33" t="s">
        <v>5</v>
      </c>
      <c r="BB234" s="33">
        <v>3</v>
      </c>
      <c r="BC234" s="33">
        <v>4</v>
      </c>
      <c r="BD234" s="33">
        <v>4</v>
      </c>
      <c r="BE234" s="33" t="s">
        <v>2050</v>
      </c>
      <c r="BF234" s="33">
        <v>4</v>
      </c>
      <c r="BG234" s="33">
        <v>5</v>
      </c>
      <c r="BH234" s="33">
        <v>3</v>
      </c>
      <c r="BI234" s="33">
        <v>3</v>
      </c>
      <c r="BJ234" s="33">
        <v>4</v>
      </c>
      <c r="BK234" s="33">
        <v>3</v>
      </c>
      <c r="BL234" s="33">
        <v>4</v>
      </c>
      <c r="BM234" s="33">
        <v>4</v>
      </c>
      <c r="BN234" s="33">
        <v>4</v>
      </c>
      <c r="BO234" s="33">
        <v>2</v>
      </c>
      <c r="BP234" s="33">
        <v>5</v>
      </c>
      <c r="BQ234" s="33">
        <v>5</v>
      </c>
      <c r="BR234" s="33">
        <v>5</v>
      </c>
      <c r="BS234" s="33">
        <v>3</v>
      </c>
      <c r="BT234" s="33">
        <v>5</v>
      </c>
      <c r="BU234" s="33" t="s">
        <v>2051</v>
      </c>
      <c r="BV234" s="33" t="s">
        <v>198</v>
      </c>
      <c r="BW234" s="33" t="s">
        <v>186</v>
      </c>
      <c r="CB234" s="33" t="s">
        <v>705</v>
      </c>
      <c r="CC234" s="33" t="s">
        <v>713</v>
      </c>
      <c r="CD234" s="33" t="s">
        <v>719</v>
      </c>
      <c r="CE234" s="33" t="s">
        <v>727</v>
      </c>
      <c r="CF234" s="33" t="s">
        <v>2052</v>
      </c>
      <c r="CG234" s="33" t="s">
        <v>829</v>
      </c>
      <c r="CH234" s="33" t="s">
        <v>978</v>
      </c>
      <c r="CI234" s="33" t="s">
        <v>2053</v>
      </c>
      <c r="CJ234" s="33" t="s">
        <v>2054</v>
      </c>
    </row>
    <row r="235" spans="1:88" ht="12.75" x14ac:dyDescent="0.2">
      <c r="A235" s="36">
        <v>42741.525401238425</v>
      </c>
      <c r="B235" s="33">
        <v>2</v>
      </c>
      <c r="C235" s="33">
        <v>3</v>
      </c>
      <c r="D235" s="33">
        <v>1</v>
      </c>
      <c r="E235" s="33">
        <v>2</v>
      </c>
      <c r="F235" s="33">
        <v>1</v>
      </c>
      <c r="G235" s="33">
        <v>4</v>
      </c>
      <c r="H235" s="33">
        <v>1</v>
      </c>
      <c r="I235" s="33">
        <v>2</v>
      </c>
      <c r="J235" s="33">
        <v>1</v>
      </c>
      <c r="K235" s="33">
        <v>2</v>
      </c>
      <c r="L235" s="33">
        <v>1</v>
      </c>
      <c r="M235" s="33">
        <v>4</v>
      </c>
      <c r="N235" s="33">
        <v>1</v>
      </c>
      <c r="O235" s="33">
        <v>5</v>
      </c>
      <c r="P235" s="33">
        <v>2</v>
      </c>
      <c r="Q235" s="33">
        <v>3</v>
      </c>
      <c r="R235" s="33">
        <v>1</v>
      </c>
      <c r="S235" s="33">
        <v>1</v>
      </c>
      <c r="T235" s="33">
        <v>1</v>
      </c>
      <c r="U235" s="33">
        <v>1</v>
      </c>
      <c r="V235" s="33">
        <v>1</v>
      </c>
      <c r="W235" s="33">
        <v>3</v>
      </c>
      <c r="X235" s="33">
        <v>1</v>
      </c>
      <c r="Y235" s="33">
        <v>4</v>
      </c>
      <c r="Z235" s="33">
        <v>4</v>
      </c>
      <c r="AA235" s="33">
        <v>3</v>
      </c>
      <c r="AB235" s="33">
        <v>3</v>
      </c>
      <c r="AC235" s="33">
        <v>1</v>
      </c>
      <c r="AD235" s="33">
        <v>1</v>
      </c>
      <c r="AE235" s="33">
        <v>1</v>
      </c>
      <c r="AF235" s="33">
        <v>4</v>
      </c>
      <c r="AG235" s="33">
        <v>2</v>
      </c>
      <c r="AH235" s="33">
        <v>4</v>
      </c>
      <c r="AI235" s="33">
        <v>1</v>
      </c>
      <c r="AJ235" s="33">
        <v>2</v>
      </c>
      <c r="AK235" s="33">
        <v>3</v>
      </c>
      <c r="AL235" s="33">
        <v>1</v>
      </c>
      <c r="AM235" s="33">
        <v>3</v>
      </c>
      <c r="AN235" s="33" t="s">
        <v>5</v>
      </c>
      <c r="AO235" s="33">
        <v>4</v>
      </c>
      <c r="AP235" s="33">
        <v>1</v>
      </c>
      <c r="AQ235" s="33">
        <v>2</v>
      </c>
      <c r="AR235" s="33">
        <v>2</v>
      </c>
      <c r="AS235" s="33">
        <v>1</v>
      </c>
      <c r="AT235" s="33">
        <v>2</v>
      </c>
      <c r="AU235" s="33">
        <v>5</v>
      </c>
      <c r="AV235" s="33">
        <v>1</v>
      </c>
      <c r="AW235" s="33">
        <v>5</v>
      </c>
      <c r="AX235" s="33">
        <v>2</v>
      </c>
      <c r="AY235" s="33">
        <v>3</v>
      </c>
      <c r="AZ235" s="33">
        <v>1</v>
      </c>
      <c r="BA235" s="33">
        <v>1</v>
      </c>
      <c r="BB235" s="33">
        <v>2</v>
      </c>
      <c r="BC235" s="33">
        <v>1</v>
      </c>
      <c r="BD235" s="33">
        <v>1</v>
      </c>
      <c r="BE235" s="33" t="s">
        <v>2055</v>
      </c>
      <c r="BF235" s="33">
        <v>3</v>
      </c>
      <c r="BG235" s="33">
        <v>4</v>
      </c>
      <c r="BH235" s="33">
        <v>4</v>
      </c>
      <c r="BI235" s="33">
        <v>4</v>
      </c>
      <c r="BJ235" s="33" t="s">
        <v>5</v>
      </c>
      <c r="BK235" s="33">
        <v>1</v>
      </c>
      <c r="BL235" s="33">
        <v>5</v>
      </c>
      <c r="BM235" s="33">
        <v>5</v>
      </c>
      <c r="BN235" s="33">
        <v>3</v>
      </c>
      <c r="BO235" s="33" t="s">
        <v>5</v>
      </c>
      <c r="BP235" s="33">
        <v>4</v>
      </c>
      <c r="BQ235" s="33">
        <v>3</v>
      </c>
      <c r="BR235" s="33">
        <v>4</v>
      </c>
      <c r="BS235" s="33" t="s">
        <v>5</v>
      </c>
      <c r="BT235" s="33">
        <v>4</v>
      </c>
      <c r="BU235" s="33" t="s">
        <v>2056</v>
      </c>
      <c r="BV235" s="33" t="s">
        <v>182</v>
      </c>
      <c r="CB235" s="33" t="s">
        <v>704</v>
      </c>
      <c r="CC235" s="33" t="s">
        <v>712</v>
      </c>
      <c r="CD235" s="33" t="s">
        <v>719</v>
      </c>
      <c r="CE235" s="33" t="s">
        <v>727</v>
      </c>
      <c r="CF235" s="33" t="s">
        <v>1301</v>
      </c>
      <c r="CG235" s="33" t="s">
        <v>206</v>
      </c>
      <c r="CH235" s="33" t="s">
        <v>1103</v>
      </c>
      <c r="CI235" s="33" t="s">
        <v>837</v>
      </c>
      <c r="CJ235" s="33" t="s">
        <v>844</v>
      </c>
    </row>
    <row r="236" spans="1:88" ht="12.75" x14ac:dyDescent="0.2">
      <c r="A236" s="36">
        <v>42741.566376226852</v>
      </c>
      <c r="B236" s="33">
        <v>3</v>
      </c>
      <c r="C236" s="33">
        <v>2</v>
      </c>
      <c r="D236" s="33">
        <v>2</v>
      </c>
      <c r="E236" s="33">
        <v>2</v>
      </c>
      <c r="F236" s="33">
        <v>4</v>
      </c>
      <c r="G236" s="33">
        <v>5</v>
      </c>
      <c r="H236" s="33">
        <v>2</v>
      </c>
      <c r="I236" s="33">
        <v>4</v>
      </c>
      <c r="J236" s="33">
        <v>3</v>
      </c>
      <c r="K236" s="33">
        <v>5</v>
      </c>
      <c r="L236" s="33">
        <v>5</v>
      </c>
      <c r="M236" s="33">
        <v>4</v>
      </c>
      <c r="N236" s="33">
        <v>2</v>
      </c>
      <c r="O236" s="33">
        <v>5</v>
      </c>
      <c r="P236" s="33">
        <v>4</v>
      </c>
      <c r="Q236" s="33">
        <v>4</v>
      </c>
      <c r="R236" s="33">
        <v>3</v>
      </c>
      <c r="S236" s="33">
        <v>3</v>
      </c>
      <c r="T236" s="33">
        <v>4</v>
      </c>
      <c r="U236" s="33">
        <v>3</v>
      </c>
      <c r="V236" s="33">
        <v>3</v>
      </c>
      <c r="W236" s="33">
        <v>4</v>
      </c>
      <c r="X236" s="33">
        <v>3</v>
      </c>
      <c r="Y236" s="33">
        <v>4</v>
      </c>
      <c r="Z236" s="33">
        <v>3</v>
      </c>
      <c r="AA236" s="33">
        <v>3</v>
      </c>
      <c r="AB236" s="33">
        <v>4</v>
      </c>
      <c r="AC236" s="33">
        <v>3</v>
      </c>
      <c r="AD236" s="33">
        <v>3</v>
      </c>
      <c r="AE236" s="33">
        <v>3</v>
      </c>
      <c r="AF236" s="33">
        <v>4</v>
      </c>
      <c r="AG236" s="33">
        <v>4</v>
      </c>
      <c r="AH236" s="33">
        <v>4</v>
      </c>
      <c r="AI236" s="33">
        <v>3</v>
      </c>
      <c r="AJ236" s="33">
        <v>3</v>
      </c>
      <c r="AK236" s="33">
        <v>2</v>
      </c>
      <c r="AL236" s="33">
        <v>2</v>
      </c>
      <c r="AM236" s="33">
        <v>2</v>
      </c>
      <c r="AN236" s="33">
        <v>3</v>
      </c>
      <c r="AO236" s="33">
        <v>3</v>
      </c>
      <c r="AP236" s="33">
        <v>3</v>
      </c>
      <c r="AQ236" s="33">
        <v>4</v>
      </c>
      <c r="AR236" s="33">
        <v>2</v>
      </c>
      <c r="AS236" s="33">
        <v>3</v>
      </c>
      <c r="AT236" s="33">
        <v>4</v>
      </c>
      <c r="AU236" s="33">
        <v>4</v>
      </c>
      <c r="AV236" s="33">
        <v>2</v>
      </c>
      <c r="AW236" s="33">
        <v>4</v>
      </c>
      <c r="AX236" s="33">
        <v>3</v>
      </c>
      <c r="AY236" s="33">
        <v>4</v>
      </c>
      <c r="AZ236" s="33">
        <v>3</v>
      </c>
      <c r="BA236" s="33">
        <v>2</v>
      </c>
      <c r="BB236" s="33">
        <v>3</v>
      </c>
      <c r="BC236" s="33">
        <v>4</v>
      </c>
      <c r="BD236" s="33">
        <v>4</v>
      </c>
      <c r="BF236" s="33">
        <v>3</v>
      </c>
      <c r="BG236" s="33">
        <v>3</v>
      </c>
      <c r="BH236" s="33">
        <v>3</v>
      </c>
      <c r="BI236" s="33">
        <v>3</v>
      </c>
      <c r="BJ236" s="33">
        <v>3</v>
      </c>
      <c r="BK236" s="33">
        <v>3</v>
      </c>
      <c r="BL236" s="33">
        <v>2</v>
      </c>
      <c r="BM236" s="33">
        <v>3</v>
      </c>
      <c r="BN236" s="33">
        <v>3</v>
      </c>
      <c r="BO236" s="33">
        <v>3</v>
      </c>
      <c r="BP236" s="33">
        <v>3</v>
      </c>
      <c r="BQ236" s="33">
        <v>3</v>
      </c>
      <c r="BR236" s="33">
        <v>4</v>
      </c>
      <c r="BS236" s="33">
        <v>4</v>
      </c>
      <c r="BT236" s="33">
        <v>4</v>
      </c>
      <c r="BV236" s="33" t="s">
        <v>198</v>
      </c>
      <c r="BW236" s="33" t="s">
        <v>186</v>
      </c>
      <c r="CB236" s="33" t="s">
        <v>704</v>
      </c>
      <c r="CC236" s="33" t="s">
        <v>712</v>
      </c>
      <c r="CD236" s="33" t="s">
        <v>720</v>
      </c>
      <c r="CE236" s="33" t="s">
        <v>727</v>
      </c>
      <c r="CF236" s="33" t="s">
        <v>2057</v>
      </c>
      <c r="CG236" s="33" t="s">
        <v>828</v>
      </c>
      <c r="CI236" s="33" t="s">
        <v>838</v>
      </c>
      <c r="CJ236" s="33" t="s">
        <v>845</v>
      </c>
    </row>
    <row r="237" spans="1:88" ht="12.75" x14ac:dyDescent="0.2">
      <c r="A237" s="36">
        <v>42741.574753807872</v>
      </c>
      <c r="B237" s="33">
        <v>2</v>
      </c>
      <c r="C237" s="33">
        <v>3</v>
      </c>
      <c r="D237" s="33">
        <v>1</v>
      </c>
      <c r="E237" s="33">
        <v>1</v>
      </c>
      <c r="F237" s="33">
        <v>1</v>
      </c>
      <c r="G237" s="33">
        <v>5</v>
      </c>
      <c r="H237" s="33">
        <v>2</v>
      </c>
      <c r="I237" s="33">
        <v>4</v>
      </c>
      <c r="J237" s="33">
        <v>3</v>
      </c>
      <c r="K237" s="33">
        <v>3</v>
      </c>
      <c r="L237" s="33">
        <v>2</v>
      </c>
      <c r="M237" s="33">
        <v>1</v>
      </c>
      <c r="N237" s="33">
        <v>5</v>
      </c>
      <c r="O237" s="33">
        <v>2</v>
      </c>
      <c r="P237" s="33">
        <v>2</v>
      </c>
      <c r="Q237" s="33">
        <v>3</v>
      </c>
      <c r="R237" s="33">
        <v>2</v>
      </c>
      <c r="S237" s="33">
        <v>2</v>
      </c>
      <c r="T237" s="33">
        <v>3</v>
      </c>
      <c r="U237" s="33">
        <v>3</v>
      </c>
      <c r="V237" s="33">
        <v>1</v>
      </c>
      <c r="W237" s="33">
        <v>5</v>
      </c>
      <c r="X237" s="33">
        <v>2</v>
      </c>
      <c r="Y237" s="33">
        <v>4</v>
      </c>
      <c r="Z237" s="33">
        <v>4</v>
      </c>
      <c r="AA237" s="33">
        <v>3</v>
      </c>
      <c r="AB237" s="33">
        <v>4</v>
      </c>
      <c r="AC237" s="33">
        <v>5</v>
      </c>
      <c r="AD237" s="33">
        <v>3</v>
      </c>
      <c r="AE237" s="33">
        <v>2</v>
      </c>
      <c r="AF237" s="33">
        <v>3</v>
      </c>
      <c r="AG237" s="33">
        <v>5</v>
      </c>
      <c r="AH237" s="33">
        <v>3</v>
      </c>
      <c r="AI237" s="33">
        <v>3</v>
      </c>
      <c r="AJ237" s="33">
        <v>3</v>
      </c>
      <c r="AK237" s="33">
        <v>2</v>
      </c>
      <c r="AL237" s="33">
        <v>1</v>
      </c>
      <c r="AM237" s="33">
        <v>1</v>
      </c>
      <c r="AN237" s="33" t="s">
        <v>5</v>
      </c>
      <c r="AO237" s="33">
        <v>5</v>
      </c>
      <c r="AP237" s="33">
        <v>2</v>
      </c>
      <c r="AQ237" s="33">
        <v>4</v>
      </c>
      <c r="AR237" s="33">
        <v>4</v>
      </c>
      <c r="AS237" s="33">
        <v>3</v>
      </c>
      <c r="AT237" s="33">
        <v>3</v>
      </c>
      <c r="AU237" s="33">
        <v>4</v>
      </c>
      <c r="AV237" s="33">
        <v>5</v>
      </c>
      <c r="AW237" s="33">
        <v>2</v>
      </c>
      <c r="AX237" s="33">
        <v>2</v>
      </c>
      <c r="AY237" s="33">
        <v>3</v>
      </c>
      <c r="AZ237" s="33">
        <v>3</v>
      </c>
      <c r="BA237" s="33">
        <v>2</v>
      </c>
      <c r="BB237" s="33">
        <v>3</v>
      </c>
      <c r="BC237" s="33">
        <v>5</v>
      </c>
      <c r="BD237" s="33">
        <v>3</v>
      </c>
      <c r="BF237" s="33">
        <v>4</v>
      </c>
      <c r="BG237" s="33" t="s">
        <v>5</v>
      </c>
      <c r="BH237" s="33">
        <v>4</v>
      </c>
      <c r="BI237" s="33" t="s">
        <v>5</v>
      </c>
      <c r="BJ237" s="33">
        <v>4</v>
      </c>
      <c r="BK237" s="33">
        <v>4</v>
      </c>
      <c r="BL237" s="33">
        <v>4</v>
      </c>
      <c r="BM237" s="33">
        <v>4</v>
      </c>
      <c r="BN237" s="33" t="s">
        <v>5</v>
      </c>
      <c r="BO237" s="33" t="s">
        <v>5</v>
      </c>
      <c r="BP237" s="33" t="s">
        <v>5</v>
      </c>
      <c r="BQ237" s="33">
        <v>3</v>
      </c>
      <c r="BR237" s="33">
        <v>4</v>
      </c>
      <c r="BS237" s="33">
        <v>4</v>
      </c>
      <c r="BT237" s="33">
        <v>3</v>
      </c>
      <c r="BU237" s="33" t="s">
        <v>2058</v>
      </c>
      <c r="BV237" s="33" t="s">
        <v>198</v>
      </c>
      <c r="BW237" s="33" t="s">
        <v>183</v>
      </c>
      <c r="CB237" s="33" t="s">
        <v>704</v>
      </c>
      <c r="CC237" s="33" t="s">
        <v>714</v>
      </c>
      <c r="CD237" s="33" t="s">
        <v>719</v>
      </c>
      <c r="CE237" s="33" t="s">
        <v>727</v>
      </c>
      <c r="CF237" s="33" t="s">
        <v>2059</v>
      </c>
      <c r="CG237" s="33" t="s">
        <v>830</v>
      </c>
      <c r="CH237" s="33" t="s">
        <v>961</v>
      </c>
      <c r="CI237" s="33" t="s">
        <v>837</v>
      </c>
      <c r="CJ237" s="33" t="s">
        <v>844</v>
      </c>
    </row>
    <row r="238" spans="1:88" ht="12.75" x14ac:dyDescent="0.2">
      <c r="A238" s="36">
        <v>42743.703094571756</v>
      </c>
      <c r="B238" s="33">
        <v>2</v>
      </c>
      <c r="C238" s="33">
        <v>3</v>
      </c>
      <c r="D238" s="33">
        <v>2</v>
      </c>
      <c r="E238" s="33">
        <v>2</v>
      </c>
      <c r="F238" s="33">
        <v>4</v>
      </c>
      <c r="G238" s="33">
        <v>3</v>
      </c>
      <c r="H238" s="33">
        <v>2</v>
      </c>
      <c r="I238" s="33">
        <v>2</v>
      </c>
      <c r="J238" s="33">
        <v>2</v>
      </c>
      <c r="K238" s="33">
        <v>4</v>
      </c>
      <c r="L238" s="33">
        <v>4</v>
      </c>
      <c r="M238" s="33">
        <v>2</v>
      </c>
      <c r="N238" s="33">
        <v>3</v>
      </c>
      <c r="O238" s="33">
        <v>3</v>
      </c>
      <c r="P238" s="33">
        <v>2</v>
      </c>
      <c r="Q238" s="33">
        <v>5</v>
      </c>
      <c r="R238" s="33">
        <v>3</v>
      </c>
      <c r="S238" s="33">
        <v>1</v>
      </c>
      <c r="T238" s="33">
        <v>4</v>
      </c>
      <c r="U238" s="33">
        <v>5</v>
      </c>
      <c r="V238" s="33">
        <v>3</v>
      </c>
      <c r="W238" s="33">
        <v>4</v>
      </c>
      <c r="X238" s="33">
        <v>3</v>
      </c>
      <c r="Y238" s="33">
        <v>3</v>
      </c>
      <c r="Z238" s="33">
        <v>4</v>
      </c>
      <c r="AA238" s="33">
        <v>4</v>
      </c>
      <c r="AB238" s="33">
        <v>3</v>
      </c>
      <c r="AC238" s="33">
        <v>4</v>
      </c>
      <c r="AD238" s="33">
        <v>3</v>
      </c>
      <c r="AE238" s="33">
        <v>4</v>
      </c>
      <c r="AF238" s="33">
        <v>3</v>
      </c>
      <c r="AG238" s="33">
        <v>3</v>
      </c>
      <c r="AH238" s="33">
        <v>4</v>
      </c>
      <c r="AI238" s="33">
        <v>5</v>
      </c>
      <c r="AJ238" s="33">
        <v>2</v>
      </c>
      <c r="AK238" s="33">
        <v>4</v>
      </c>
      <c r="AL238" s="33">
        <v>2</v>
      </c>
      <c r="AM238" s="33">
        <v>2</v>
      </c>
      <c r="AN238" s="33">
        <v>4</v>
      </c>
      <c r="AO238" s="33">
        <v>4</v>
      </c>
      <c r="AP238" s="33">
        <v>3</v>
      </c>
      <c r="AQ238" s="33">
        <v>2</v>
      </c>
      <c r="AR238" s="33">
        <v>2</v>
      </c>
      <c r="AS238" s="33">
        <v>3</v>
      </c>
      <c r="AT238" s="33">
        <v>5</v>
      </c>
      <c r="AU238" s="33">
        <v>5</v>
      </c>
      <c r="AV238" s="33">
        <v>3</v>
      </c>
      <c r="AW238" s="33">
        <v>3</v>
      </c>
      <c r="AX238" s="33">
        <v>2</v>
      </c>
      <c r="AY238" s="33">
        <v>5</v>
      </c>
      <c r="AZ238" s="33">
        <v>3</v>
      </c>
      <c r="BA238" s="33">
        <v>1</v>
      </c>
      <c r="BB238" s="33">
        <v>4</v>
      </c>
      <c r="BC238" s="33">
        <v>5</v>
      </c>
      <c r="BD238" s="33">
        <v>2</v>
      </c>
      <c r="BF238" s="33">
        <v>4</v>
      </c>
      <c r="BG238" s="33">
        <v>5</v>
      </c>
      <c r="BH238" s="33">
        <v>5</v>
      </c>
      <c r="BI238" s="33">
        <v>4</v>
      </c>
      <c r="BJ238" s="33">
        <v>3</v>
      </c>
      <c r="BK238" s="33">
        <v>2</v>
      </c>
      <c r="BL238" s="33">
        <v>4</v>
      </c>
      <c r="BM238" s="33">
        <v>4</v>
      </c>
      <c r="BN238" s="33">
        <v>4</v>
      </c>
      <c r="BO238" s="33">
        <v>5</v>
      </c>
      <c r="BP238" s="33">
        <v>5</v>
      </c>
      <c r="BQ238" s="33">
        <v>5</v>
      </c>
      <c r="BR238" s="33">
        <v>5</v>
      </c>
      <c r="BS238" s="33">
        <v>5</v>
      </c>
      <c r="BT238" s="33">
        <v>5</v>
      </c>
      <c r="BV238" s="33" t="s">
        <v>198</v>
      </c>
      <c r="BW238" s="33" t="s">
        <v>186</v>
      </c>
      <c r="CB238" s="33" t="s">
        <v>705</v>
      </c>
      <c r="CC238" s="33" t="s">
        <v>713</v>
      </c>
      <c r="CD238" s="33" t="s">
        <v>719</v>
      </c>
      <c r="CE238" s="33" t="s">
        <v>727</v>
      </c>
      <c r="CF238" s="33" t="s">
        <v>2060</v>
      </c>
      <c r="CG238" s="33" t="s">
        <v>830</v>
      </c>
      <c r="CH238" s="33" t="s">
        <v>1076</v>
      </c>
      <c r="CI238" s="33" t="s">
        <v>678</v>
      </c>
      <c r="CJ238" s="33" t="s">
        <v>768</v>
      </c>
    </row>
    <row r="239" spans="1:88" ht="12.75" x14ac:dyDescent="0.2">
      <c r="A239" s="36">
        <v>42743.797890578702</v>
      </c>
      <c r="B239" s="33">
        <v>2</v>
      </c>
      <c r="C239" s="33">
        <v>2</v>
      </c>
      <c r="D239" s="33">
        <v>3</v>
      </c>
      <c r="E239" s="33">
        <v>2</v>
      </c>
      <c r="F239" s="33">
        <v>2</v>
      </c>
      <c r="G239" s="33">
        <v>4</v>
      </c>
      <c r="H239" s="33">
        <v>3</v>
      </c>
      <c r="I239" s="33">
        <v>2</v>
      </c>
      <c r="J239" s="33">
        <v>3</v>
      </c>
      <c r="K239" s="33">
        <v>3</v>
      </c>
      <c r="L239" s="33">
        <v>3</v>
      </c>
      <c r="M239" s="33">
        <v>2</v>
      </c>
      <c r="N239" s="33">
        <v>3</v>
      </c>
      <c r="O239" s="33">
        <v>3</v>
      </c>
      <c r="P239" s="33">
        <v>3</v>
      </c>
      <c r="Q239" s="33">
        <v>3</v>
      </c>
      <c r="R239" s="33">
        <v>3</v>
      </c>
      <c r="S239" s="33">
        <v>4</v>
      </c>
      <c r="T239" s="33">
        <v>4</v>
      </c>
      <c r="U239" s="33">
        <v>2</v>
      </c>
      <c r="V239" s="33">
        <v>2</v>
      </c>
      <c r="W239" s="33">
        <v>3</v>
      </c>
      <c r="X239" s="33">
        <v>2</v>
      </c>
      <c r="Y239" s="33">
        <v>2</v>
      </c>
      <c r="Z239" s="33">
        <v>2</v>
      </c>
      <c r="AA239" s="33">
        <v>3</v>
      </c>
      <c r="AB239" s="33">
        <v>2</v>
      </c>
      <c r="AC239" s="33">
        <v>2</v>
      </c>
      <c r="AD239" s="33">
        <v>2</v>
      </c>
      <c r="AE239" s="33" t="s">
        <v>5</v>
      </c>
      <c r="AF239" s="33">
        <v>2</v>
      </c>
      <c r="AG239" s="33">
        <v>2</v>
      </c>
      <c r="AH239" s="33">
        <v>3</v>
      </c>
      <c r="AI239" s="33">
        <v>3</v>
      </c>
      <c r="AJ239" s="33">
        <v>3</v>
      </c>
      <c r="AK239" s="33">
        <v>3</v>
      </c>
      <c r="AL239" s="33">
        <v>3</v>
      </c>
      <c r="AM239" s="33">
        <v>3</v>
      </c>
      <c r="AN239" s="33">
        <v>2</v>
      </c>
      <c r="AO239" s="33">
        <v>4</v>
      </c>
      <c r="AP239" s="33">
        <v>3</v>
      </c>
      <c r="AQ239" s="33">
        <v>4</v>
      </c>
      <c r="AR239" s="33">
        <v>3</v>
      </c>
      <c r="AS239" s="33">
        <v>4</v>
      </c>
      <c r="AT239" s="33">
        <v>3</v>
      </c>
      <c r="AU239" s="33">
        <v>3</v>
      </c>
      <c r="AV239" s="33">
        <v>2</v>
      </c>
      <c r="AW239" s="33">
        <v>3</v>
      </c>
      <c r="AX239" s="33">
        <v>4</v>
      </c>
      <c r="AY239" s="33">
        <v>3</v>
      </c>
      <c r="AZ239" s="33">
        <v>3</v>
      </c>
      <c r="BA239" s="33">
        <v>3</v>
      </c>
      <c r="BB239" s="33">
        <v>4</v>
      </c>
      <c r="BC239" s="33">
        <v>2</v>
      </c>
      <c r="BD239" s="33">
        <v>2</v>
      </c>
      <c r="BE239" s="33" t="s">
        <v>2061</v>
      </c>
      <c r="BF239" s="33">
        <v>3</v>
      </c>
      <c r="BG239" s="33" t="s">
        <v>5</v>
      </c>
      <c r="BH239" s="33" t="s">
        <v>5</v>
      </c>
      <c r="BI239" s="33">
        <v>4</v>
      </c>
      <c r="BJ239" s="33">
        <v>2</v>
      </c>
      <c r="BK239" s="33" t="s">
        <v>5</v>
      </c>
      <c r="BL239" s="33">
        <v>3</v>
      </c>
      <c r="BM239" s="33">
        <v>2</v>
      </c>
      <c r="BN239" s="33" t="s">
        <v>5</v>
      </c>
      <c r="BO239" s="33">
        <v>3</v>
      </c>
      <c r="BP239" s="33" t="s">
        <v>5</v>
      </c>
      <c r="BQ239" s="33">
        <v>4</v>
      </c>
      <c r="BR239" s="33">
        <v>4</v>
      </c>
      <c r="BS239" s="33">
        <v>4</v>
      </c>
      <c r="BT239" s="33">
        <v>4</v>
      </c>
      <c r="BU239" s="33" t="s">
        <v>2062</v>
      </c>
      <c r="BV239" s="33" t="s">
        <v>198</v>
      </c>
      <c r="BW239" s="33" t="s">
        <v>186</v>
      </c>
      <c r="CB239" s="33" t="s">
        <v>704</v>
      </c>
      <c r="CC239" s="33" t="s">
        <v>714</v>
      </c>
      <c r="CD239" s="33" t="s">
        <v>723</v>
      </c>
      <c r="CE239" s="33" t="s">
        <v>728</v>
      </c>
      <c r="CF239" s="33" t="s">
        <v>2063</v>
      </c>
      <c r="CG239" s="33" t="s">
        <v>236</v>
      </c>
      <c r="CH239" s="33" t="s">
        <v>2064</v>
      </c>
      <c r="CI239" s="33" t="s">
        <v>837</v>
      </c>
      <c r="CJ239" s="33" t="s">
        <v>844</v>
      </c>
    </row>
    <row r="240" spans="1:88" ht="12.75" x14ac:dyDescent="0.2">
      <c r="A240" s="36">
        <v>42744.508797349539</v>
      </c>
      <c r="B240" s="33">
        <v>4</v>
      </c>
      <c r="C240" s="33">
        <v>5</v>
      </c>
      <c r="D240" s="33">
        <v>3</v>
      </c>
      <c r="E240" s="33">
        <v>1</v>
      </c>
      <c r="F240" s="33">
        <v>1</v>
      </c>
      <c r="G240" s="33">
        <v>5</v>
      </c>
      <c r="H240" s="33">
        <v>5</v>
      </c>
      <c r="I240" s="33">
        <v>5</v>
      </c>
      <c r="J240" s="33">
        <v>5</v>
      </c>
      <c r="K240" s="33">
        <v>5</v>
      </c>
      <c r="L240" s="33">
        <v>3</v>
      </c>
      <c r="M240" s="33">
        <v>5</v>
      </c>
      <c r="N240" s="33">
        <v>1</v>
      </c>
      <c r="O240" s="33" t="s">
        <v>5</v>
      </c>
      <c r="P240" s="33">
        <v>3</v>
      </c>
      <c r="Q240" s="33">
        <v>4</v>
      </c>
      <c r="R240" s="33">
        <v>5</v>
      </c>
      <c r="S240" s="33">
        <v>3</v>
      </c>
      <c r="T240" s="33">
        <v>3</v>
      </c>
      <c r="U240" s="33">
        <v>4</v>
      </c>
      <c r="V240" s="33" t="s">
        <v>5</v>
      </c>
      <c r="W240" s="33">
        <v>4</v>
      </c>
      <c r="X240" s="33">
        <v>4</v>
      </c>
      <c r="Y240" s="33">
        <v>5</v>
      </c>
      <c r="Z240" s="33">
        <v>4</v>
      </c>
      <c r="AA240" s="33">
        <v>4</v>
      </c>
      <c r="AB240" s="33">
        <v>5</v>
      </c>
      <c r="AC240" s="33">
        <v>5</v>
      </c>
      <c r="AD240" s="33">
        <v>5</v>
      </c>
      <c r="AE240" s="33">
        <v>5</v>
      </c>
      <c r="AF240" s="33">
        <v>5</v>
      </c>
      <c r="AG240" s="33">
        <v>5</v>
      </c>
      <c r="AH240" s="33">
        <v>4</v>
      </c>
      <c r="AI240" s="33">
        <v>4</v>
      </c>
      <c r="AJ240" s="33">
        <v>4</v>
      </c>
      <c r="AK240" s="33">
        <v>5</v>
      </c>
      <c r="AL240" s="33">
        <v>3</v>
      </c>
      <c r="AM240" s="33">
        <v>3</v>
      </c>
      <c r="AN240" s="33">
        <v>2</v>
      </c>
      <c r="AO240" s="33">
        <v>5</v>
      </c>
      <c r="AP240" s="33">
        <v>5</v>
      </c>
      <c r="AQ240" s="33">
        <v>5</v>
      </c>
      <c r="AR240" s="33">
        <v>5</v>
      </c>
      <c r="AS240" s="33">
        <v>5</v>
      </c>
      <c r="AT240" s="33">
        <v>4</v>
      </c>
      <c r="AU240" s="33" t="s">
        <v>5</v>
      </c>
      <c r="AV240" s="33">
        <v>1</v>
      </c>
      <c r="AW240" s="33">
        <v>2</v>
      </c>
      <c r="AX240" s="33">
        <v>5</v>
      </c>
      <c r="AY240" s="33">
        <v>5</v>
      </c>
      <c r="AZ240" s="33">
        <v>5</v>
      </c>
      <c r="BA240" s="33">
        <v>2</v>
      </c>
      <c r="BB240" s="33">
        <v>3</v>
      </c>
      <c r="BC240" s="33">
        <v>5</v>
      </c>
      <c r="BD240" s="33" t="s">
        <v>5</v>
      </c>
      <c r="BE240" s="33" t="s">
        <v>2065</v>
      </c>
      <c r="BF240" s="33">
        <v>5</v>
      </c>
      <c r="BG240" s="33">
        <v>2</v>
      </c>
      <c r="BH240" s="33">
        <v>4</v>
      </c>
      <c r="BI240" s="33">
        <v>5</v>
      </c>
      <c r="BJ240" s="33" t="s">
        <v>5</v>
      </c>
      <c r="BK240" s="33" t="s">
        <v>5</v>
      </c>
      <c r="BL240" s="33" t="s">
        <v>5</v>
      </c>
      <c r="BM240" s="33">
        <v>5</v>
      </c>
      <c r="BN240" s="33">
        <v>5</v>
      </c>
      <c r="BO240" s="33">
        <v>1</v>
      </c>
      <c r="BP240" s="33">
        <v>5</v>
      </c>
      <c r="BQ240" s="33">
        <v>5</v>
      </c>
      <c r="BR240" s="33">
        <v>5</v>
      </c>
      <c r="BS240" s="33">
        <v>5</v>
      </c>
      <c r="BT240" s="33">
        <v>5</v>
      </c>
      <c r="BU240" s="33" t="s">
        <v>2066</v>
      </c>
      <c r="BV240" s="33" t="s">
        <v>198</v>
      </c>
      <c r="BW240" s="33" t="s">
        <v>184</v>
      </c>
      <c r="BX240" s="33" t="s">
        <v>1587</v>
      </c>
      <c r="BY240" s="33" t="s">
        <v>1906</v>
      </c>
      <c r="CB240" s="33" t="s">
        <v>704</v>
      </c>
      <c r="CC240" s="33" t="s">
        <v>713</v>
      </c>
      <c r="CD240" s="33" t="s">
        <v>719</v>
      </c>
      <c r="CE240" s="33" t="s">
        <v>727</v>
      </c>
      <c r="CF240" s="33" t="s">
        <v>2067</v>
      </c>
      <c r="CG240" s="33" t="s">
        <v>828</v>
      </c>
      <c r="CI240" s="33" t="s">
        <v>837</v>
      </c>
      <c r="CJ240" s="33" t="s">
        <v>844</v>
      </c>
    </row>
    <row r="241" spans="1:88" ht="12.75" x14ac:dyDescent="0.2">
      <c r="A241" s="36">
        <v>42744.53284994213</v>
      </c>
      <c r="B241" s="33">
        <v>2</v>
      </c>
      <c r="C241" s="33">
        <v>5</v>
      </c>
      <c r="D241" s="33">
        <v>4</v>
      </c>
      <c r="E241" s="33">
        <v>4</v>
      </c>
      <c r="F241" s="33">
        <v>4</v>
      </c>
      <c r="G241" s="33">
        <v>5</v>
      </c>
      <c r="H241" s="33">
        <v>4</v>
      </c>
      <c r="I241" s="33">
        <v>3</v>
      </c>
      <c r="J241" s="33">
        <v>2</v>
      </c>
      <c r="K241" s="33">
        <v>3</v>
      </c>
      <c r="L241" s="33">
        <v>4</v>
      </c>
      <c r="M241" s="33">
        <v>2</v>
      </c>
      <c r="N241" s="33">
        <v>2</v>
      </c>
      <c r="O241" s="33">
        <v>4</v>
      </c>
      <c r="P241" s="33">
        <v>3</v>
      </c>
      <c r="Q241" s="33">
        <v>4</v>
      </c>
      <c r="R241" s="33">
        <v>2</v>
      </c>
      <c r="S241" s="33">
        <v>5</v>
      </c>
      <c r="T241" s="33">
        <v>2</v>
      </c>
      <c r="U241" s="33">
        <v>4</v>
      </c>
      <c r="V241" s="33" t="s">
        <v>5</v>
      </c>
      <c r="W241" s="33">
        <v>3</v>
      </c>
      <c r="X241" s="33">
        <v>2</v>
      </c>
      <c r="Y241" s="33">
        <v>3</v>
      </c>
      <c r="Z241" s="33">
        <v>3</v>
      </c>
      <c r="AA241" s="33">
        <v>4</v>
      </c>
      <c r="AB241" s="33">
        <v>2</v>
      </c>
      <c r="AC241" s="33">
        <v>3</v>
      </c>
      <c r="AD241" s="33">
        <v>5</v>
      </c>
      <c r="AE241" s="33">
        <v>5</v>
      </c>
      <c r="AF241" s="33">
        <v>5</v>
      </c>
      <c r="AG241" s="33">
        <v>2</v>
      </c>
      <c r="AH241" s="33">
        <v>4</v>
      </c>
      <c r="AI241" s="33">
        <v>5</v>
      </c>
      <c r="AJ241" s="33">
        <v>2</v>
      </c>
      <c r="AK241" s="33">
        <v>5</v>
      </c>
      <c r="AL241" s="33">
        <v>3</v>
      </c>
      <c r="AM241" s="33">
        <v>3</v>
      </c>
      <c r="AN241" s="33">
        <v>3</v>
      </c>
      <c r="AO241" s="33">
        <v>5</v>
      </c>
      <c r="AP241" s="33">
        <v>5</v>
      </c>
      <c r="AQ241" s="33">
        <v>4</v>
      </c>
      <c r="AR241" s="33">
        <v>2</v>
      </c>
      <c r="AS241" s="33">
        <v>3</v>
      </c>
      <c r="AT241" s="33">
        <v>5</v>
      </c>
      <c r="AU241" s="33">
        <v>3</v>
      </c>
      <c r="AV241" s="33">
        <v>2</v>
      </c>
      <c r="AW241" s="33">
        <v>2</v>
      </c>
      <c r="AX241" s="33">
        <v>4</v>
      </c>
      <c r="AY241" s="33">
        <v>4</v>
      </c>
      <c r="AZ241" s="33">
        <v>5</v>
      </c>
      <c r="BA241" s="33">
        <v>5</v>
      </c>
      <c r="BB241" s="33">
        <v>2</v>
      </c>
      <c r="BC241" s="33">
        <v>4</v>
      </c>
      <c r="BD241" s="33" t="s">
        <v>5</v>
      </c>
      <c r="BF241" s="33">
        <v>5</v>
      </c>
      <c r="BG241" s="33">
        <v>5</v>
      </c>
      <c r="BH241" s="33">
        <v>5</v>
      </c>
      <c r="BI241" s="33">
        <v>3</v>
      </c>
      <c r="BJ241" s="33">
        <v>5</v>
      </c>
      <c r="BK241" s="33">
        <v>5</v>
      </c>
      <c r="BL241" s="33">
        <v>5</v>
      </c>
      <c r="BM241" s="33">
        <v>5</v>
      </c>
      <c r="BN241" s="33">
        <v>5</v>
      </c>
      <c r="BO241" s="33">
        <v>5</v>
      </c>
      <c r="BP241" s="33">
        <v>3</v>
      </c>
      <c r="BQ241" s="33">
        <v>5</v>
      </c>
      <c r="BR241" s="33">
        <v>5</v>
      </c>
      <c r="BS241" s="33">
        <v>5</v>
      </c>
      <c r="BT241" s="33">
        <v>5</v>
      </c>
      <c r="BU241" s="33" t="s">
        <v>2068</v>
      </c>
      <c r="BV241" s="33" t="s">
        <v>198</v>
      </c>
      <c r="BW241" s="33" t="s">
        <v>183</v>
      </c>
      <c r="BX241" s="33" t="s">
        <v>1587</v>
      </c>
      <c r="BY241" s="33" t="s">
        <v>1538</v>
      </c>
      <c r="CB241" s="33" t="s">
        <v>704</v>
      </c>
      <c r="CC241" s="33" t="s">
        <v>712</v>
      </c>
      <c r="CD241" s="33" t="s">
        <v>719</v>
      </c>
      <c r="CE241" s="33" t="s">
        <v>727</v>
      </c>
      <c r="CF241" s="33" t="s">
        <v>2069</v>
      </c>
      <c r="CG241" s="33" t="s">
        <v>206</v>
      </c>
      <c r="CH241" s="33" t="s">
        <v>1177</v>
      </c>
      <c r="CI241" s="33" t="s">
        <v>837</v>
      </c>
      <c r="CJ241" s="33" t="s">
        <v>844</v>
      </c>
    </row>
    <row r="242" spans="1:88" ht="12.75" x14ac:dyDescent="0.2">
      <c r="A242" s="36">
        <v>42744.571411354162</v>
      </c>
      <c r="B242" s="33">
        <v>4</v>
      </c>
      <c r="C242" s="33">
        <v>5</v>
      </c>
      <c r="D242" s="33">
        <v>2</v>
      </c>
      <c r="E242" s="33">
        <v>3</v>
      </c>
      <c r="F242" s="33">
        <v>3</v>
      </c>
      <c r="G242" s="33">
        <v>3</v>
      </c>
      <c r="H242" s="33">
        <v>3</v>
      </c>
      <c r="I242" s="33">
        <v>3</v>
      </c>
      <c r="J242" s="33">
        <v>4</v>
      </c>
      <c r="K242" s="33">
        <v>2</v>
      </c>
      <c r="L242" s="33">
        <v>3</v>
      </c>
      <c r="M242" s="33">
        <v>5</v>
      </c>
      <c r="N242" s="33">
        <v>2</v>
      </c>
      <c r="O242" s="33">
        <v>4</v>
      </c>
      <c r="P242" s="33">
        <v>3</v>
      </c>
      <c r="Q242" s="33">
        <v>3</v>
      </c>
      <c r="R242" s="33">
        <v>4</v>
      </c>
      <c r="S242" s="33">
        <v>4</v>
      </c>
      <c r="T242" s="33">
        <v>2</v>
      </c>
      <c r="U242" s="33">
        <v>3</v>
      </c>
      <c r="V242" s="33">
        <v>3</v>
      </c>
      <c r="W242" s="33">
        <v>4</v>
      </c>
      <c r="X242" s="33">
        <v>4</v>
      </c>
      <c r="Y242" s="33">
        <v>4</v>
      </c>
      <c r="Z242" s="33">
        <v>4</v>
      </c>
      <c r="AA242" s="33">
        <v>4</v>
      </c>
      <c r="AB242" s="33">
        <v>3</v>
      </c>
      <c r="AC242" s="33">
        <v>3</v>
      </c>
      <c r="AD242" s="33">
        <v>2</v>
      </c>
      <c r="AE242" s="33">
        <v>5</v>
      </c>
      <c r="AF242" s="33">
        <v>4</v>
      </c>
      <c r="AG242" s="33">
        <v>3</v>
      </c>
      <c r="AH242" s="33">
        <v>4</v>
      </c>
      <c r="AI242" s="33">
        <v>3</v>
      </c>
      <c r="AJ242" s="33">
        <v>3</v>
      </c>
      <c r="AK242" s="33">
        <v>5</v>
      </c>
      <c r="AL242" s="33">
        <v>2</v>
      </c>
      <c r="AM242" s="33">
        <v>3</v>
      </c>
      <c r="AN242" s="33">
        <v>3</v>
      </c>
      <c r="AO242" s="33">
        <v>4</v>
      </c>
      <c r="AP242" s="33">
        <v>4</v>
      </c>
      <c r="AQ242" s="33">
        <v>4</v>
      </c>
      <c r="AR242" s="33">
        <v>4</v>
      </c>
      <c r="AS242" s="33">
        <v>3</v>
      </c>
      <c r="AT242" s="33">
        <v>3</v>
      </c>
      <c r="AU242" s="33">
        <v>5</v>
      </c>
      <c r="AV242" s="33">
        <v>2</v>
      </c>
      <c r="AW242" s="33">
        <v>3</v>
      </c>
      <c r="AX242" s="33">
        <v>4</v>
      </c>
      <c r="AY242" s="33">
        <v>2</v>
      </c>
      <c r="AZ242" s="33">
        <v>4</v>
      </c>
      <c r="BA242" s="33">
        <v>4</v>
      </c>
      <c r="BB242" s="33">
        <v>1</v>
      </c>
      <c r="BC242" s="33">
        <v>3</v>
      </c>
      <c r="BD242" s="33">
        <v>3</v>
      </c>
      <c r="BF242" s="33">
        <v>2</v>
      </c>
      <c r="BG242" s="33" t="s">
        <v>5</v>
      </c>
      <c r="BH242" s="33">
        <v>3</v>
      </c>
      <c r="BI242" s="33">
        <v>4</v>
      </c>
      <c r="BJ242" s="33">
        <v>2</v>
      </c>
      <c r="BK242" s="33">
        <v>4</v>
      </c>
      <c r="BL242" s="33">
        <v>3</v>
      </c>
      <c r="BM242" s="33">
        <v>2</v>
      </c>
      <c r="BN242" s="33">
        <v>4</v>
      </c>
      <c r="BO242" s="33">
        <v>4</v>
      </c>
      <c r="BP242" s="33">
        <v>4</v>
      </c>
      <c r="BQ242" s="33">
        <v>4</v>
      </c>
      <c r="BR242" s="33">
        <v>5</v>
      </c>
      <c r="BS242" s="33">
        <v>3</v>
      </c>
      <c r="BT242" s="33">
        <v>3</v>
      </c>
      <c r="BU242" s="33" t="s">
        <v>2070</v>
      </c>
      <c r="BV242" s="33" t="s">
        <v>198</v>
      </c>
      <c r="BW242" s="33" t="s">
        <v>186</v>
      </c>
      <c r="CB242" s="33" t="s">
        <v>704</v>
      </c>
      <c r="CC242" s="33" t="s">
        <v>712</v>
      </c>
      <c r="CD242" s="33" t="s">
        <v>719</v>
      </c>
      <c r="CE242" s="33" t="s">
        <v>727</v>
      </c>
      <c r="CF242" s="33" t="s">
        <v>2071</v>
      </c>
      <c r="CG242" s="33" t="s">
        <v>829</v>
      </c>
      <c r="CH242" s="33" t="s">
        <v>1669</v>
      </c>
      <c r="CI242" s="33" t="s">
        <v>2072</v>
      </c>
      <c r="CJ242" s="33" t="s">
        <v>844</v>
      </c>
    </row>
    <row r="243" spans="1:88" ht="12.75" x14ac:dyDescent="0.2">
      <c r="A243" s="36">
        <v>42744.626926585654</v>
      </c>
      <c r="B243" s="33">
        <v>3</v>
      </c>
      <c r="C243" s="33">
        <v>5</v>
      </c>
      <c r="D243" s="33">
        <v>5</v>
      </c>
      <c r="E243" s="33">
        <v>1</v>
      </c>
      <c r="F243" s="33">
        <v>3</v>
      </c>
      <c r="G243" s="33">
        <v>5</v>
      </c>
      <c r="H243" s="33">
        <v>3</v>
      </c>
      <c r="I243" s="33">
        <v>3</v>
      </c>
      <c r="J243" s="33">
        <v>3</v>
      </c>
      <c r="K243" s="33">
        <v>3</v>
      </c>
      <c r="L243" s="33">
        <v>3</v>
      </c>
      <c r="M243" s="33">
        <v>4</v>
      </c>
      <c r="N243" s="33">
        <v>4</v>
      </c>
      <c r="O243" s="33">
        <v>3</v>
      </c>
      <c r="P243" s="33">
        <v>5</v>
      </c>
      <c r="Q243" s="33">
        <v>4</v>
      </c>
      <c r="R243" s="33">
        <v>3</v>
      </c>
      <c r="S243" s="33">
        <v>3</v>
      </c>
      <c r="T243" s="33">
        <v>3</v>
      </c>
      <c r="U243" s="33">
        <v>3</v>
      </c>
      <c r="V243" s="33">
        <v>3</v>
      </c>
      <c r="W243" s="33">
        <v>4</v>
      </c>
      <c r="X243" s="33">
        <v>4</v>
      </c>
      <c r="Y243" s="33">
        <v>5</v>
      </c>
      <c r="Z243" s="33">
        <v>5</v>
      </c>
      <c r="AA243" s="33">
        <v>5</v>
      </c>
      <c r="AB243" s="33">
        <v>4</v>
      </c>
      <c r="AC243" s="33">
        <v>4</v>
      </c>
      <c r="AD243" s="33">
        <v>4</v>
      </c>
      <c r="AE243" s="33">
        <v>5</v>
      </c>
      <c r="AF243" s="33">
        <v>5</v>
      </c>
      <c r="AG243" s="33">
        <v>4</v>
      </c>
      <c r="AH243" s="33">
        <v>4</v>
      </c>
      <c r="AI243" s="33">
        <v>4</v>
      </c>
      <c r="AJ243" s="33">
        <v>3</v>
      </c>
      <c r="AK243" s="33">
        <v>5</v>
      </c>
      <c r="AL243" s="33">
        <v>5</v>
      </c>
      <c r="AM243" s="33">
        <v>2</v>
      </c>
      <c r="AN243" s="33">
        <v>3</v>
      </c>
      <c r="AO243" s="33">
        <v>5</v>
      </c>
      <c r="AP243" s="33">
        <v>3</v>
      </c>
      <c r="AQ243" s="33">
        <v>4</v>
      </c>
      <c r="AR243" s="33">
        <v>4</v>
      </c>
      <c r="AS243" s="33">
        <v>3</v>
      </c>
      <c r="AT243" s="33">
        <v>3</v>
      </c>
      <c r="AU243" s="33">
        <v>5</v>
      </c>
      <c r="AV243" s="33">
        <v>3</v>
      </c>
      <c r="AW243" s="33">
        <v>3</v>
      </c>
      <c r="AX243" s="33">
        <v>5</v>
      </c>
      <c r="AY243" s="33">
        <v>5</v>
      </c>
      <c r="AZ243" s="33">
        <v>3</v>
      </c>
      <c r="BA243" s="33">
        <v>3</v>
      </c>
      <c r="BB243" s="33">
        <v>3</v>
      </c>
      <c r="BC243" s="33">
        <v>3</v>
      </c>
      <c r="BD243" s="33">
        <v>3</v>
      </c>
      <c r="BE243" s="33" t="s">
        <v>2073</v>
      </c>
      <c r="BF243" s="33">
        <v>4</v>
      </c>
      <c r="BG243" s="33">
        <v>4</v>
      </c>
      <c r="BH243" s="33">
        <v>4</v>
      </c>
      <c r="BI243" s="33">
        <v>4</v>
      </c>
      <c r="BJ243" s="33">
        <v>4</v>
      </c>
      <c r="BK243" s="33">
        <v>3</v>
      </c>
      <c r="BL243" s="33">
        <v>4</v>
      </c>
      <c r="BM243" s="33">
        <v>4</v>
      </c>
      <c r="BN243" s="33">
        <v>4</v>
      </c>
      <c r="BO243" s="33">
        <v>3</v>
      </c>
      <c r="BP243" s="33">
        <v>5</v>
      </c>
      <c r="BQ243" s="33">
        <v>5</v>
      </c>
      <c r="BR243" s="33">
        <v>5</v>
      </c>
      <c r="BS243" s="33">
        <v>5</v>
      </c>
      <c r="BT243" s="33">
        <v>5</v>
      </c>
      <c r="BU243" s="33" t="s">
        <v>2074</v>
      </c>
      <c r="BV243" s="33" t="s">
        <v>198</v>
      </c>
      <c r="BW243" s="33" t="s">
        <v>184</v>
      </c>
      <c r="BX243" s="33" t="s">
        <v>1556</v>
      </c>
      <c r="CB243" s="33" t="s">
        <v>704</v>
      </c>
      <c r="CC243" s="33" t="s">
        <v>712</v>
      </c>
      <c r="CD243" s="33" t="s">
        <v>720</v>
      </c>
      <c r="CE243" s="33" t="s">
        <v>727</v>
      </c>
      <c r="CF243" s="33" t="s">
        <v>2075</v>
      </c>
      <c r="CG243" s="33" t="s">
        <v>830</v>
      </c>
      <c r="CH243" s="33" t="s">
        <v>1228</v>
      </c>
      <c r="CI243" s="33" t="s">
        <v>837</v>
      </c>
      <c r="CJ243" s="33" t="s">
        <v>844</v>
      </c>
    </row>
    <row r="244" spans="1:88" ht="12.75" x14ac:dyDescent="0.2">
      <c r="A244" s="36">
        <v>42744.687381331023</v>
      </c>
      <c r="B244" s="33">
        <v>4</v>
      </c>
      <c r="C244" s="33">
        <v>4</v>
      </c>
      <c r="D244" s="33">
        <v>3</v>
      </c>
      <c r="E244" s="33">
        <v>4</v>
      </c>
      <c r="F244" s="33">
        <v>5</v>
      </c>
      <c r="G244" s="33">
        <v>4</v>
      </c>
      <c r="H244" s="33">
        <v>4</v>
      </c>
      <c r="I244" s="33">
        <v>4</v>
      </c>
      <c r="J244" s="33">
        <v>4</v>
      </c>
      <c r="K244" s="33">
        <v>4</v>
      </c>
      <c r="L244" s="33">
        <v>5</v>
      </c>
      <c r="M244" s="33">
        <v>4</v>
      </c>
      <c r="N244" s="33">
        <v>1</v>
      </c>
      <c r="O244" s="33">
        <v>5</v>
      </c>
      <c r="P244" s="33">
        <v>4</v>
      </c>
      <c r="Q244" s="33">
        <v>5</v>
      </c>
      <c r="R244" s="33">
        <v>5</v>
      </c>
      <c r="S244" s="33">
        <v>4</v>
      </c>
      <c r="T244" s="33">
        <v>4</v>
      </c>
      <c r="U244" s="33">
        <v>5</v>
      </c>
      <c r="V244" s="33">
        <v>4</v>
      </c>
      <c r="W244" s="33">
        <v>4</v>
      </c>
      <c r="X244" s="33">
        <v>4</v>
      </c>
      <c r="Y244" s="33">
        <v>5</v>
      </c>
      <c r="Z244" s="33">
        <v>4</v>
      </c>
      <c r="AA244" s="33">
        <v>4</v>
      </c>
      <c r="AB244" s="33">
        <v>4</v>
      </c>
      <c r="AC244" s="33">
        <v>4</v>
      </c>
      <c r="AD244" s="33">
        <v>5</v>
      </c>
      <c r="AE244" s="33">
        <v>4</v>
      </c>
      <c r="AF244" s="33">
        <v>5</v>
      </c>
      <c r="AG244" s="33">
        <v>4</v>
      </c>
      <c r="AH244" s="33">
        <v>4</v>
      </c>
      <c r="AI244" s="33">
        <v>3</v>
      </c>
      <c r="AJ244" s="33">
        <v>4</v>
      </c>
      <c r="AK244" s="33">
        <v>4</v>
      </c>
      <c r="AL244" s="33">
        <v>4</v>
      </c>
      <c r="AM244" s="33">
        <v>5</v>
      </c>
      <c r="AN244" s="33">
        <v>5</v>
      </c>
      <c r="AO244" s="33">
        <v>5</v>
      </c>
      <c r="AP244" s="33">
        <v>5</v>
      </c>
      <c r="AQ244" s="33">
        <v>5</v>
      </c>
      <c r="AR244" s="33">
        <v>4</v>
      </c>
      <c r="AS244" s="33">
        <v>5</v>
      </c>
      <c r="AT244" s="33">
        <v>5</v>
      </c>
      <c r="AU244" s="33">
        <v>4</v>
      </c>
      <c r="AV244" s="33">
        <v>2</v>
      </c>
      <c r="AW244" s="33">
        <v>5</v>
      </c>
      <c r="AX244" s="33">
        <v>5</v>
      </c>
      <c r="AY244" s="33">
        <v>5</v>
      </c>
      <c r="AZ244" s="33">
        <v>5</v>
      </c>
      <c r="BA244" s="33">
        <v>4</v>
      </c>
      <c r="BB244" s="33">
        <v>5</v>
      </c>
      <c r="BC244" s="33">
        <v>5</v>
      </c>
      <c r="BD244" s="33">
        <v>5</v>
      </c>
      <c r="BF244" s="33">
        <v>4</v>
      </c>
      <c r="BG244" s="33">
        <v>5</v>
      </c>
      <c r="BH244" s="33">
        <v>4</v>
      </c>
      <c r="BI244" s="33">
        <v>3</v>
      </c>
      <c r="BJ244" s="33">
        <v>4</v>
      </c>
      <c r="BK244" s="33">
        <v>4</v>
      </c>
      <c r="BL244" s="33">
        <v>3</v>
      </c>
      <c r="BM244" s="33">
        <v>4</v>
      </c>
      <c r="BN244" s="33">
        <v>5</v>
      </c>
      <c r="BO244" s="33">
        <v>5</v>
      </c>
      <c r="BP244" s="33">
        <v>4</v>
      </c>
      <c r="BQ244" s="33">
        <v>4</v>
      </c>
      <c r="BR244" s="33">
        <v>4</v>
      </c>
      <c r="BS244" s="33">
        <v>3</v>
      </c>
      <c r="BT244" s="33">
        <v>3</v>
      </c>
      <c r="BU244" s="33" t="s">
        <v>2076</v>
      </c>
      <c r="BV244" s="33" t="s">
        <v>198</v>
      </c>
      <c r="BW244" s="33" t="s">
        <v>1959</v>
      </c>
      <c r="BX244" s="33" t="s">
        <v>1619</v>
      </c>
      <c r="BY244" s="33" t="s">
        <v>2077</v>
      </c>
      <c r="BZ244" s="33" t="s">
        <v>2078</v>
      </c>
      <c r="CB244" s="33" t="s">
        <v>704</v>
      </c>
      <c r="CC244" s="33" t="s">
        <v>712</v>
      </c>
      <c r="CD244" s="33" t="s">
        <v>722</v>
      </c>
      <c r="CE244" s="33" t="s">
        <v>727</v>
      </c>
      <c r="CF244" s="33" t="s">
        <v>1363</v>
      </c>
      <c r="CG244" s="33" t="s">
        <v>829</v>
      </c>
      <c r="CH244" s="33" t="s">
        <v>1015</v>
      </c>
      <c r="CI244" s="33" t="s">
        <v>837</v>
      </c>
      <c r="CJ244" s="33" t="s">
        <v>844</v>
      </c>
    </row>
    <row r="245" spans="1:88" ht="12.75" x14ac:dyDescent="0.2">
      <c r="A245" s="36">
        <v>42744.735214166663</v>
      </c>
      <c r="B245" s="33" t="s">
        <v>5</v>
      </c>
      <c r="C245" s="33">
        <v>4</v>
      </c>
      <c r="D245" s="33" t="s">
        <v>5</v>
      </c>
      <c r="E245" s="33" t="s">
        <v>5</v>
      </c>
      <c r="F245" s="33" t="s">
        <v>5</v>
      </c>
      <c r="G245" s="33">
        <v>5</v>
      </c>
      <c r="H245" s="33">
        <v>5</v>
      </c>
      <c r="I245" s="33">
        <v>5</v>
      </c>
      <c r="J245" s="33">
        <v>5</v>
      </c>
      <c r="K245" s="33">
        <v>5</v>
      </c>
      <c r="L245" s="33">
        <v>1</v>
      </c>
      <c r="M245" s="33">
        <v>5</v>
      </c>
      <c r="N245" s="33">
        <v>5</v>
      </c>
      <c r="O245" s="33">
        <v>2</v>
      </c>
      <c r="P245" s="33">
        <v>5</v>
      </c>
      <c r="Q245" s="33">
        <v>5</v>
      </c>
      <c r="R245" s="33">
        <v>3</v>
      </c>
      <c r="S245" s="33">
        <v>2</v>
      </c>
      <c r="T245" s="33" t="s">
        <v>5</v>
      </c>
      <c r="U245" s="33">
        <v>5</v>
      </c>
      <c r="V245" s="33" t="s">
        <v>5</v>
      </c>
      <c r="W245" s="33">
        <v>5</v>
      </c>
      <c r="X245" s="33">
        <v>3</v>
      </c>
      <c r="Y245" s="33">
        <v>5</v>
      </c>
      <c r="Z245" s="33">
        <v>4</v>
      </c>
      <c r="AA245" s="33">
        <v>5</v>
      </c>
      <c r="AB245" s="33">
        <v>3</v>
      </c>
      <c r="AC245" s="33">
        <v>5</v>
      </c>
      <c r="AD245" s="33">
        <v>5</v>
      </c>
      <c r="AE245" s="33" t="s">
        <v>5</v>
      </c>
      <c r="AF245" s="33">
        <v>5</v>
      </c>
      <c r="AG245" s="33">
        <v>4</v>
      </c>
      <c r="AH245" s="33">
        <v>5</v>
      </c>
      <c r="AI245" s="33">
        <v>4</v>
      </c>
      <c r="AJ245" s="33" t="s">
        <v>5</v>
      </c>
      <c r="AK245" s="33">
        <v>5</v>
      </c>
      <c r="AL245" s="33">
        <v>5</v>
      </c>
      <c r="AM245" s="33" t="s">
        <v>5</v>
      </c>
      <c r="AN245" s="33" t="s">
        <v>5</v>
      </c>
      <c r="AO245" s="33">
        <v>5</v>
      </c>
      <c r="AP245" s="33">
        <v>5</v>
      </c>
      <c r="AQ245" s="33">
        <v>5</v>
      </c>
      <c r="AR245" s="33">
        <v>5</v>
      </c>
      <c r="AS245" s="33">
        <v>5</v>
      </c>
      <c r="AT245" s="33" t="s">
        <v>5</v>
      </c>
      <c r="AU245" s="33">
        <v>5</v>
      </c>
      <c r="AV245" s="33">
        <v>4</v>
      </c>
      <c r="AW245" s="33">
        <v>2</v>
      </c>
      <c r="AX245" s="33">
        <v>5</v>
      </c>
      <c r="AY245" s="33">
        <v>5</v>
      </c>
      <c r="AZ245" s="33">
        <v>4</v>
      </c>
      <c r="BA245" s="33" t="s">
        <v>5</v>
      </c>
      <c r="BB245" s="33" t="s">
        <v>5</v>
      </c>
      <c r="BC245" s="33">
        <v>5</v>
      </c>
      <c r="BD245" s="33" t="s">
        <v>5</v>
      </c>
      <c r="BE245" s="33" t="s">
        <v>2079</v>
      </c>
      <c r="BF245" s="33">
        <v>5</v>
      </c>
      <c r="BG245" s="33">
        <v>4</v>
      </c>
      <c r="BH245" s="33" t="s">
        <v>5</v>
      </c>
      <c r="BI245" s="33" t="s">
        <v>5</v>
      </c>
      <c r="BJ245" s="33" t="s">
        <v>5</v>
      </c>
      <c r="BK245" s="33" t="s">
        <v>5</v>
      </c>
      <c r="BL245" s="33" t="s">
        <v>5</v>
      </c>
      <c r="BM245" s="33" t="s">
        <v>5</v>
      </c>
      <c r="BN245" s="33">
        <v>4</v>
      </c>
      <c r="BO245" s="33" t="s">
        <v>5</v>
      </c>
      <c r="BP245" s="33">
        <v>5</v>
      </c>
      <c r="BQ245" s="33">
        <v>5</v>
      </c>
      <c r="BR245" s="33">
        <v>5</v>
      </c>
      <c r="BS245" s="33">
        <v>5</v>
      </c>
      <c r="BT245" s="33">
        <v>5</v>
      </c>
      <c r="BV245" s="33" t="s">
        <v>198</v>
      </c>
      <c r="BW245" s="33" t="s">
        <v>182</v>
      </c>
      <c r="BX245" s="33" t="s">
        <v>1587</v>
      </c>
      <c r="BY245" s="33" t="s">
        <v>1617</v>
      </c>
      <c r="CB245" s="33" t="s">
        <v>704</v>
      </c>
      <c r="CC245" s="33" t="s">
        <v>712</v>
      </c>
      <c r="CD245" s="33" t="s">
        <v>719</v>
      </c>
      <c r="CE245" s="33" t="s">
        <v>727</v>
      </c>
      <c r="CF245" s="33" t="s">
        <v>2080</v>
      </c>
      <c r="CG245" s="33" t="s">
        <v>830</v>
      </c>
      <c r="CH245" s="33" t="s">
        <v>1103</v>
      </c>
      <c r="CI245" s="33" t="s">
        <v>837</v>
      </c>
      <c r="CJ245" s="33" t="s">
        <v>844</v>
      </c>
    </row>
    <row r="246" spans="1:88" ht="12.75" x14ac:dyDescent="0.2">
      <c r="A246" s="36">
        <v>42744.763840405096</v>
      </c>
      <c r="B246" s="33">
        <v>5</v>
      </c>
      <c r="C246" s="33">
        <v>5</v>
      </c>
      <c r="D246" s="33">
        <v>4</v>
      </c>
      <c r="E246" s="33">
        <v>4</v>
      </c>
      <c r="F246" s="33">
        <v>3</v>
      </c>
      <c r="G246" s="33">
        <v>5</v>
      </c>
      <c r="H246" s="33">
        <v>3</v>
      </c>
      <c r="I246" s="33">
        <v>5</v>
      </c>
      <c r="J246" s="33">
        <v>4</v>
      </c>
      <c r="K246" s="33">
        <v>5</v>
      </c>
      <c r="L246" s="33">
        <v>4</v>
      </c>
      <c r="M246" s="33">
        <v>3</v>
      </c>
      <c r="N246" s="33">
        <v>4</v>
      </c>
      <c r="O246" s="33">
        <v>4</v>
      </c>
      <c r="P246" s="33">
        <v>4</v>
      </c>
      <c r="Q246" s="33">
        <v>5</v>
      </c>
      <c r="R246" s="33">
        <v>4</v>
      </c>
      <c r="S246" s="33">
        <v>2</v>
      </c>
      <c r="T246" s="33">
        <v>2</v>
      </c>
      <c r="U246" s="33">
        <v>2</v>
      </c>
      <c r="V246" s="33">
        <v>1</v>
      </c>
      <c r="W246" s="33">
        <v>5</v>
      </c>
      <c r="X246" s="33">
        <v>3</v>
      </c>
      <c r="Y246" s="33">
        <v>3</v>
      </c>
      <c r="Z246" s="33">
        <v>5</v>
      </c>
      <c r="AA246" s="33">
        <v>5</v>
      </c>
      <c r="AB246" s="33">
        <v>5</v>
      </c>
      <c r="AC246" s="33">
        <v>5</v>
      </c>
      <c r="AD246" s="33">
        <v>4</v>
      </c>
      <c r="AE246" s="33">
        <v>4</v>
      </c>
      <c r="AF246" s="33">
        <v>4</v>
      </c>
      <c r="AG246" s="33">
        <v>4</v>
      </c>
      <c r="AH246" s="33">
        <v>3</v>
      </c>
      <c r="AI246" s="33">
        <v>4</v>
      </c>
      <c r="AJ246" s="33">
        <v>4</v>
      </c>
      <c r="AK246" s="33">
        <v>5</v>
      </c>
      <c r="AL246" s="33">
        <v>4</v>
      </c>
      <c r="AM246" s="33">
        <v>5</v>
      </c>
      <c r="AN246" s="33">
        <v>4</v>
      </c>
      <c r="AO246" s="33">
        <v>5</v>
      </c>
      <c r="AP246" s="33">
        <v>3</v>
      </c>
      <c r="AQ246" s="33">
        <v>5</v>
      </c>
      <c r="AR246" s="33">
        <v>5</v>
      </c>
      <c r="AS246" s="33">
        <v>5</v>
      </c>
      <c r="AT246" s="33">
        <v>3</v>
      </c>
      <c r="AU246" s="33">
        <v>4</v>
      </c>
      <c r="AV246" s="33">
        <v>3</v>
      </c>
      <c r="AW246" s="33">
        <v>3</v>
      </c>
      <c r="AX246" s="33">
        <v>5</v>
      </c>
      <c r="AY246" s="33">
        <v>4</v>
      </c>
      <c r="AZ246" s="33">
        <v>4</v>
      </c>
      <c r="BA246" s="33">
        <v>4</v>
      </c>
      <c r="BB246" s="33">
        <v>2</v>
      </c>
      <c r="BC246" s="33">
        <v>2</v>
      </c>
      <c r="BD246" s="33">
        <v>2</v>
      </c>
      <c r="BF246" s="33">
        <v>5</v>
      </c>
      <c r="BG246" s="33">
        <v>5</v>
      </c>
      <c r="BH246" s="33">
        <v>5</v>
      </c>
      <c r="BI246" s="33">
        <v>4</v>
      </c>
      <c r="BJ246" s="33">
        <v>4</v>
      </c>
      <c r="BK246" s="33">
        <v>3</v>
      </c>
      <c r="BL246" s="33">
        <v>4</v>
      </c>
      <c r="BM246" s="33">
        <v>5</v>
      </c>
      <c r="BN246" s="33">
        <v>5</v>
      </c>
      <c r="BO246" s="33">
        <v>4</v>
      </c>
      <c r="BP246" s="33">
        <v>5</v>
      </c>
      <c r="BQ246" s="33">
        <v>4</v>
      </c>
      <c r="BR246" s="33">
        <v>5</v>
      </c>
      <c r="BS246" s="33">
        <v>4</v>
      </c>
      <c r="BT246" s="33">
        <v>5</v>
      </c>
      <c r="BU246" s="33" t="s">
        <v>2081</v>
      </c>
      <c r="BV246" s="33" t="s">
        <v>198</v>
      </c>
      <c r="BW246" s="33" t="s">
        <v>184</v>
      </c>
      <c r="CB246" s="33" t="s">
        <v>704</v>
      </c>
      <c r="CC246" s="33" t="s">
        <v>712</v>
      </c>
      <c r="CD246" s="33" t="s">
        <v>719</v>
      </c>
      <c r="CE246" s="33" t="s">
        <v>727</v>
      </c>
      <c r="CF246" s="33" t="s">
        <v>977</v>
      </c>
      <c r="CG246" s="33" t="s">
        <v>206</v>
      </c>
      <c r="CH246" s="33" t="s">
        <v>1032</v>
      </c>
      <c r="CI246" s="33" t="s">
        <v>837</v>
      </c>
      <c r="CJ246" s="33" t="s">
        <v>844</v>
      </c>
    </row>
  </sheetData>
  <pageMargins left="0.7" right="0.7" top="0.75" bottom="0.75" header="0.3" footer="0.3"/>
  <pageSetup paperSize="9" orientation="portrait" horizontalDpi="1200" verticalDpi="120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97"/>
  <sheetViews>
    <sheetView topLeftCell="V1" workbookViewId="0">
      <selection activeCell="W1" sqref="W1"/>
    </sheetView>
  </sheetViews>
  <sheetFormatPr defaultRowHeight="12.75" x14ac:dyDescent="0.2"/>
  <cols>
    <col min="1" max="1" width="22" customWidth="1"/>
    <col min="2" max="69" width="73.42578125" customWidth="1"/>
    <col min="70" max="70" width="66.85546875" customWidth="1"/>
    <col min="71" max="72" width="73.42578125" customWidth="1"/>
    <col min="73" max="73" width="67.28515625" customWidth="1"/>
    <col min="74" max="74" width="23.28515625" customWidth="1"/>
    <col min="75" max="75" width="73.42578125" customWidth="1"/>
    <col min="76" max="76" width="46.5703125" customWidth="1"/>
    <col min="77" max="77" width="13" customWidth="1"/>
    <col min="78" max="78" width="9.85546875" customWidth="1"/>
    <col min="79" max="79" width="37.28515625" customWidth="1"/>
    <col min="80" max="80" width="53.140625" customWidth="1"/>
    <col min="81" max="81" width="26.140625" customWidth="1"/>
    <col min="82" max="82" width="44" customWidth="1"/>
    <col min="83" max="83" width="40.7109375" customWidth="1"/>
    <col min="84" max="84" width="36.85546875" customWidth="1"/>
    <col min="85" max="85" width="56" customWidth="1"/>
    <col min="86" max="86" width="34.85546875" customWidth="1"/>
    <col min="87" max="87" width="34.7109375" customWidth="1"/>
    <col min="88" max="88" width="20.5703125" customWidth="1"/>
    <col min="89" max="89" width="21.140625" customWidth="1"/>
    <col min="90" max="96" width="73.42578125" customWidth="1"/>
  </cols>
  <sheetData>
    <row r="1" spans="1:92" x14ac:dyDescent="0.2">
      <c r="A1" s="23" t="s">
        <v>850</v>
      </c>
      <c r="B1" s="24" t="s">
        <v>851</v>
      </c>
      <c r="C1" s="24" t="s">
        <v>852</v>
      </c>
      <c r="D1" s="24" t="s">
        <v>2082</v>
      </c>
      <c r="E1" s="24" t="s">
        <v>854</v>
      </c>
      <c r="F1" s="24" t="s">
        <v>855</v>
      </c>
      <c r="G1" s="24" t="s">
        <v>856</v>
      </c>
      <c r="H1" s="24" t="s">
        <v>857</v>
      </c>
      <c r="I1" s="24" t="s">
        <v>858</v>
      </c>
      <c r="J1" s="24" t="s">
        <v>1508</v>
      </c>
      <c r="K1" s="24" t="s">
        <v>860</v>
      </c>
      <c r="L1" s="24" t="s">
        <v>861</v>
      </c>
      <c r="M1" s="24" t="s">
        <v>2083</v>
      </c>
      <c r="N1" s="24" t="s">
        <v>1510</v>
      </c>
      <c r="O1" s="24" t="s">
        <v>2084</v>
      </c>
      <c r="P1" s="24" t="s">
        <v>865</v>
      </c>
      <c r="Q1" s="24" t="s">
        <v>2085</v>
      </c>
      <c r="R1" s="24" t="s">
        <v>867</v>
      </c>
      <c r="S1" s="24" t="s">
        <v>2086</v>
      </c>
      <c r="T1" s="24" t="s">
        <v>2087</v>
      </c>
      <c r="U1" s="24" t="s">
        <v>2088</v>
      </c>
      <c r="V1" s="24" t="s">
        <v>2089</v>
      </c>
      <c r="W1" s="23" t="s">
        <v>873</v>
      </c>
      <c r="X1" s="23" t="s">
        <v>874</v>
      </c>
      <c r="Y1" s="23" t="s">
        <v>875</v>
      </c>
      <c r="Z1" s="23" t="s">
        <v>876</v>
      </c>
      <c r="AA1" s="23" t="s">
        <v>877</v>
      </c>
      <c r="AB1" s="23" t="s">
        <v>878</v>
      </c>
      <c r="AC1" s="23" t="s">
        <v>879</v>
      </c>
      <c r="AD1" s="23" t="s">
        <v>880</v>
      </c>
      <c r="AE1" s="23" t="s">
        <v>881</v>
      </c>
      <c r="AF1" s="23" t="s">
        <v>882</v>
      </c>
      <c r="AG1" s="23" t="s">
        <v>883</v>
      </c>
      <c r="AH1" s="23" t="s">
        <v>884</v>
      </c>
      <c r="AI1" s="23" t="s">
        <v>885</v>
      </c>
      <c r="AJ1" s="24" t="s">
        <v>886</v>
      </c>
      <c r="AK1" s="24" t="s">
        <v>887</v>
      </c>
      <c r="AL1" s="24" t="s">
        <v>889</v>
      </c>
      <c r="AM1" s="24" t="s">
        <v>890</v>
      </c>
      <c r="AN1" s="24" t="s">
        <v>891</v>
      </c>
      <c r="AO1" s="24" t="s">
        <v>892</v>
      </c>
      <c r="AP1" s="24" t="s">
        <v>893</v>
      </c>
      <c r="AQ1" s="24" t="s">
        <v>1512</v>
      </c>
      <c r="AR1" s="24" t="s">
        <v>895</v>
      </c>
      <c r="AS1" s="24" t="s">
        <v>896</v>
      </c>
      <c r="AT1" s="24" t="s">
        <v>2090</v>
      </c>
      <c r="AU1" s="24" t="s">
        <v>1514</v>
      </c>
      <c r="AV1" s="24" t="s">
        <v>2091</v>
      </c>
      <c r="AW1" s="24" t="s">
        <v>900</v>
      </c>
      <c r="AX1" s="24" t="s">
        <v>2092</v>
      </c>
      <c r="AY1" s="24" t="s">
        <v>902</v>
      </c>
      <c r="AZ1" s="24" t="s">
        <v>2093</v>
      </c>
      <c r="BA1" s="24" t="s">
        <v>2094</v>
      </c>
      <c r="BB1" s="24" t="s">
        <v>2095</v>
      </c>
      <c r="BC1" s="24" t="s">
        <v>2096</v>
      </c>
      <c r="BD1" s="24" t="s">
        <v>2097</v>
      </c>
      <c r="BE1" s="24" t="s">
        <v>2098</v>
      </c>
      <c r="BF1" s="24" t="s">
        <v>2099</v>
      </c>
      <c r="BG1" s="24" t="s">
        <v>2100</v>
      </c>
      <c r="BH1" s="24" t="s">
        <v>2101</v>
      </c>
      <c r="BI1" s="24" t="s">
        <v>2102</v>
      </c>
      <c r="BJ1" s="24" t="s">
        <v>2103</v>
      </c>
      <c r="BK1" s="24" t="s">
        <v>2104</v>
      </c>
      <c r="BL1" s="24" t="s">
        <v>2105</v>
      </c>
      <c r="BM1" s="23" t="s">
        <v>2106</v>
      </c>
      <c r="BN1" s="24" t="s">
        <v>2107</v>
      </c>
      <c r="BO1" s="24" t="s">
        <v>2108</v>
      </c>
      <c r="BP1" s="24" t="s">
        <v>2109</v>
      </c>
      <c r="BQ1" s="24" t="s">
        <v>2110</v>
      </c>
      <c r="BR1" s="24" t="s">
        <v>2111</v>
      </c>
      <c r="BS1" s="24" t="s">
        <v>2112</v>
      </c>
      <c r="BT1" s="24" t="s">
        <v>2113</v>
      </c>
      <c r="BU1" s="23" t="s">
        <v>1531</v>
      </c>
      <c r="BV1" s="23" t="s">
        <v>178</v>
      </c>
      <c r="BW1" s="24" t="s">
        <v>2114</v>
      </c>
      <c r="BX1" s="23" t="s">
        <v>1534</v>
      </c>
      <c r="BY1" s="23" t="s">
        <v>702</v>
      </c>
      <c r="BZ1" s="23" t="s">
        <v>708</v>
      </c>
      <c r="CA1" s="23" t="s">
        <v>717</v>
      </c>
      <c r="CB1" s="23" t="s">
        <v>726</v>
      </c>
      <c r="CC1" s="23" t="s">
        <v>925</v>
      </c>
      <c r="CD1" s="23" t="s">
        <v>827</v>
      </c>
      <c r="CE1" s="23" t="s">
        <v>833</v>
      </c>
      <c r="CF1" s="23" t="s">
        <v>835</v>
      </c>
      <c r="CG1" s="23" t="s">
        <v>843</v>
      </c>
      <c r="CH1" s="24" t="s">
        <v>2115</v>
      </c>
      <c r="CI1" s="24" t="s">
        <v>2116</v>
      </c>
      <c r="CJ1" s="23" t="s">
        <v>908</v>
      </c>
      <c r="CK1" s="24" t="s">
        <v>1511</v>
      </c>
      <c r="CL1" s="23" t="s">
        <v>905</v>
      </c>
      <c r="CM1" s="24" t="s">
        <v>871</v>
      </c>
      <c r="CN1" s="24" t="s">
        <v>2117</v>
      </c>
    </row>
    <row r="2" spans="1:92" x14ac:dyDescent="0.2">
      <c r="A2" s="25">
        <v>42312.659146215279</v>
      </c>
      <c r="B2" s="24" t="s">
        <v>5</v>
      </c>
      <c r="C2" s="24" t="s">
        <v>5</v>
      </c>
      <c r="D2" s="24" t="s">
        <v>5</v>
      </c>
      <c r="E2" s="24" t="s">
        <v>5</v>
      </c>
      <c r="F2" s="24" t="s">
        <v>5</v>
      </c>
      <c r="G2" s="24" t="s">
        <v>5</v>
      </c>
      <c r="H2" s="24" t="s">
        <v>5</v>
      </c>
      <c r="I2" s="24" t="s">
        <v>5</v>
      </c>
      <c r="J2" s="24" t="s">
        <v>5</v>
      </c>
      <c r="K2" s="24" t="s">
        <v>5</v>
      </c>
      <c r="L2" s="24" t="s">
        <v>5</v>
      </c>
      <c r="M2" s="24" t="s">
        <v>5</v>
      </c>
      <c r="N2" s="24" t="s">
        <v>5</v>
      </c>
      <c r="O2" s="24" t="s">
        <v>5</v>
      </c>
      <c r="P2" s="24" t="s">
        <v>5</v>
      </c>
      <c r="Q2" s="24" t="s">
        <v>5</v>
      </c>
      <c r="R2" s="24" t="s">
        <v>5</v>
      </c>
      <c r="S2" s="24" t="s">
        <v>5</v>
      </c>
      <c r="T2" s="24" t="s">
        <v>5</v>
      </c>
      <c r="U2" s="23"/>
      <c r="V2" s="23"/>
      <c r="W2" s="24" t="s">
        <v>5</v>
      </c>
      <c r="X2" s="24" t="s">
        <v>5</v>
      </c>
      <c r="Y2" s="24" t="s">
        <v>5</v>
      </c>
      <c r="Z2" s="24" t="s">
        <v>5</v>
      </c>
      <c r="AA2" s="24" t="s">
        <v>5</v>
      </c>
      <c r="AB2" s="24" t="s">
        <v>5</v>
      </c>
      <c r="AC2" s="24" t="s">
        <v>5</v>
      </c>
      <c r="AD2" s="24" t="s">
        <v>5</v>
      </c>
      <c r="AE2" s="24" t="s">
        <v>5</v>
      </c>
      <c r="AF2" s="24" t="s">
        <v>5</v>
      </c>
      <c r="AG2" s="24" t="s">
        <v>5</v>
      </c>
      <c r="AH2" s="24" t="s">
        <v>5</v>
      </c>
      <c r="AI2" s="24" t="s">
        <v>5</v>
      </c>
      <c r="AJ2" s="24" t="s">
        <v>5</v>
      </c>
      <c r="AK2" s="24" t="s">
        <v>5</v>
      </c>
      <c r="AL2" s="24" t="s">
        <v>5</v>
      </c>
      <c r="AM2" s="24" t="s">
        <v>5</v>
      </c>
      <c r="AN2" s="24" t="s">
        <v>5</v>
      </c>
      <c r="AO2" s="24" t="s">
        <v>5</v>
      </c>
      <c r="AP2" s="24" t="s">
        <v>5</v>
      </c>
      <c r="AQ2" s="24" t="s">
        <v>5</v>
      </c>
      <c r="AR2" s="24" t="s">
        <v>5</v>
      </c>
      <c r="AS2" s="24" t="s">
        <v>5</v>
      </c>
      <c r="AT2" s="24" t="s">
        <v>5</v>
      </c>
      <c r="AU2" s="24" t="s">
        <v>5</v>
      </c>
      <c r="AV2" s="24" t="s">
        <v>5</v>
      </c>
      <c r="AW2" s="24" t="s">
        <v>5</v>
      </c>
      <c r="AX2" s="24" t="s">
        <v>5</v>
      </c>
      <c r="AY2" s="24" t="s">
        <v>5</v>
      </c>
      <c r="AZ2" s="24" t="s">
        <v>5</v>
      </c>
      <c r="BA2" s="24" t="s">
        <v>5</v>
      </c>
      <c r="BB2" s="23"/>
      <c r="BC2" s="23"/>
      <c r="BD2" s="23"/>
      <c r="BE2" s="24" t="s">
        <v>5</v>
      </c>
      <c r="BF2" s="24" t="s">
        <v>5</v>
      </c>
      <c r="BG2" s="24" t="s">
        <v>5</v>
      </c>
      <c r="BH2" s="24" t="s">
        <v>5</v>
      </c>
      <c r="BI2" s="24" t="s">
        <v>5</v>
      </c>
      <c r="BJ2" s="24" t="s">
        <v>5</v>
      </c>
      <c r="BK2" s="24" t="s">
        <v>1564</v>
      </c>
      <c r="BL2" s="24" t="s">
        <v>1564</v>
      </c>
      <c r="BM2" s="24" t="s">
        <v>2118</v>
      </c>
      <c r="BN2" s="24" t="s">
        <v>2118</v>
      </c>
      <c r="BO2" s="24" t="s">
        <v>2118</v>
      </c>
      <c r="BP2" s="24" t="s">
        <v>2118</v>
      </c>
      <c r="BQ2" s="24" t="s">
        <v>2118</v>
      </c>
      <c r="BR2" s="24" t="s">
        <v>2118</v>
      </c>
      <c r="BS2" s="24" t="s">
        <v>2118</v>
      </c>
      <c r="BT2" s="24" t="s">
        <v>2118</v>
      </c>
      <c r="BU2" s="24" t="s">
        <v>198</v>
      </c>
      <c r="BV2" s="24" t="s">
        <v>2119</v>
      </c>
      <c r="BW2" s="24" t="s">
        <v>2120</v>
      </c>
      <c r="BX2" s="24" t="s">
        <v>1553</v>
      </c>
      <c r="BY2" s="24" t="s">
        <v>704</v>
      </c>
      <c r="BZ2" s="24" t="s">
        <v>710</v>
      </c>
      <c r="CA2" s="24" t="s">
        <v>719</v>
      </c>
      <c r="CB2" s="24" t="s">
        <v>727</v>
      </c>
      <c r="CC2" s="23"/>
      <c r="CD2" s="24" t="s">
        <v>741</v>
      </c>
      <c r="CE2" s="24" t="s">
        <v>741</v>
      </c>
      <c r="CF2" s="24" t="s">
        <v>678</v>
      </c>
      <c r="CG2" s="24" t="s">
        <v>768</v>
      </c>
      <c r="CH2" s="24" t="s">
        <v>2118</v>
      </c>
      <c r="CI2" s="24" t="s">
        <v>2118</v>
      </c>
      <c r="CJ2" s="23"/>
      <c r="CK2" s="24" t="s">
        <v>5</v>
      </c>
      <c r="CL2" s="24" t="s">
        <v>5</v>
      </c>
      <c r="CM2" s="24" t="s">
        <v>5</v>
      </c>
      <c r="CN2" s="23"/>
    </row>
    <row r="3" spans="1:92" x14ac:dyDescent="0.2">
      <c r="A3" s="25">
        <v>42327.611783078704</v>
      </c>
      <c r="B3" s="24">
        <v>5</v>
      </c>
      <c r="C3" s="24">
        <v>5</v>
      </c>
      <c r="D3" s="24">
        <v>5</v>
      </c>
      <c r="E3" s="24">
        <v>2</v>
      </c>
      <c r="F3" s="24">
        <v>2</v>
      </c>
      <c r="G3" s="24">
        <v>5</v>
      </c>
      <c r="H3" s="24">
        <v>1</v>
      </c>
      <c r="I3" s="24">
        <v>2</v>
      </c>
      <c r="J3" s="24">
        <v>2</v>
      </c>
      <c r="K3" s="24">
        <v>3</v>
      </c>
      <c r="L3" s="24">
        <v>2</v>
      </c>
      <c r="M3" s="24">
        <v>5</v>
      </c>
      <c r="N3" s="24">
        <v>3</v>
      </c>
      <c r="O3" s="24">
        <v>4</v>
      </c>
      <c r="P3" s="24">
        <v>5</v>
      </c>
      <c r="Q3" s="24">
        <v>5</v>
      </c>
      <c r="R3" s="24">
        <v>2</v>
      </c>
      <c r="S3" s="24">
        <v>2</v>
      </c>
      <c r="T3" s="24">
        <v>5</v>
      </c>
      <c r="U3" s="23"/>
      <c r="V3" s="23"/>
      <c r="W3" s="24">
        <v>5</v>
      </c>
      <c r="X3" s="24">
        <v>4</v>
      </c>
      <c r="Y3" s="24">
        <v>5</v>
      </c>
      <c r="Z3" s="24">
        <v>5</v>
      </c>
      <c r="AA3" s="24">
        <v>4</v>
      </c>
      <c r="AB3" s="24">
        <v>4</v>
      </c>
      <c r="AC3" s="24">
        <v>3</v>
      </c>
      <c r="AD3" s="24">
        <v>4</v>
      </c>
      <c r="AE3" s="24">
        <v>4</v>
      </c>
      <c r="AF3" s="24">
        <v>5</v>
      </c>
      <c r="AG3" s="24">
        <v>4</v>
      </c>
      <c r="AH3" s="24">
        <v>5</v>
      </c>
      <c r="AI3" s="24">
        <v>4</v>
      </c>
      <c r="AJ3" s="24">
        <v>5</v>
      </c>
      <c r="AK3" s="24">
        <v>5</v>
      </c>
      <c r="AL3" s="24">
        <v>3</v>
      </c>
      <c r="AM3" s="24">
        <v>3</v>
      </c>
      <c r="AN3" s="24">
        <v>5</v>
      </c>
      <c r="AO3" s="24">
        <v>2</v>
      </c>
      <c r="AP3" s="24">
        <v>2</v>
      </c>
      <c r="AQ3" s="24">
        <v>2</v>
      </c>
      <c r="AR3" s="24">
        <v>3</v>
      </c>
      <c r="AS3" s="24">
        <v>3</v>
      </c>
      <c r="AT3" s="24">
        <v>5</v>
      </c>
      <c r="AU3" s="24">
        <v>2</v>
      </c>
      <c r="AV3" s="24">
        <v>4</v>
      </c>
      <c r="AW3" s="24">
        <v>5</v>
      </c>
      <c r="AX3" s="24">
        <v>5</v>
      </c>
      <c r="AY3" s="24">
        <v>2</v>
      </c>
      <c r="AZ3" s="24">
        <v>2</v>
      </c>
      <c r="BA3" s="24">
        <v>4</v>
      </c>
      <c r="BB3" s="23"/>
      <c r="BC3" s="23"/>
      <c r="BD3" s="23"/>
      <c r="BE3" s="24">
        <v>5</v>
      </c>
      <c r="BF3" s="24">
        <v>5</v>
      </c>
      <c r="BG3" s="24">
        <v>5</v>
      </c>
      <c r="BH3" s="24">
        <v>5</v>
      </c>
      <c r="BI3" s="24">
        <v>5</v>
      </c>
      <c r="BJ3" s="24">
        <v>5</v>
      </c>
      <c r="BK3" s="24" t="s">
        <v>198</v>
      </c>
      <c r="BL3" s="24" t="s">
        <v>198</v>
      </c>
      <c r="BM3" s="24" t="s">
        <v>198</v>
      </c>
      <c r="BN3" s="24" t="s">
        <v>198</v>
      </c>
      <c r="BO3" s="24" t="s">
        <v>198</v>
      </c>
      <c r="BP3" s="24" t="s">
        <v>198</v>
      </c>
      <c r="BQ3" s="24" t="s">
        <v>198</v>
      </c>
      <c r="BR3" s="24" t="s">
        <v>198</v>
      </c>
      <c r="BS3" s="24" t="s">
        <v>198</v>
      </c>
      <c r="BT3" s="24" t="s">
        <v>198</v>
      </c>
      <c r="BU3" s="24" t="s">
        <v>198</v>
      </c>
      <c r="BV3" s="24" t="s">
        <v>183</v>
      </c>
      <c r="BW3" s="24" t="s">
        <v>2121</v>
      </c>
      <c r="BX3" s="24" t="s">
        <v>2122</v>
      </c>
      <c r="BY3" s="24" t="s">
        <v>704</v>
      </c>
      <c r="BZ3" s="24" t="s">
        <v>713</v>
      </c>
      <c r="CA3" s="24" t="s">
        <v>719</v>
      </c>
      <c r="CB3" s="24" t="s">
        <v>727</v>
      </c>
      <c r="CC3" s="24" t="s">
        <v>2123</v>
      </c>
      <c r="CD3" s="24" t="s">
        <v>236</v>
      </c>
      <c r="CE3" s="24" t="s">
        <v>741</v>
      </c>
      <c r="CF3" s="24" t="s">
        <v>837</v>
      </c>
      <c r="CG3" s="24" t="s">
        <v>844</v>
      </c>
      <c r="CH3" s="24" t="s">
        <v>198</v>
      </c>
      <c r="CI3" s="23"/>
      <c r="CJ3" s="23"/>
      <c r="CK3" s="24">
        <v>2</v>
      </c>
      <c r="CL3" s="24">
        <v>2</v>
      </c>
      <c r="CM3" s="24">
        <v>3</v>
      </c>
      <c r="CN3" s="23"/>
    </row>
    <row r="4" spans="1:92" x14ac:dyDescent="0.2">
      <c r="A4" s="25">
        <v>42334.722821759264</v>
      </c>
      <c r="B4" s="24">
        <v>1</v>
      </c>
      <c r="C4" s="24">
        <v>1</v>
      </c>
      <c r="D4" s="24" t="s">
        <v>5</v>
      </c>
      <c r="E4" s="24">
        <v>5</v>
      </c>
      <c r="F4" s="24">
        <v>5</v>
      </c>
      <c r="G4" s="24">
        <v>3</v>
      </c>
      <c r="H4" s="24" t="s">
        <v>5</v>
      </c>
      <c r="I4" s="24">
        <v>1</v>
      </c>
      <c r="J4" s="24">
        <v>2</v>
      </c>
      <c r="K4" s="24" t="s">
        <v>5</v>
      </c>
      <c r="L4" s="24">
        <v>3</v>
      </c>
      <c r="M4" s="24">
        <v>1</v>
      </c>
      <c r="N4" s="24" t="s">
        <v>5</v>
      </c>
      <c r="O4" s="24">
        <v>5</v>
      </c>
      <c r="P4" s="24">
        <v>3</v>
      </c>
      <c r="Q4" s="24">
        <v>5</v>
      </c>
      <c r="R4" s="24">
        <v>5</v>
      </c>
      <c r="S4" s="24">
        <v>3</v>
      </c>
      <c r="T4" s="24">
        <v>2</v>
      </c>
      <c r="U4" s="23"/>
      <c r="V4" s="23"/>
      <c r="W4" s="24">
        <v>3</v>
      </c>
      <c r="X4" s="24">
        <v>2</v>
      </c>
      <c r="Y4" s="24">
        <v>2</v>
      </c>
      <c r="Z4" s="24">
        <v>1</v>
      </c>
      <c r="AA4" s="24">
        <v>4</v>
      </c>
      <c r="AB4" s="24">
        <v>1</v>
      </c>
      <c r="AC4" s="24">
        <v>1</v>
      </c>
      <c r="AD4" s="24">
        <v>4</v>
      </c>
      <c r="AE4" s="24">
        <v>2</v>
      </c>
      <c r="AF4" s="24">
        <v>2</v>
      </c>
      <c r="AG4" s="24">
        <v>3</v>
      </c>
      <c r="AH4" s="24">
        <v>4</v>
      </c>
      <c r="AI4" s="24">
        <v>3</v>
      </c>
      <c r="AJ4" s="24">
        <v>1</v>
      </c>
      <c r="AK4" s="24">
        <v>1</v>
      </c>
      <c r="AL4" s="24">
        <v>5</v>
      </c>
      <c r="AM4" s="24">
        <v>5</v>
      </c>
      <c r="AN4" s="24">
        <v>5</v>
      </c>
      <c r="AO4" s="24">
        <v>1</v>
      </c>
      <c r="AP4" s="24">
        <v>1</v>
      </c>
      <c r="AQ4" s="24">
        <v>1</v>
      </c>
      <c r="AR4" s="24">
        <v>1</v>
      </c>
      <c r="AS4" s="24">
        <v>2</v>
      </c>
      <c r="AT4" s="24">
        <v>2</v>
      </c>
      <c r="AU4" s="24">
        <v>1</v>
      </c>
      <c r="AV4" s="24">
        <v>4</v>
      </c>
      <c r="AW4" s="24">
        <v>1</v>
      </c>
      <c r="AX4" s="24">
        <v>5</v>
      </c>
      <c r="AY4" s="24">
        <v>3</v>
      </c>
      <c r="AZ4" s="24">
        <v>2</v>
      </c>
      <c r="BA4" s="24">
        <v>1</v>
      </c>
      <c r="BB4" s="23"/>
      <c r="BC4" s="23"/>
      <c r="BD4" s="23"/>
      <c r="BE4" s="24">
        <v>4</v>
      </c>
      <c r="BF4" s="24">
        <v>4</v>
      </c>
      <c r="BG4" s="24">
        <v>5</v>
      </c>
      <c r="BH4" s="24">
        <v>5</v>
      </c>
      <c r="BI4" s="24">
        <v>5</v>
      </c>
      <c r="BJ4" s="24">
        <v>5</v>
      </c>
      <c r="BK4" s="24" t="s">
        <v>198</v>
      </c>
      <c r="BL4" s="24" t="s">
        <v>198</v>
      </c>
      <c r="BM4" s="24" t="s">
        <v>198</v>
      </c>
      <c r="BN4" s="24" t="s">
        <v>198</v>
      </c>
      <c r="BO4" s="24" t="s">
        <v>198</v>
      </c>
      <c r="BP4" s="24" t="s">
        <v>198</v>
      </c>
      <c r="BQ4" s="24" t="s">
        <v>198</v>
      </c>
      <c r="BR4" s="24" t="s">
        <v>198</v>
      </c>
      <c r="BS4" s="24" t="s">
        <v>198</v>
      </c>
      <c r="BT4" s="24" t="s">
        <v>198</v>
      </c>
      <c r="BU4" s="24" t="s">
        <v>198</v>
      </c>
      <c r="BV4" s="24" t="s">
        <v>2124</v>
      </c>
      <c r="BW4" s="24" t="s">
        <v>2125</v>
      </c>
      <c r="BX4" s="24" t="s">
        <v>1539</v>
      </c>
      <c r="BY4" s="24" t="s">
        <v>704</v>
      </c>
      <c r="BZ4" s="24" t="s">
        <v>713</v>
      </c>
      <c r="CA4" s="24" t="s">
        <v>719</v>
      </c>
      <c r="CB4" s="24" t="s">
        <v>1054</v>
      </c>
      <c r="CC4" s="24" t="s">
        <v>2126</v>
      </c>
      <c r="CD4" s="24" t="s">
        <v>829</v>
      </c>
      <c r="CE4" s="24" t="s">
        <v>1824</v>
      </c>
      <c r="CF4" s="24" t="s">
        <v>837</v>
      </c>
      <c r="CG4" s="24" t="s">
        <v>844</v>
      </c>
      <c r="CH4" s="24" t="s">
        <v>198</v>
      </c>
      <c r="CI4" s="23"/>
      <c r="CJ4" s="24" t="s">
        <v>2127</v>
      </c>
      <c r="CK4" s="24">
        <v>4</v>
      </c>
      <c r="CL4" s="24">
        <v>5</v>
      </c>
      <c r="CM4" s="24">
        <v>3</v>
      </c>
      <c r="CN4" s="23"/>
    </row>
    <row r="5" spans="1:92" x14ac:dyDescent="0.2">
      <c r="A5" s="25">
        <v>42339.442861157411</v>
      </c>
      <c r="B5" s="24">
        <v>3</v>
      </c>
      <c r="C5" s="24">
        <v>4</v>
      </c>
      <c r="D5" s="24">
        <v>4</v>
      </c>
      <c r="E5" s="24">
        <v>1</v>
      </c>
      <c r="F5" s="24">
        <v>1</v>
      </c>
      <c r="G5" s="24">
        <v>3</v>
      </c>
      <c r="H5" s="24">
        <v>5</v>
      </c>
      <c r="I5" s="24">
        <v>2</v>
      </c>
      <c r="J5" s="24">
        <v>2</v>
      </c>
      <c r="K5" s="24">
        <v>3</v>
      </c>
      <c r="L5" s="24">
        <v>4</v>
      </c>
      <c r="M5" s="24">
        <v>5</v>
      </c>
      <c r="N5" s="24">
        <v>2</v>
      </c>
      <c r="O5" s="24">
        <v>5</v>
      </c>
      <c r="P5" s="24">
        <v>4</v>
      </c>
      <c r="Q5" s="24">
        <v>2</v>
      </c>
      <c r="R5" s="24">
        <v>4</v>
      </c>
      <c r="S5" s="24">
        <v>1</v>
      </c>
      <c r="T5" s="24">
        <v>1</v>
      </c>
      <c r="U5" s="23"/>
      <c r="V5" s="23"/>
      <c r="W5" s="24">
        <v>2</v>
      </c>
      <c r="X5" s="24">
        <v>4</v>
      </c>
      <c r="Y5" s="24">
        <v>4</v>
      </c>
      <c r="Z5" s="24">
        <v>4</v>
      </c>
      <c r="AA5" s="24">
        <v>2</v>
      </c>
      <c r="AB5" s="24">
        <v>2</v>
      </c>
      <c r="AC5" s="24">
        <v>2</v>
      </c>
      <c r="AD5" s="24">
        <v>5</v>
      </c>
      <c r="AE5" s="24">
        <v>4</v>
      </c>
      <c r="AF5" s="24">
        <v>5</v>
      </c>
      <c r="AG5" s="24">
        <v>5</v>
      </c>
      <c r="AH5" s="24">
        <v>2</v>
      </c>
      <c r="AI5" s="24">
        <v>4</v>
      </c>
      <c r="AJ5" s="24">
        <v>2</v>
      </c>
      <c r="AK5" s="24">
        <v>3</v>
      </c>
      <c r="AL5" s="24">
        <v>1</v>
      </c>
      <c r="AM5" s="24">
        <v>1</v>
      </c>
      <c r="AN5" s="24">
        <v>2</v>
      </c>
      <c r="AO5" s="24">
        <v>2</v>
      </c>
      <c r="AP5" s="24">
        <v>2</v>
      </c>
      <c r="AQ5" s="24">
        <v>1</v>
      </c>
      <c r="AR5" s="24">
        <v>2</v>
      </c>
      <c r="AS5" s="24">
        <v>4</v>
      </c>
      <c r="AT5" s="24">
        <v>4</v>
      </c>
      <c r="AU5" s="24">
        <v>1</v>
      </c>
      <c r="AV5" s="24">
        <v>4</v>
      </c>
      <c r="AW5" s="24">
        <v>4</v>
      </c>
      <c r="AX5" s="24">
        <v>2</v>
      </c>
      <c r="AY5" s="24">
        <v>1</v>
      </c>
      <c r="AZ5" s="24">
        <v>1</v>
      </c>
      <c r="BA5" s="24">
        <v>1</v>
      </c>
      <c r="BB5" s="23"/>
      <c r="BC5" s="23"/>
      <c r="BD5" s="23"/>
      <c r="BE5" s="24">
        <v>4</v>
      </c>
      <c r="BF5" s="24">
        <v>4</v>
      </c>
      <c r="BG5" s="24">
        <v>3</v>
      </c>
      <c r="BH5" s="24">
        <v>2</v>
      </c>
      <c r="BI5" s="24">
        <v>3</v>
      </c>
      <c r="BJ5" s="24">
        <v>3</v>
      </c>
      <c r="BK5" s="24" t="s">
        <v>198</v>
      </c>
      <c r="BL5" s="24" t="s">
        <v>198</v>
      </c>
      <c r="BM5" s="24" t="s">
        <v>198</v>
      </c>
      <c r="BN5" s="24" t="s">
        <v>198</v>
      </c>
      <c r="BO5" s="24" t="s">
        <v>198</v>
      </c>
      <c r="BP5" s="24" t="s">
        <v>198</v>
      </c>
      <c r="BQ5" s="24" t="s">
        <v>1564</v>
      </c>
      <c r="BR5" s="24" t="s">
        <v>1564</v>
      </c>
      <c r="BS5" s="24" t="s">
        <v>1564</v>
      </c>
      <c r="BT5" s="24" t="s">
        <v>1564</v>
      </c>
      <c r="BU5" s="24" t="s">
        <v>198</v>
      </c>
      <c r="BV5" s="24" t="s">
        <v>184</v>
      </c>
      <c r="BW5" s="24" t="s">
        <v>2121</v>
      </c>
      <c r="BX5" s="24" t="s">
        <v>2128</v>
      </c>
      <c r="BY5" s="24" t="s">
        <v>705</v>
      </c>
      <c r="BZ5" s="24" t="s">
        <v>713</v>
      </c>
      <c r="CA5" s="24" t="s">
        <v>719</v>
      </c>
      <c r="CB5" s="24" t="s">
        <v>727</v>
      </c>
      <c r="CC5" s="23"/>
      <c r="CD5" s="24" t="s">
        <v>829</v>
      </c>
      <c r="CE5" s="24" t="s">
        <v>828</v>
      </c>
      <c r="CF5" s="24" t="s">
        <v>837</v>
      </c>
      <c r="CG5" s="24" t="s">
        <v>844</v>
      </c>
      <c r="CH5" s="24" t="s">
        <v>1564</v>
      </c>
      <c r="CI5" s="23"/>
      <c r="CJ5" s="24" t="s">
        <v>2129</v>
      </c>
      <c r="CK5" s="24">
        <v>2</v>
      </c>
      <c r="CL5" s="24">
        <v>4</v>
      </c>
      <c r="CM5" s="24">
        <v>2</v>
      </c>
      <c r="CN5" s="23"/>
    </row>
    <row r="6" spans="1:92" x14ac:dyDescent="0.2">
      <c r="A6" s="25">
        <v>42340.410228425928</v>
      </c>
      <c r="B6" s="24">
        <v>2</v>
      </c>
      <c r="C6" s="24">
        <v>5</v>
      </c>
      <c r="D6" s="24">
        <v>3</v>
      </c>
      <c r="E6" s="24">
        <v>3</v>
      </c>
      <c r="F6" s="24">
        <v>1</v>
      </c>
      <c r="G6" s="24">
        <v>3</v>
      </c>
      <c r="H6" s="24">
        <v>4</v>
      </c>
      <c r="I6" s="24">
        <v>4</v>
      </c>
      <c r="J6" s="24">
        <v>4</v>
      </c>
      <c r="K6" s="24">
        <v>2</v>
      </c>
      <c r="L6" s="24">
        <v>1</v>
      </c>
      <c r="M6" s="24">
        <v>3</v>
      </c>
      <c r="N6" s="24">
        <v>1</v>
      </c>
      <c r="O6" s="24">
        <v>5</v>
      </c>
      <c r="P6" s="24">
        <v>5</v>
      </c>
      <c r="Q6" s="24">
        <v>4</v>
      </c>
      <c r="R6" s="24">
        <v>3</v>
      </c>
      <c r="S6" s="24">
        <v>1</v>
      </c>
      <c r="T6" s="24">
        <v>1</v>
      </c>
      <c r="U6" s="23"/>
      <c r="V6" s="23"/>
      <c r="W6" s="24">
        <v>4</v>
      </c>
      <c r="X6" s="24">
        <v>3</v>
      </c>
      <c r="Y6" s="24">
        <v>3</v>
      </c>
      <c r="Z6" s="24">
        <v>2</v>
      </c>
      <c r="AA6" s="24">
        <v>4</v>
      </c>
      <c r="AB6" s="24">
        <v>4</v>
      </c>
      <c r="AC6" s="24">
        <v>2</v>
      </c>
      <c r="AD6" s="24">
        <v>1</v>
      </c>
      <c r="AE6" s="24">
        <v>3</v>
      </c>
      <c r="AF6" s="24">
        <v>1</v>
      </c>
      <c r="AG6" s="24">
        <v>2</v>
      </c>
      <c r="AH6" s="24">
        <v>5</v>
      </c>
      <c r="AI6" s="24">
        <v>2</v>
      </c>
      <c r="AJ6" s="24" t="s">
        <v>5</v>
      </c>
      <c r="AK6" s="24" t="s">
        <v>5</v>
      </c>
      <c r="AL6" s="24" t="s">
        <v>5</v>
      </c>
      <c r="AM6" s="24" t="s">
        <v>5</v>
      </c>
      <c r="AN6" s="24" t="s">
        <v>5</v>
      </c>
      <c r="AO6" s="24" t="s">
        <v>5</v>
      </c>
      <c r="AP6" s="24" t="s">
        <v>5</v>
      </c>
      <c r="AQ6" s="24" t="s">
        <v>5</v>
      </c>
      <c r="AR6" s="24" t="s">
        <v>5</v>
      </c>
      <c r="AS6" s="24" t="s">
        <v>5</v>
      </c>
      <c r="AT6" s="24" t="s">
        <v>5</v>
      </c>
      <c r="AU6" s="24" t="s">
        <v>5</v>
      </c>
      <c r="AV6" s="24" t="s">
        <v>5</v>
      </c>
      <c r="AW6" s="24" t="s">
        <v>5</v>
      </c>
      <c r="AX6" s="24" t="s">
        <v>5</v>
      </c>
      <c r="AY6" s="24" t="s">
        <v>5</v>
      </c>
      <c r="AZ6" s="24" t="s">
        <v>5</v>
      </c>
      <c r="BA6" s="24" t="s">
        <v>5</v>
      </c>
      <c r="BB6" s="23"/>
      <c r="BC6" s="23"/>
      <c r="BD6" s="23"/>
      <c r="BE6" s="24">
        <v>5</v>
      </c>
      <c r="BF6" s="24">
        <v>5</v>
      </c>
      <c r="BG6" s="24">
        <v>4</v>
      </c>
      <c r="BH6" s="24">
        <v>5</v>
      </c>
      <c r="BI6" s="24">
        <v>4</v>
      </c>
      <c r="BJ6" s="24">
        <v>5</v>
      </c>
      <c r="BK6" s="24" t="s">
        <v>198</v>
      </c>
      <c r="BL6" s="24" t="s">
        <v>1564</v>
      </c>
      <c r="BM6" s="24" t="s">
        <v>198</v>
      </c>
      <c r="BN6" s="24" t="s">
        <v>198</v>
      </c>
      <c r="BO6" s="24" t="s">
        <v>1564</v>
      </c>
      <c r="BP6" s="24" t="s">
        <v>198</v>
      </c>
      <c r="BQ6" s="24" t="s">
        <v>1564</v>
      </c>
      <c r="BR6" s="24" t="s">
        <v>1564</v>
      </c>
      <c r="BS6" s="24" t="s">
        <v>1564</v>
      </c>
      <c r="BT6" s="24" t="s">
        <v>198</v>
      </c>
      <c r="BU6" s="24" t="s">
        <v>198</v>
      </c>
      <c r="BV6" s="24" t="s">
        <v>181</v>
      </c>
      <c r="BW6" s="24" t="s">
        <v>2130</v>
      </c>
      <c r="BX6" s="24" t="s">
        <v>1553</v>
      </c>
      <c r="BY6" s="23"/>
      <c r="BZ6" s="24" t="s">
        <v>712</v>
      </c>
      <c r="CA6" s="24" t="s">
        <v>719</v>
      </c>
      <c r="CB6" s="24" t="s">
        <v>732</v>
      </c>
      <c r="CC6" s="24" t="s">
        <v>977</v>
      </c>
      <c r="CD6" s="23"/>
      <c r="CE6" s="23"/>
      <c r="CF6" s="24" t="s">
        <v>1926</v>
      </c>
      <c r="CG6" s="23"/>
      <c r="CH6" s="24" t="s">
        <v>198</v>
      </c>
      <c r="CI6" s="23"/>
      <c r="CJ6" s="23"/>
      <c r="CK6" s="24">
        <v>3</v>
      </c>
      <c r="CL6" s="24" t="s">
        <v>5</v>
      </c>
      <c r="CM6" s="24">
        <v>2</v>
      </c>
      <c r="CN6" s="23"/>
    </row>
    <row r="7" spans="1:92" x14ac:dyDescent="0.2">
      <c r="A7" s="25">
        <v>42340.448495127319</v>
      </c>
      <c r="B7" s="24">
        <v>1</v>
      </c>
      <c r="C7" s="24">
        <v>1</v>
      </c>
      <c r="D7" s="24">
        <v>1</v>
      </c>
      <c r="E7" s="24">
        <v>1</v>
      </c>
      <c r="F7" s="24">
        <v>5</v>
      </c>
      <c r="G7" s="24">
        <v>4</v>
      </c>
      <c r="H7" s="24">
        <v>2</v>
      </c>
      <c r="I7" s="24">
        <v>2</v>
      </c>
      <c r="J7" s="24">
        <v>1</v>
      </c>
      <c r="K7" s="24">
        <v>3</v>
      </c>
      <c r="L7" s="24">
        <v>2</v>
      </c>
      <c r="M7" s="24">
        <v>5</v>
      </c>
      <c r="N7" s="24">
        <v>1</v>
      </c>
      <c r="O7" s="24">
        <v>1</v>
      </c>
      <c r="P7" s="24">
        <v>2</v>
      </c>
      <c r="Q7" s="24">
        <v>4</v>
      </c>
      <c r="R7" s="24">
        <v>3</v>
      </c>
      <c r="S7" s="24">
        <v>1</v>
      </c>
      <c r="T7" s="24">
        <v>1</v>
      </c>
      <c r="U7" s="23"/>
      <c r="V7" s="23"/>
      <c r="W7" s="24">
        <v>3</v>
      </c>
      <c r="X7" s="24">
        <v>2</v>
      </c>
      <c r="Y7" s="24">
        <v>3</v>
      </c>
      <c r="Z7" s="24">
        <v>3</v>
      </c>
      <c r="AA7" s="24">
        <v>3</v>
      </c>
      <c r="AB7" s="24">
        <v>2</v>
      </c>
      <c r="AC7" s="24">
        <v>3</v>
      </c>
      <c r="AD7" s="24">
        <v>3</v>
      </c>
      <c r="AE7" s="24">
        <v>3</v>
      </c>
      <c r="AF7" s="24">
        <v>3</v>
      </c>
      <c r="AG7" s="24">
        <v>3</v>
      </c>
      <c r="AH7" s="24">
        <v>4</v>
      </c>
      <c r="AI7" s="24">
        <v>3</v>
      </c>
      <c r="AJ7" s="24">
        <v>1</v>
      </c>
      <c r="AK7" s="24">
        <v>3</v>
      </c>
      <c r="AL7" s="24">
        <v>3</v>
      </c>
      <c r="AM7" s="24">
        <v>5</v>
      </c>
      <c r="AN7" s="24">
        <v>4</v>
      </c>
      <c r="AO7" s="24">
        <v>4</v>
      </c>
      <c r="AP7" s="24">
        <v>1</v>
      </c>
      <c r="AQ7" s="24">
        <v>1</v>
      </c>
      <c r="AR7" s="24">
        <v>3</v>
      </c>
      <c r="AS7" s="24">
        <v>1</v>
      </c>
      <c r="AT7" s="24">
        <v>5</v>
      </c>
      <c r="AU7" s="24">
        <v>1</v>
      </c>
      <c r="AV7" s="24">
        <v>2</v>
      </c>
      <c r="AW7" s="24">
        <v>3</v>
      </c>
      <c r="AX7" s="24">
        <v>4</v>
      </c>
      <c r="AY7" s="24">
        <v>2</v>
      </c>
      <c r="AZ7" s="24">
        <v>1</v>
      </c>
      <c r="BA7" s="24">
        <v>1</v>
      </c>
      <c r="BB7" s="23"/>
      <c r="BC7" s="23"/>
      <c r="BD7" s="23"/>
      <c r="BE7" s="24">
        <v>4</v>
      </c>
      <c r="BF7" s="24">
        <v>4</v>
      </c>
      <c r="BG7" s="24">
        <v>5</v>
      </c>
      <c r="BH7" s="24">
        <v>2</v>
      </c>
      <c r="BI7" s="24">
        <v>2</v>
      </c>
      <c r="BJ7" s="24">
        <v>5</v>
      </c>
      <c r="BK7" s="24" t="s">
        <v>198</v>
      </c>
      <c r="BL7" s="24" t="s">
        <v>198</v>
      </c>
      <c r="BM7" s="24" t="s">
        <v>198</v>
      </c>
      <c r="BN7" s="24" t="s">
        <v>198</v>
      </c>
      <c r="BO7" s="24" t="s">
        <v>198</v>
      </c>
      <c r="BP7" s="24" t="s">
        <v>1564</v>
      </c>
      <c r="BQ7" s="24" t="s">
        <v>1564</v>
      </c>
      <c r="BR7" s="24" t="s">
        <v>198</v>
      </c>
      <c r="BS7" s="24" t="s">
        <v>198</v>
      </c>
      <c r="BT7" s="24" t="s">
        <v>198</v>
      </c>
      <c r="BU7" s="24" t="s">
        <v>198</v>
      </c>
      <c r="BV7" s="24" t="s">
        <v>2131</v>
      </c>
      <c r="BW7" s="24" t="s">
        <v>2121</v>
      </c>
      <c r="BX7" s="24" t="s">
        <v>2128</v>
      </c>
      <c r="BY7" s="24" t="s">
        <v>704</v>
      </c>
      <c r="BZ7" s="24" t="s">
        <v>713</v>
      </c>
      <c r="CA7" s="24" t="s">
        <v>719</v>
      </c>
      <c r="CB7" s="24" t="s">
        <v>728</v>
      </c>
      <c r="CC7" s="24" t="s">
        <v>2132</v>
      </c>
      <c r="CD7" s="24" t="s">
        <v>236</v>
      </c>
      <c r="CE7" s="24" t="s">
        <v>952</v>
      </c>
      <c r="CF7" s="24" t="s">
        <v>837</v>
      </c>
      <c r="CG7" s="24" t="s">
        <v>844</v>
      </c>
      <c r="CH7" s="24" t="s">
        <v>1564</v>
      </c>
      <c r="CI7" s="23"/>
      <c r="CJ7" s="23"/>
      <c r="CK7" s="24">
        <v>3</v>
      </c>
      <c r="CL7" s="24">
        <v>3</v>
      </c>
      <c r="CM7" s="24">
        <v>1</v>
      </c>
      <c r="CN7" s="23"/>
    </row>
    <row r="8" spans="1:92" x14ac:dyDescent="0.2">
      <c r="A8" s="25">
        <v>42342.541583472223</v>
      </c>
      <c r="B8" s="24">
        <v>3</v>
      </c>
      <c r="C8" s="24">
        <v>5</v>
      </c>
      <c r="D8" s="24">
        <v>5</v>
      </c>
      <c r="E8" s="24">
        <v>1</v>
      </c>
      <c r="F8" s="24">
        <v>3</v>
      </c>
      <c r="G8" s="24">
        <v>5</v>
      </c>
      <c r="H8" s="24">
        <v>2</v>
      </c>
      <c r="I8" s="24">
        <v>3</v>
      </c>
      <c r="J8" s="24">
        <v>4</v>
      </c>
      <c r="K8" s="24">
        <v>4</v>
      </c>
      <c r="L8" s="24">
        <v>4</v>
      </c>
      <c r="M8" s="24">
        <v>2</v>
      </c>
      <c r="N8" s="24">
        <v>1</v>
      </c>
      <c r="O8" s="24">
        <v>5</v>
      </c>
      <c r="P8" s="24">
        <v>5</v>
      </c>
      <c r="Q8" s="24">
        <v>5</v>
      </c>
      <c r="R8" s="24">
        <v>5</v>
      </c>
      <c r="S8" s="24">
        <v>2</v>
      </c>
      <c r="T8" s="24">
        <v>5</v>
      </c>
      <c r="U8" s="23"/>
      <c r="V8" s="23"/>
      <c r="W8" s="24">
        <v>3</v>
      </c>
      <c r="X8" s="24">
        <v>2</v>
      </c>
      <c r="Y8" s="24">
        <v>1</v>
      </c>
      <c r="Z8" s="24">
        <v>4</v>
      </c>
      <c r="AA8" s="24">
        <v>3</v>
      </c>
      <c r="AB8" s="24">
        <v>4</v>
      </c>
      <c r="AC8" s="24">
        <v>2</v>
      </c>
      <c r="AD8" s="24">
        <v>4</v>
      </c>
      <c r="AE8" s="24">
        <v>2</v>
      </c>
      <c r="AF8" s="24">
        <v>3</v>
      </c>
      <c r="AG8" s="24">
        <v>3</v>
      </c>
      <c r="AH8" s="24">
        <v>5</v>
      </c>
      <c r="AI8" s="24">
        <v>4</v>
      </c>
      <c r="AJ8" s="24">
        <v>3</v>
      </c>
      <c r="AK8" s="24">
        <v>5</v>
      </c>
      <c r="AL8" s="24">
        <v>1</v>
      </c>
      <c r="AM8" s="24">
        <v>3</v>
      </c>
      <c r="AN8" s="24">
        <v>4</v>
      </c>
      <c r="AO8" s="24">
        <v>2</v>
      </c>
      <c r="AP8" s="24">
        <v>3</v>
      </c>
      <c r="AQ8" s="24">
        <v>4</v>
      </c>
      <c r="AR8" s="24">
        <v>4</v>
      </c>
      <c r="AS8" s="24">
        <v>5</v>
      </c>
      <c r="AT8" s="24">
        <v>3</v>
      </c>
      <c r="AU8" s="24">
        <v>1</v>
      </c>
      <c r="AV8" s="24">
        <v>5</v>
      </c>
      <c r="AW8" s="24">
        <v>5</v>
      </c>
      <c r="AX8" s="24">
        <v>5</v>
      </c>
      <c r="AY8" s="24">
        <v>4</v>
      </c>
      <c r="AZ8" s="24">
        <v>2</v>
      </c>
      <c r="BA8" s="24">
        <v>4</v>
      </c>
      <c r="BB8" s="23"/>
      <c r="BC8" s="23"/>
      <c r="BD8" s="23"/>
      <c r="BE8" s="24">
        <v>5</v>
      </c>
      <c r="BF8" s="24">
        <v>5</v>
      </c>
      <c r="BG8" s="24">
        <v>4</v>
      </c>
      <c r="BH8" s="24">
        <v>3</v>
      </c>
      <c r="BI8" s="24">
        <v>3</v>
      </c>
      <c r="BJ8" s="24">
        <v>4</v>
      </c>
      <c r="BK8" s="24" t="s">
        <v>1564</v>
      </c>
      <c r="BL8" s="24" t="s">
        <v>198</v>
      </c>
      <c r="BM8" s="24" t="s">
        <v>198</v>
      </c>
      <c r="BN8" s="24" t="s">
        <v>198</v>
      </c>
      <c r="BO8" s="24" t="s">
        <v>198</v>
      </c>
      <c r="BP8" s="24" t="s">
        <v>198</v>
      </c>
      <c r="BQ8" s="24" t="s">
        <v>2118</v>
      </c>
      <c r="BR8" s="24" t="s">
        <v>2118</v>
      </c>
      <c r="BS8" s="24" t="s">
        <v>198</v>
      </c>
      <c r="BT8" s="24" t="s">
        <v>198</v>
      </c>
      <c r="BU8" s="24" t="s">
        <v>198</v>
      </c>
      <c r="BV8" s="24" t="s">
        <v>187</v>
      </c>
      <c r="BW8" s="24" t="s">
        <v>2125</v>
      </c>
      <c r="BX8" s="24" t="s">
        <v>2128</v>
      </c>
      <c r="BY8" s="24" t="s">
        <v>704</v>
      </c>
      <c r="BZ8" s="24" t="s">
        <v>713</v>
      </c>
      <c r="CA8" s="24" t="s">
        <v>719</v>
      </c>
      <c r="CB8" s="24" t="s">
        <v>1221</v>
      </c>
      <c r="CC8" s="24" t="s">
        <v>2133</v>
      </c>
      <c r="CD8" s="24" t="s">
        <v>741</v>
      </c>
      <c r="CE8" s="24" t="s">
        <v>829</v>
      </c>
      <c r="CF8" s="24" t="s">
        <v>837</v>
      </c>
      <c r="CG8" s="24" t="s">
        <v>844</v>
      </c>
      <c r="CH8" s="24" t="s">
        <v>1564</v>
      </c>
      <c r="CI8" s="23"/>
      <c r="CJ8" s="24" t="s">
        <v>2134</v>
      </c>
      <c r="CK8" s="24">
        <v>2</v>
      </c>
      <c r="CL8" s="24">
        <v>1</v>
      </c>
      <c r="CM8" s="24">
        <v>5</v>
      </c>
      <c r="CN8" s="23"/>
    </row>
    <row r="9" spans="1:92" x14ac:dyDescent="0.2">
      <c r="A9" s="25">
        <v>42343.314809270829</v>
      </c>
      <c r="B9" s="24">
        <v>3</v>
      </c>
      <c r="C9" s="24">
        <v>5</v>
      </c>
      <c r="D9" s="24">
        <v>5</v>
      </c>
      <c r="E9" s="24">
        <v>4</v>
      </c>
      <c r="F9" s="24">
        <v>1</v>
      </c>
      <c r="G9" s="24">
        <v>4</v>
      </c>
      <c r="H9" s="24">
        <v>4</v>
      </c>
      <c r="I9" s="24">
        <v>3</v>
      </c>
      <c r="J9" s="24">
        <v>4</v>
      </c>
      <c r="K9" s="24">
        <v>5</v>
      </c>
      <c r="L9" s="24">
        <v>4</v>
      </c>
      <c r="M9" s="24">
        <v>3</v>
      </c>
      <c r="N9" s="24">
        <v>1</v>
      </c>
      <c r="O9" s="24">
        <v>5</v>
      </c>
      <c r="P9" s="24">
        <v>4</v>
      </c>
      <c r="Q9" s="24">
        <v>5</v>
      </c>
      <c r="R9" s="24">
        <v>5</v>
      </c>
      <c r="S9" s="24">
        <v>1</v>
      </c>
      <c r="T9" s="24">
        <v>2</v>
      </c>
      <c r="U9" s="23"/>
      <c r="V9" s="23"/>
      <c r="W9" s="24">
        <v>3</v>
      </c>
      <c r="X9" s="24">
        <v>1</v>
      </c>
      <c r="Y9" s="24">
        <v>4</v>
      </c>
      <c r="Z9" s="24">
        <v>3</v>
      </c>
      <c r="AA9" s="24">
        <v>3</v>
      </c>
      <c r="AB9" s="24">
        <v>2</v>
      </c>
      <c r="AC9" s="24">
        <v>4</v>
      </c>
      <c r="AD9" s="24">
        <v>3</v>
      </c>
      <c r="AE9" s="24">
        <v>1</v>
      </c>
      <c r="AF9" s="24">
        <v>2</v>
      </c>
      <c r="AG9" s="24">
        <v>3</v>
      </c>
      <c r="AH9" s="24">
        <v>3</v>
      </c>
      <c r="AI9" s="24">
        <v>2</v>
      </c>
      <c r="AJ9" s="24">
        <v>4</v>
      </c>
      <c r="AK9" s="24">
        <v>5</v>
      </c>
      <c r="AL9" s="24">
        <v>4</v>
      </c>
      <c r="AM9" s="24">
        <v>1</v>
      </c>
      <c r="AN9" s="24">
        <v>4</v>
      </c>
      <c r="AO9" s="24">
        <v>4</v>
      </c>
      <c r="AP9" s="24">
        <v>3</v>
      </c>
      <c r="AQ9" s="24">
        <v>4</v>
      </c>
      <c r="AR9" s="24">
        <v>5</v>
      </c>
      <c r="AS9" s="24">
        <v>5</v>
      </c>
      <c r="AT9" s="24">
        <v>4</v>
      </c>
      <c r="AU9" s="24">
        <v>2</v>
      </c>
      <c r="AV9" s="24">
        <v>5</v>
      </c>
      <c r="AW9" s="24">
        <v>4</v>
      </c>
      <c r="AX9" s="24">
        <v>5</v>
      </c>
      <c r="AY9" s="24">
        <v>4</v>
      </c>
      <c r="AZ9" s="24">
        <v>2</v>
      </c>
      <c r="BA9" s="24">
        <v>2</v>
      </c>
      <c r="BB9" s="23"/>
      <c r="BC9" s="23"/>
      <c r="BD9" s="23"/>
      <c r="BE9" s="24">
        <v>5</v>
      </c>
      <c r="BF9" s="24">
        <v>3</v>
      </c>
      <c r="BG9" s="24">
        <v>2</v>
      </c>
      <c r="BH9" s="24">
        <v>3</v>
      </c>
      <c r="BI9" s="24">
        <v>4</v>
      </c>
      <c r="BJ9" s="24">
        <v>4</v>
      </c>
      <c r="BK9" s="24" t="s">
        <v>198</v>
      </c>
      <c r="BL9" s="24" t="s">
        <v>198</v>
      </c>
      <c r="BM9" s="24" t="s">
        <v>198</v>
      </c>
      <c r="BN9" s="24" t="s">
        <v>198</v>
      </c>
      <c r="BO9" s="24" t="s">
        <v>198</v>
      </c>
      <c r="BP9" s="24" t="s">
        <v>198</v>
      </c>
      <c r="BQ9" s="24" t="s">
        <v>198</v>
      </c>
      <c r="BR9" s="24" t="s">
        <v>198</v>
      </c>
      <c r="BS9" s="24" t="s">
        <v>198</v>
      </c>
      <c r="BT9" s="24" t="s">
        <v>198</v>
      </c>
      <c r="BU9" s="24" t="s">
        <v>198</v>
      </c>
      <c r="BV9" s="24" t="s">
        <v>187</v>
      </c>
      <c r="BW9" s="24" t="s">
        <v>2135</v>
      </c>
      <c r="BX9" s="24" t="s">
        <v>2136</v>
      </c>
      <c r="BY9" s="24" t="s">
        <v>705</v>
      </c>
      <c r="BZ9" s="24" t="s">
        <v>712</v>
      </c>
      <c r="CA9" s="24" t="s">
        <v>719</v>
      </c>
      <c r="CB9" s="24" t="s">
        <v>727</v>
      </c>
      <c r="CC9" s="23"/>
      <c r="CD9" s="24" t="s">
        <v>828</v>
      </c>
      <c r="CE9" s="24" t="s">
        <v>1085</v>
      </c>
      <c r="CF9" s="24" t="s">
        <v>837</v>
      </c>
      <c r="CG9" s="24" t="s">
        <v>844</v>
      </c>
      <c r="CH9" s="24" t="s">
        <v>198</v>
      </c>
      <c r="CI9" s="23"/>
      <c r="CJ9" s="24" t="s">
        <v>2137</v>
      </c>
      <c r="CK9" s="24">
        <v>5</v>
      </c>
      <c r="CL9" s="24">
        <v>4</v>
      </c>
      <c r="CM9" s="24">
        <v>2</v>
      </c>
      <c r="CN9" s="23"/>
    </row>
    <row r="10" spans="1:92" x14ac:dyDescent="0.2">
      <c r="A10" s="25">
        <v>42343.323818784724</v>
      </c>
      <c r="B10" s="24">
        <v>3</v>
      </c>
      <c r="C10" s="24">
        <v>3</v>
      </c>
      <c r="D10" s="24">
        <v>3</v>
      </c>
      <c r="E10" s="24">
        <v>5</v>
      </c>
      <c r="F10" s="24">
        <v>5</v>
      </c>
      <c r="G10" s="24">
        <v>5</v>
      </c>
      <c r="H10" s="24">
        <v>2</v>
      </c>
      <c r="I10" s="24">
        <v>5</v>
      </c>
      <c r="J10" s="24">
        <v>5</v>
      </c>
      <c r="K10" s="24">
        <v>4</v>
      </c>
      <c r="L10" s="24">
        <v>5</v>
      </c>
      <c r="M10" s="24">
        <v>4</v>
      </c>
      <c r="N10" s="24">
        <v>3</v>
      </c>
      <c r="O10" s="24">
        <v>5</v>
      </c>
      <c r="P10" s="24">
        <v>5</v>
      </c>
      <c r="Q10" s="24">
        <v>5</v>
      </c>
      <c r="R10" s="24">
        <v>4</v>
      </c>
      <c r="S10" s="24">
        <v>4</v>
      </c>
      <c r="T10" s="24">
        <v>3</v>
      </c>
      <c r="U10" s="23"/>
      <c r="V10" s="23"/>
      <c r="W10" s="24">
        <v>1</v>
      </c>
      <c r="X10" s="24">
        <v>2</v>
      </c>
      <c r="Y10" s="24">
        <v>3</v>
      </c>
      <c r="Z10" s="24">
        <v>4</v>
      </c>
      <c r="AA10" s="24">
        <v>3</v>
      </c>
      <c r="AB10" s="24">
        <v>2</v>
      </c>
      <c r="AC10" s="24">
        <v>2</v>
      </c>
      <c r="AD10" s="24">
        <v>2</v>
      </c>
      <c r="AE10" s="24">
        <v>2</v>
      </c>
      <c r="AF10" s="24">
        <v>1</v>
      </c>
      <c r="AG10" s="24">
        <v>3</v>
      </c>
      <c r="AH10" s="24">
        <v>5</v>
      </c>
      <c r="AI10" s="24">
        <v>1</v>
      </c>
      <c r="AJ10" s="24">
        <v>3</v>
      </c>
      <c r="AK10" s="24">
        <v>3</v>
      </c>
      <c r="AL10" s="24">
        <v>5</v>
      </c>
      <c r="AM10" s="24">
        <v>5</v>
      </c>
      <c r="AN10" s="24">
        <v>4</v>
      </c>
      <c r="AO10" s="24">
        <v>2</v>
      </c>
      <c r="AP10" s="24">
        <v>5</v>
      </c>
      <c r="AQ10" s="24">
        <v>5</v>
      </c>
      <c r="AR10" s="24">
        <v>4</v>
      </c>
      <c r="AS10" s="24">
        <v>5</v>
      </c>
      <c r="AT10" s="24">
        <v>4</v>
      </c>
      <c r="AU10" s="24">
        <v>3</v>
      </c>
      <c r="AV10" s="24">
        <v>5</v>
      </c>
      <c r="AW10" s="24">
        <v>5</v>
      </c>
      <c r="AX10" s="24">
        <v>5</v>
      </c>
      <c r="AY10" s="24">
        <v>4</v>
      </c>
      <c r="AZ10" s="24">
        <v>3</v>
      </c>
      <c r="BA10" s="24">
        <v>4</v>
      </c>
      <c r="BB10" s="23"/>
      <c r="BC10" s="23"/>
      <c r="BD10" s="23"/>
      <c r="BE10" s="24">
        <v>5</v>
      </c>
      <c r="BF10" s="24">
        <v>5</v>
      </c>
      <c r="BG10" s="24">
        <v>5</v>
      </c>
      <c r="BH10" s="24">
        <v>5</v>
      </c>
      <c r="BI10" s="24">
        <v>5</v>
      </c>
      <c r="BJ10" s="24">
        <v>5</v>
      </c>
      <c r="BK10" s="24" t="s">
        <v>198</v>
      </c>
      <c r="BL10" s="24" t="s">
        <v>198</v>
      </c>
      <c r="BM10" s="24" t="s">
        <v>198</v>
      </c>
      <c r="BN10" s="24" t="s">
        <v>198</v>
      </c>
      <c r="BO10" s="24" t="s">
        <v>198</v>
      </c>
      <c r="BP10" s="24" t="s">
        <v>198</v>
      </c>
      <c r="BQ10" s="24" t="s">
        <v>198</v>
      </c>
      <c r="BR10" s="24" t="s">
        <v>198</v>
      </c>
      <c r="BS10" s="24" t="s">
        <v>198</v>
      </c>
      <c r="BT10" s="24" t="s">
        <v>198</v>
      </c>
      <c r="BU10" s="24" t="s">
        <v>198</v>
      </c>
      <c r="BV10" s="24" t="s">
        <v>183</v>
      </c>
      <c r="BW10" s="24" t="s">
        <v>2138</v>
      </c>
      <c r="BX10" s="24" t="s">
        <v>2139</v>
      </c>
      <c r="BY10" s="24" t="s">
        <v>704</v>
      </c>
      <c r="BZ10" s="24" t="s">
        <v>713</v>
      </c>
      <c r="CA10" s="24" t="s">
        <v>719</v>
      </c>
      <c r="CB10" s="24" t="s">
        <v>727</v>
      </c>
      <c r="CC10" s="24" t="s">
        <v>1358</v>
      </c>
      <c r="CD10" s="24" t="s">
        <v>828</v>
      </c>
      <c r="CE10" s="24" t="s">
        <v>1085</v>
      </c>
      <c r="CF10" s="24" t="s">
        <v>837</v>
      </c>
      <c r="CG10" s="24" t="s">
        <v>844</v>
      </c>
      <c r="CH10" s="24" t="s">
        <v>1564</v>
      </c>
      <c r="CI10" s="23"/>
      <c r="CJ10" s="24" t="s">
        <v>2140</v>
      </c>
      <c r="CK10" s="24">
        <v>5</v>
      </c>
      <c r="CL10" s="24">
        <v>5</v>
      </c>
      <c r="CM10" s="24">
        <v>3</v>
      </c>
      <c r="CN10" s="23"/>
    </row>
    <row r="11" spans="1:92" x14ac:dyDescent="0.2">
      <c r="A11" s="25">
        <v>42345.427902291667</v>
      </c>
      <c r="B11" s="24">
        <v>1</v>
      </c>
      <c r="C11" s="24">
        <v>5</v>
      </c>
      <c r="D11" s="24">
        <v>4</v>
      </c>
      <c r="E11" s="24">
        <v>4</v>
      </c>
      <c r="F11" s="24">
        <v>1</v>
      </c>
      <c r="G11" s="24">
        <v>5</v>
      </c>
      <c r="H11" s="24">
        <v>2</v>
      </c>
      <c r="I11" s="24">
        <v>2</v>
      </c>
      <c r="J11" s="24">
        <v>3</v>
      </c>
      <c r="K11" s="24">
        <v>1</v>
      </c>
      <c r="L11" s="24">
        <v>1</v>
      </c>
      <c r="M11" s="24">
        <v>3</v>
      </c>
      <c r="N11" s="24">
        <v>1</v>
      </c>
      <c r="O11" s="24">
        <v>1</v>
      </c>
      <c r="P11" s="24">
        <v>2</v>
      </c>
      <c r="Q11" s="24">
        <v>2</v>
      </c>
      <c r="R11" s="24">
        <v>5</v>
      </c>
      <c r="S11" s="24">
        <v>1</v>
      </c>
      <c r="T11" s="24">
        <v>1</v>
      </c>
      <c r="U11" s="23"/>
      <c r="V11" s="23"/>
      <c r="W11" s="24">
        <v>4</v>
      </c>
      <c r="X11" s="24">
        <v>4</v>
      </c>
      <c r="Y11" s="24">
        <v>2</v>
      </c>
      <c r="Z11" s="24">
        <v>2</v>
      </c>
      <c r="AA11" s="24">
        <v>3</v>
      </c>
      <c r="AB11" s="24">
        <v>2</v>
      </c>
      <c r="AC11" s="24">
        <v>5</v>
      </c>
      <c r="AD11" s="24">
        <v>3</v>
      </c>
      <c r="AE11" s="24">
        <v>4</v>
      </c>
      <c r="AF11" s="24">
        <v>3</v>
      </c>
      <c r="AG11" s="24">
        <v>4</v>
      </c>
      <c r="AH11" s="24">
        <v>3</v>
      </c>
      <c r="AI11" s="24">
        <v>2</v>
      </c>
      <c r="AJ11" s="24">
        <v>1</v>
      </c>
      <c r="AK11" s="24">
        <v>5</v>
      </c>
      <c r="AL11" s="24">
        <v>4</v>
      </c>
      <c r="AM11" s="24">
        <v>1</v>
      </c>
      <c r="AN11" s="24">
        <v>5</v>
      </c>
      <c r="AO11" s="24">
        <v>2</v>
      </c>
      <c r="AP11" s="24">
        <v>3</v>
      </c>
      <c r="AQ11" s="24">
        <v>3</v>
      </c>
      <c r="AR11" s="24">
        <v>1</v>
      </c>
      <c r="AS11" s="24">
        <v>1</v>
      </c>
      <c r="AT11" s="24">
        <v>4</v>
      </c>
      <c r="AU11" s="24">
        <v>1</v>
      </c>
      <c r="AV11" s="24">
        <v>1</v>
      </c>
      <c r="AW11" s="24">
        <v>2</v>
      </c>
      <c r="AX11" s="24">
        <v>1</v>
      </c>
      <c r="AY11" s="24">
        <v>5</v>
      </c>
      <c r="AZ11" s="24">
        <v>1</v>
      </c>
      <c r="BA11" s="24">
        <v>1</v>
      </c>
      <c r="BB11" s="23"/>
      <c r="BC11" s="23"/>
      <c r="BD11" s="23"/>
      <c r="BE11" s="24">
        <v>5</v>
      </c>
      <c r="BF11" s="24">
        <v>4</v>
      </c>
      <c r="BG11" s="24">
        <v>4</v>
      </c>
      <c r="BH11" s="24">
        <v>4</v>
      </c>
      <c r="BI11" s="24">
        <v>4</v>
      </c>
      <c r="BJ11" s="24">
        <v>4</v>
      </c>
      <c r="BK11" s="24" t="s">
        <v>1564</v>
      </c>
      <c r="BL11" s="24" t="s">
        <v>198</v>
      </c>
      <c r="BM11" s="24" t="s">
        <v>198</v>
      </c>
      <c r="BN11" s="24" t="s">
        <v>198</v>
      </c>
      <c r="BO11" s="24" t="s">
        <v>1564</v>
      </c>
      <c r="BP11" s="24" t="s">
        <v>1564</v>
      </c>
      <c r="BQ11" s="24" t="s">
        <v>1564</v>
      </c>
      <c r="BR11" s="24" t="s">
        <v>198</v>
      </c>
      <c r="BS11" s="24" t="s">
        <v>198</v>
      </c>
      <c r="BT11" s="24" t="s">
        <v>198</v>
      </c>
      <c r="BU11" s="24" t="s">
        <v>1564</v>
      </c>
      <c r="BV11" s="23"/>
      <c r="BW11" s="23"/>
      <c r="BX11" s="23"/>
      <c r="BY11" s="24" t="s">
        <v>704</v>
      </c>
      <c r="BZ11" s="24" t="s">
        <v>711</v>
      </c>
      <c r="CA11" s="24" t="s">
        <v>719</v>
      </c>
      <c r="CB11" s="24" t="s">
        <v>727</v>
      </c>
      <c r="CC11" s="24" t="s">
        <v>2141</v>
      </c>
      <c r="CD11" s="24" t="s">
        <v>206</v>
      </c>
      <c r="CE11" s="24" t="s">
        <v>830</v>
      </c>
      <c r="CF11" s="24" t="s">
        <v>837</v>
      </c>
      <c r="CG11" s="24" t="s">
        <v>844</v>
      </c>
      <c r="CH11" s="24" t="s">
        <v>198</v>
      </c>
      <c r="CI11" s="23"/>
      <c r="CJ11" s="23"/>
      <c r="CK11" s="24">
        <v>1</v>
      </c>
      <c r="CL11" s="24">
        <v>1</v>
      </c>
      <c r="CM11" s="24">
        <v>1</v>
      </c>
      <c r="CN11" s="23"/>
    </row>
    <row r="12" spans="1:92" x14ac:dyDescent="0.2">
      <c r="A12" s="25">
        <v>42345.873934409727</v>
      </c>
      <c r="B12" s="24">
        <v>3</v>
      </c>
      <c r="C12" s="24">
        <v>5</v>
      </c>
      <c r="D12" s="24">
        <v>2</v>
      </c>
      <c r="E12" s="24">
        <v>3</v>
      </c>
      <c r="F12" s="24">
        <v>2</v>
      </c>
      <c r="G12" s="24">
        <v>5</v>
      </c>
      <c r="H12" s="24">
        <v>3</v>
      </c>
      <c r="I12" s="24">
        <v>5</v>
      </c>
      <c r="J12" s="24">
        <v>5</v>
      </c>
      <c r="K12" s="24">
        <v>3</v>
      </c>
      <c r="L12" s="24">
        <v>3</v>
      </c>
      <c r="M12" s="24" t="s">
        <v>5</v>
      </c>
      <c r="N12" s="24">
        <v>3</v>
      </c>
      <c r="O12" s="24">
        <v>5</v>
      </c>
      <c r="P12" s="24">
        <v>3</v>
      </c>
      <c r="Q12" s="24">
        <v>3</v>
      </c>
      <c r="R12" s="24">
        <v>2</v>
      </c>
      <c r="S12" s="24">
        <v>2</v>
      </c>
      <c r="T12" s="24">
        <v>5</v>
      </c>
      <c r="U12" s="23"/>
      <c r="V12" s="23"/>
      <c r="W12" s="24">
        <v>5</v>
      </c>
      <c r="X12" s="24">
        <v>1</v>
      </c>
      <c r="Y12" s="24">
        <v>4</v>
      </c>
      <c r="Z12" s="24">
        <v>5</v>
      </c>
      <c r="AA12" s="24">
        <v>4</v>
      </c>
      <c r="AB12" s="24">
        <v>3</v>
      </c>
      <c r="AC12" s="24">
        <v>5</v>
      </c>
      <c r="AD12" s="24">
        <v>5</v>
      </c>
      <c r="AE12" s="24">
        <v>3</v>
      </c>
      <c r="AF12" s="24">
        <v>5</v>
      </c>
      <c r="AG12" s="24">
        <v>5</v>
      </c>
      <c r="AH12" s="24">
        <v>4</v>
      </c>
      <c r="AI12" s="24">
        <v>1</v>
      </c>
      <c r="AJ12" s="24">
        <v>5</v>
      </c>
      <c r="AK12" s="24">
        <v>5</v>
      </c>
      <c r="AL12" s="24">
        <v>5</v>
      </c>
      <c r="AM12" s="24">
        <v>2</v>
      </c>
      <c r="AN12" s="24">
        <v>5</v>
      </c>
      <c r="AO12" s="24">
        <v>2</v>
      </c>
      <c r="AP12" s="24">
        <v>5</v>
      </c>
      <c r="AQ12" s="24">
        <v>5</v>
      </c>
      <c r="AR12" s="24">
        <v>2</v>
      </c>
      <c r="AS12" s="24">
        <v>2</v>
      </c>
      <c r="AT12" s="24" t="s">
        <v>5</v>
      </c>
      <c r="AU12" s="24">
        <v>2</v>
      </c>
      <c r="AV12" s="24">
        <v>5</v>
      </c>
      <c r="AW12" s="24">
        <v>4</v>
      </c>
      <c r="AX12" s="24">
        <v>5</v>
      </c>
      <c r="AY12" s="24">
        <v>2</v>
      </c>
      <c r="AZ12" s="24">
        <v>2</v>
      </c>
      <c r="BA12" s="24">
        <v>2</v>
      </c>
      <c r="BB12" s="23"/>
      <c r="BC12" s="23"/>
      <c r="BD12" s="23"/>
      <c r="BE12" s="24">
        <v>5</v>
      </c>
      <c r="BF12" s="24">
        <v>5</v>
      </c>
      <c r="BG12" s="24">
        <v>4</v>
      </c>
      <c r="BH12" s="24">
        <v>4</v>
      </c>
      <c r="BI12" s="24">
        <v>4</v>
      </c>
      <c r="BJ12" s="24">
        <v>5</v>
      </c>
      <c r="BK12" s="24" t="s">
        <v>1564</v>
      </c>
      <c r="BL12" s="24" t="s">
        <v>198</v>
      </c>
      <c r="BM12" s="24" t="s">
        <v>198</v>
      </c>
      <c r="BN12" s="24" t="s">
        <v>198</v>
      </c>
      <c r="BO12" s="24" t="s">
        <v>198</v>
      </c>
      <c r="BP12" s="24" t="s">
        <v>198</v>
      </c>
      <c r="BQ12" s="24" t="s">
        <v>1564</v>
      </c>
      <c r="BR12" s="24" t="s">
        <v>2118</v>
      </c>
      <c r="BS12" s="24" t="s">
        <v>2118</v>
      </c>
      <c r="BT12" s="24" t="s">
        <v>2118</v>
      </c>
      <c r="BU12" s="24" t="s">
        <v>198</v>
      </c>
      <c r="BV12" s="24" t="s">
        <v>187</v>
      </c>
      <c r="BW12" s="24" t="s">
        <v>2121</v>
      </c>
      <c r="BX12" s="24" t="s">
        <v>2128</v>
      </c>
      <c r="BY12" s="24" t="s">
        <v>704</v>
      </c>
      <c r="BZ12" s="24" t="s">
        <v>713</v>
      </c>
      <c r="CA12" s="24" t="s">
        <v>719</v>
      </c>
      <c r="CB12" s="24" t="s">
        <v>727</v>
      </c>
      <c r="CC12" s="24" t="s">
        <v>2142</v>
      </c>
      <c r="CD12" s="24" t="s">
        <v>828</v>
      </c>
      <c r="CE12" s="24" t="s">
        <v>1574</v>
      </c>
      <c r="CF12" s="24" t="s">
        <v>838</v>
      </c>
      <c r="CG12" s="24" t="s">
        <v>845</v>
      </c>
      <c r="CH12" s="24" t="s">
        <v>2118</v>
      </c>
      <c r="CI12" s="23"/>
      <c r="CJ12" s="23"/>
      <c r="CK12" s="24">
        <v>4</v>
      </c>
      <c r="CL12" s="24">
        <v>3</v>
      </c>
      <c r="CM12" s="24">
        <v>4</v>
      </c>
      <c r="CN12" s="23"/>
    </row>
    <row r="13" spans="1:92" x14ac:dyDescent="0.2">
      <c r="A13" s="25">
        <v>42346.581674641202</v>
      </c>
      <c r="B13" s="24">
        <v>2</v>
      </c>
      <c r="C13" s="24">
        <v>2</v>
      </c>
      <c r="D13" s="24">
        <v>4</v>
      </c>
      <c r="E13" s="24">
        <v>3</v>
      </c>
      <c r="F13" s="24">
        <v>1</v>
      </c>
      <c r="G13" s="24">
        <v>3</v>
      </c>
      <c r="H13" s="24">
        <v>1</v>
      </c>
      <c r="I13" s="24">
        <v>3</v>
      </c>
      <c r="J13" s="24">
        <v>4</v>
      </c>
      <c r="K13" s="24">
        <v>3</v>
      </c>
      <c r="L13" s="24">
        <v>2</v>
      </c>
      <c r="M13" s="24">
        <v>5</v>
      </c>
      <c r="N13" s="24">
        <v>3</v>
      </c>
      <c r="O13" s="24">
        <v>5</v>
      </c>
      <c r="P13" s="24">
        <v>2</v>
      </c>
      <c r="Q13" s="24">
        <v>5</v>
      </c>
      <c r="R13" s="24">
        <v>5</v>
      </c>
      <c r="S13" s="24">
        <v>2</v>
      </c>
      <c r="T13" s="24">
        <v>1</v>
      </c>
      <c r="U13" s="23"/>
      <c r="V13" s="23"/>
      <c r="W13" s="24">
        <v>1</v>
      </c>
      <c r="X13" s="24">
        <v>2</v>
      </c>
      <c r="Y13" s="24">
        <v>3</v>
      </c>
      <c r="Z13" s="24">
        <v>2</v>
      </c>
      <c r="AA13" s="24">
        <v>2</v>
      </c>
      <c r="AB13" s="24">
        <v>1</v>
      </c>
      <c r="AC13" s="24">
        <v>2</v>
      </c>
      <c r="AD13" s="24">
        <v>1</v>
      </c>
      <c r="AE13" s="24">
        <v>1</v>
      </c>
      <c r="AF13" s="24">
        <v>1</v>
      </c>
      <c r="AG13" s="24">
        <v>1</v>
      </c>
      <c r="AH13" s="24">
        <v>4</v>
      </c>
      <c r="AI13" s="24">
        <v>3</v>
      </c>
      <c r="AJ13" s="24">
        <v>3</v>
      </c>
      <c r="AK13" s="24">
        <v>1</v>
      </c>
      <c r="AL13" s="24">
        <v>4</v>
      </c>
      <c r="AM13" s="24">
        <v>1</v>
      </c>
      <c r="AN13" s="24">
        <v>3</v>
      </c>
      <c r="AO13" s="24">
        <v>1</v>
      </c>
      <c r="AP13" s="24">
        <v>5</v>
      </c>
      <c r="AQ13" s="24">
        <v>5</v>
      </c>
      <c r="AR13" s="24">
        <v>3</v>
      </c>
      <c r="AS13" s="24">
        <v>3</v>
      </c>
      <c r="AT13" s="24">
        <v>5</v>
      </c>
      <c r="AU13" s="24">
        <v>3</v>
      </c>
      <c r="AV13" s="24">
        <v>4</v>
      </c>
      <c r="AW13" s="24">
        <v>3</v>
      </c>
      <c r="AX13" s="24">
        <v>5</v>
      </c>
      <c r="AY13" s="24">
        <v>5</v>
      </c>
      <c r="AZ13" s="24">
        <v>3</v>
      </c>
      <c r="BA13" s="24">
        <v>1</v>
      </c>
      <c r="BB13" s="23"/>
      <c r="BC13" s="23"/>
      <c r="BD13" s="23"/>
      <c r="BE13" s="24">
        <v>4</v>
      </c>
      <c r="BF13" s="24">
        <v>5</v>
      </c>
      <c r="BG13" s="24">
        <v>3</v>
      </c>
      <c r="BH13" s="24">
        <v>5</v>
      </c>
      <c r="BI13" s="24">
        <v>5</v>
      </c>
      <c r="BJ13" s="24">
        <v>5</v>
      </c>
      <c r="BK13" s="24" t="s">
        <v>198</v>
      </c>
      <c r="BL13" s="24" t="s">
        <v>1564</v>
      </c>
      <c r="BM13" s="24" t="s">
        <v>198</v>
      </c>
      <c r="BN13" s="24" t="s">
        <v>198</v>
      </c>
      <c r="BO13" s="24" t="s">
        <v>198</v>
      </c>
      <c r="BP13" s="24" t="s">
        <v>198</v>
      </c>
      <c r="BQ13" s="24" t="s">
        <v>2118</v>
      </c>
      <c r="BR13" s="24" t="s">
        <v>2118</v>
      </c>
      <c r="BS13" s="24" t="s">
        <v>2118</v>
      </c>
      <c r="BT13" s="24" t="s">
        <v>2118</v>
      </c>
      <c r="BU13" s="24" t="s">
        <v>198</v>
      </c>
      <c r="BV13" s="24" t="s">
        <v>187</v>
      </c>
      <c r="BW13" s="24" t="s">
        <v>2121</v>
      </c>
      <c r="BX13" s="24" t="s">
        <v>2128</v>
      </c>
      <c r="BY13" s="24" t="s">
        <v>704</v>
      </c>
      <c r="BZ13" s="24" t="s">
        <v>713</v>
      </c>
      <c r="CA13" s="24" t="s">
        <v>719</v>
      </c>
      <c r="CB13" s="24" t="s">
        <v>727</v>
      </c>
      <c r="CC13" s="24" t="s">
        <v>1954</v>
      </c>
      <c r="CD13" s="24" t="s">
        <v>830</v>
      </c>
      <c r="CE13" s="23"/>
      <c r="CF13" s="24" t="s">
        <v>837</v>
      </c>
      <c r="CG13" s="24" t="s">
        <v>844</v>
      </c>
      <c r="CH13" s="24" t="s">
        <v>2118</v>
      </c>
      <c r="CI13" s="23"/>
      <c r="CJ13" s="23"/>
      <c r="CK13" s="24">
        <v>2</v>
      </c>
      <c r="CL13" s="24">
        <v>3</v>
      </c>
      <c r="CM13" s="24">
        <v>2</v>
      </c>
      <c r="CN13" s="23"/>
    </row>
    <row r="14" spans="1:92" x14ac:dyDescent="0.2">
      <c r="A14" s="25">
        <v>42346.582562905096</v>
      </c>
      <c r="B14" s="24">
        <v>3</v>
      </c>
      <c r="C14" s="24">
        <v>3</v>
      </c>
      <c r="D14" s="24">
        <v>1</v>
      </c>
      <c r="E14" s="24">
        <v>1</v>
      </c>
      <c r="F14" s="24">
        <v>5</v>
      </c>
      <c r="G14" s="24">
        <v>4</v>
      </c>
      <c r="H14" s="24">
        <v>3</v>
      </c>
      <c r="I14" s="24">
        <v>1</v>
      </c>
      <c r="J14" s="24">
        <v>4</v>
      </c>
      <c r="K14" s="24">
        <v>2</v>
      </c>
      <c r="L14" s="24">
        <v>5</v>
      </c>
      <c r="M14" s="24">
        <v>5</v>
      </c>
      <c r="N14" s="24">
        <v>1</v>
      </c>
      <c r="O14" s="24">
        <v>5</v>
      </c>
      <c r="P14" s="24">
        <v>3</v>
      </c>
      <c r="Q14" s="24">
        <v>4</v>
      </c>
      <c r="R14" s="24">
        <v>4</v>
      </c>
      <c r="S14" s="24">
        <v>1</v>
      </c>
      <c r="T14" s="24">
        <v>5</v>
      </c>
      <c r="U14" s="23"/>
      <c r="V14" s="23"/>
      <c r="W14" s="24">
        <v>3</v>
      </c>
      <c r="X14" s="24">
        <v>1</v>
      </c>
      <c r="Y14" s="24">
        <v>5</v>
      </c>
      <c r="Z14" s="24">
        <v>3</v>
      </c>
      <c r="AA14" s="24">
        <v>3</v>
      </c>
      <c r="AB14" s="24">
        <v>1</v>
      </c>
      <c r="AC14" s="24">
        <v>1</v>
      </c>
      <c r="AD14" s="24">
        <v>1</v>
      </c>
      <c r="AE14" s="24">
        <v>1</v>
      </c>
      <c r="AF14" s="24">
        <v>3</v>
      </c>
      <c r="AG14" s="24">
        <v>1</v>
      </c>
      <c r="AH14" s="24">
        <v>3</v>
      </c>
      <c r="AI14" s="24">
        <v>1</v>
      </c>
      <c r="AJ14" s="24">
        <v>3</v>
      </c>
      <c r="AK14" s="24">
        <v>3</v>
      </c>
      <c r="AL14" s="24" t="s">
        <v>5</v>
      </c>
      <c r="AM14" s="24">
        <v>5</v>
      </c>
      <c r="AN14" s="24">
        <v>4</v>
      </c>
      <c r="AO14" s="24">
        <v>4</v>
      </c>
      <c r="AP14" s="24">
        <v>1</v>
      </c>
      <c r="AQ14" s="24">
        <v>4</v>
      </c>
      <c r="AR14" s="24">
        <v>2</v>
      </c>
      <c r="AS14" s="24">
        <v>5</v>
      </c>
      <c r="AT14" s="24">
        <v>3</v>
      </c>
      <c r="AU14" s="24">
        <v>1</v>
      </c>
      <c r="AV14" s="24">
        <v>5</v>
      </c>
      <c r="AW14" s="24">
        <v>3</v>
      </c>
      <c r="AX14" s="24">
        <v>4</v>
      </c>
      <c r="AY14" s="24">
        <v>4</v>
      </c>
      <c r="AZ14" s="24">
        <v>2</v>
      </c>
      <c r="BA14" s="24">
        <v>5</v>
      </c>
      <c r="BB14" s="23"/>
      <c r="BC14" s="23"/>
      <c r="BD14" s="23"/>
      <c r="BE14" s="24">
        <v>3</v>
      </c>
      <c r="BF14" s="24">
        <v>3</v>
      </c>
      <c r="BG14" s="24">
        <v>4</v>
      </c>
      <c r="BH14" s="24">
        <v>3</v>
      </c>
      <c r="BI14" s="24">
        <v>3</v>
      </c>
      <c r="BJ14" s="24">
        <v>4</v>
      </c>
      <c r="BK14" s="24" t="s">
        <v>198</v>
      </c>
      <c r="BL14" s="24" t="s">
        <v>198</v>
      </c>
      <c r="BM14" s="24" t="s">
        <v>198</v>
      </c>
      <c r="BN14" s="24" t="s">
        <v>198</v>
      </c>
      <c r="BO14" s="24" t="s">
        <v>198</v>
      </c>
      <c r="BP14" s="24" t="s">
        <v>198</v>
      </c>
      <c r="BQ14" s="24" t="s">
        <v>1564</v>
      </c>
      <c r="BR14" s="24" t="s">
        <v>198</v>
      </c>
      <c r="BS14" s="24" t="s">
        <v>198</v>
      </c>
      <c r="BT14" s="24" t="s">
        <v>198</v>
      </c>
      <c r="BU14" s="24" t="s">
        <v>198</v>
      </c>
      <c r="BV14" s="24" t="s">
        <v>184</v>
      </c>
      <c r="BW14" s="24" t="s">
        <v>2121</v>
      </c>
      <c r="BX14" s="24" t="s">
        <v>2128</v>
      </c>
      <c r="BY14" s="24" t="s">
        <v>705</v>
      </c>
      <c r="BZ14" s="24" t="s">
        <v>711</v>
      </c>
      <c r="CA14" s="24" t="s">
        <v>719</v>
      </c>
      <c r="CB14" s="24" t="s">
        <v>727</v>
      </c>
      <c r="CC14" s="24" t="s">
        <v>977</v>
      </c>
      <c r="CD14" s="24" t="s">
        <v>830</v>
      </c>
      <c r="CE14" s="24" t="s">
        <v>978</v>
      </c>
      <c r="CF14" s="24" t="s">
        <v>837</v>
      </c>
      <c r="CG14" s="24" t="s">
        <v>844</v>
      </c>
      <c r="CH14" s="24" t="s">
        <v>198</v>
      </c>
      <c r="CI14" s="23"/>
      <c r="CJ14" s="23"/>
      <c r="CK14" s="24">
        <v>3</v>
      </c>
      <c r="CL14" s="24">
        <v>3</v>
      </c>
      <c r="CM14" s="24">
        <v>1</v>
      </c>
      <c r="CN14" s="23"/>
    </row>
    <row r="15" spans="1:92" x14ac:dyDescent="0.2">
      <c r="A15" s="25">
        <v>42352.417333391204</v>
      </c>
      <c r="B15" s="24">
        <v>2</v>
      </c>
      <c r="C15" s="24">
        <v>5</v>
      </c>
      <c r="D15" s="24">
        <v>4</v>
      </c>
      <c r="E15" s="24">
        <v>5</v>
      </c>
      <c r="F15" s="24">
        <v>4</v>
      </c>
      <c r="G15" s="24">
        <v>5</v>
      </c>
      <c r="H15" s="24">
        <v>5</v>
      </c>
      <c r="I15" s="24">
        <v>4</v>
      </c>
      <c r="J15" s="24">
        <v>4</v>
      </c>
      <c r="K15" s="24">
        <v>3</v>
      </c>
      <c r="L15" s="24">
        <v>4</v>
      </c>
      <c r="M15" s="24">
        <v>5</v>
      </c>
      <c r="N15" s="24">
        <v>5</v>
      </c>
      <c r="O15" s="24">
        <v>5</v>
      </c>
      <c r="P15" s="24">
        <v>5</v>
      </c>
      <c r="Q15" s="24">
        <v>5</v>
      </c>
      <c r="R15" s="24">
        <v>5</v>
      </c>
      <c r="S15" s="24">
        <v>2</v>
      </c>
      <c r="T15" s="24">
        <v>3</v>
      </c>
      <c r="U15" s="23"/>
      <c r="V15" s="23"/>
      <c r="W15" s="24">
        <v>3</v>
      </c>
      <c r="X15" s="24">
        <v>1</v>
      </c>
      <c r="Y15" s="24">
        <v>4</v>
      </c>
      <c r="Z15" s="24">
        <v>5</v>
      </c>
      <c r="AA15" s="24">
        <v>5</v>
      </c>
      <c r="AB15" s="24">
        <v>3</v>
      </c>
      <c r="AC15" s="24">
        <v>3</v>
      </c>
      <c r="AD15" s="24">
        <v>2</v>
      </c>
      <c r="AE15" s="24">
        <v>1</v>
      </c>
      <c r="AF15" s="24">
        <v>5</v>
      </c>
      <c r="AG15" s="24">
        <v>3</v>
      </c>
      <c r="AH15" s="24">
        <v>4</v>
      </c>
      <c r="AI15" s="24">
        <v>2</v>
      </c>
      <c r="AJ15" s="24">
        <v>5</v>
      </c>
      <c r="AK15" s="24">
        <v>5</v>
      </c>
      <c r="AL15" s="24">
        <v>5</v>
      </c>
      <c r="AM15" s="24">
        <v>4</v>
      </c>
      <c r="AN15" s="24">
        <v>5</v>
      </c>
      <c r="AO15" s="24">
        <v>5</v>
      </c>
      <c r="AP15" s="24">
        <v>5</v>
      </c>
      <c r="AQ15" s="24">
        <v>5</v>
      </c>
      <c r="AR15" s="24">
        <v>4</v>
      </c>
      <c r="AS15" s="24">
        <v>3</v>
      </c>
      <c r="AT15" s="24">
        <v>5</v>
      </c>
      <c r="AU15" s="24">
        <v>5</v>
      </c>
      <c r="AV15" s="24">
        <v>5</v>
      </c>
      <c r="AW15" s="24">
        <v>5</v>
      </c>
      <c r="AX15" s="24">
        <v>5</v>
      </c>
      <c r="AY15" s="24">
        <v>5</v>
      </c>
      <c r="AZ15" s="24">
        <v>3</v>
      </c>
      <c r="BA15" s="24">
        <v>3</v>
      </c>
      <c r="BB15" s="23"/>
      <c r="BC15" s="23"/>
      <c r="BD15" s="23"/>
      <c r="BE15" s="24">
        <v>5</v>
      </c>
      <c r="BF15" s="24">
        <v>5</v>
      </c>
      <c r="BG15" s="24">
        <v>5</v>
      </c>
      <c r="BH15" s="24">
        <v>5</v>
      </c>
      <c r="BI15" s="24">
        <v>5</v>
      </c>
      <c r="BJ15" s="24">
        <v>5</v>
      </c>
      <c r="BK15" s="24" t="s">
        <v>198</v>
      </c>
      <c r="BL15" s="24" t="s">
        <v>198</v>
      </c>
      <c r="BM15" s="24" t="s">
        <v>198</v>
      </c>
      <c r="BN15" s="24" t="s">
        <v>198</v>
      </c>
      <c r="BO15" s="24" t="s">
        <v>198</v>
      </c>
      <c r="BP15" s="24" t="s">
        <v>198</v>
      </c>
      <c r="BQ15" s="24" t="s">
        <v>198</v>
      </c>
      <c r="BR15" s="24" t="s">
        <v>198</v>
      </c>
      <c r="BS15" s="24" t="s">
        <v>198</v>
      </c>
      <c r="BT15" s="24" t="s">
        <v>198</v>
      </c>
      <c r="BU15" s="24" t="s">
        <v>198</v>
      </c>
      <c r="BV15" s="24" t="s">
        <v>2143</v>
      </c>
      <c r="BW15" s="24" t="s">
        <v>1556</v>
      </c>
      <c r="BX15" s="24" t="s">
        <v>1539</v>
      </c>
      <c r="BY15" s="24" t="s">
        <v>704</v>
      </c>
      <c r="BZ15" s="24" t="s">
        <v>713</v>
      </c>
      <c r="CA15" s="24" t="s">
        <v>720</v>
      </c>
      <c r="CB15" s="24" t="s">
        <v>727</v>
      </c>
      <c r="CC15" s="24" t="s">
        <v>933</v>
      </c>
      <c r="CD15" s="24" t="s">
        <v>741</v>
      </c>
      <c r="CE15" s="24" t="s">
        <v>1032</v>
      </c>
      <c r="CF15" s="24" t="s">
        <v>837</v>
      </c>
      <c r="CG15" s="24" t="s">
        <v>844</v>
      </c>
      <c r="CH15" s="24" t="s">
        <v>198</v>
      </c>
      <c r="CI15" s="23"/>
      <c r="CJ15" s="23"/>
      <c r="CK15" s="24">
        <v>4</v>
      </c>
      <c r="CL15" s="24">
        <v>4</v>
      </c>
      <c r="CM15" s="24">
        <v>2</v>
      </c>
      <c r="CN15" s="23"/>
    </row>
    <row r="16" spans="1:92" x14ac:dyDescent="0.2">
      <c r="A16" s="25">
        <v>42352.540246354169</v>
      </c>
      <c r="B16" s="24">
        <v>1</v>
      </c>
      <c r="C16" s="24">
        <v>5</v>
      </c>
      <c r="D16" s="24">
        <v>5</v>
      </c>
      <c r="E16" s="24">
        <v>5</v>
      </c>
      <c r="F16" s="24">
        <v>3</v>
      </c>
      <c r="G16" s="24">
        <v>5</v>
      </c>
      <c r="H16" s="24">
        <v>5</v>
      </c>
      <c r="I16" s="24">
        <v>4</v>
      </c>
      <c r="J16" s="24">
        <v>4</v>
      </c>
      <c r="K16" s="24">
        <v>1</v>
      </c>
      <c r="L16" s="24">
        <v>2</v>
      </c>
      <c r="M16" s="24">
        <v>3</v>
      </c>
      <c r="N16" s="24">
        <v>3</v>
      </c>
      <c r="O16" s="24">
        <v>4</v>
      </c>
      <c r="P16" s="24">
        <v>3</v>
      </c>
      <c r="Q16" s="24">
        <v>3</v>
      </c>
      <c r="R16" s="24">
        <v>5</v>
      </c>
      <c r="S16" s="24">
        <v>1</v>
      </c>
      <c r="T16" s="24">
        <v>3</v>
      </c>
      <c r="U16" s="23"/>
      <c r="V16" s="23"/>
      <c r="W16" s="24">
        <v>5</v>
      </c>
      <c r="X16" s="24">
        <v>4</v>
      </c>
      <c r="Y16" s="24">
        <v>4</v>
      </c>
      <c r="Z16" s="24">
        <v>3</v>
      </c>
      <c r="AA16" s="24">
        <v>5</v>
      </c>
      <c r="AB16" s="24">
        <v>4</v>
      </c>
      <c r="AC16" s="24">
        <v>5</v>
      </c>
      <c r="AD16" s="24">
        <v>2</v>
      </c>
      <c r="AE16" s="24">
        <v>3</v>
      </c>
      <c r="AF16" s="24">
        <v>5</v>
      </c>
      <c r="AG16" s="24">
        <v>3</v>
      </c>
      <c r="AH16" s="24">
        <v>3</v>
      </c>
      <c r="AI16" s="24">
        <v>4</v>
      </c>
      <c r="AJ16" s="24">
        <v>1</v>
      </c>
      <c r="AK16" s="24">
        <v>5</v>
      </c>
      <c r="AL16" s="24">
        <v>4</v>
      </c>
      <c r="AM16" s="24">
        <v>3</v>
      </c>
      <c r="AN16" s="24">
        <v>5</v>
      </c>
      <c r="AO16" s="24">
        <v>5</v>
      </c>
      <c r="AP16" s="24">
        <v>4</v>
      </c>
      <c r="AQ16" s="24">
        <v>5</v>
      </c>
      <c r="AR16" s="24">
        <v>2</v>
      </c>
      <c r="AS16" s="24">
        <v>1</v>
      </c>
      <c r="AT16" s="24">
        <v>4</v>
      </c>
      <c r="AU16" s="24">
        <v>1</v>
      </c>
      <c r="AV16" s="24">
        <v>4</v>
      </c>
      <c r="AW16" s="24">
        <v>3</v>
      </c>
      <c r="AX16" s="24">
        <v>3</v>
      </c>
      <c r="AY16" s="24">
        <v>3</v>
      </c>
      <c r="AZ16" s="24">
        <v>1</v>
      </c>
      <c r="BA16" s="24">
        <v>2</v>
      </c>
      <c r="BB16" s="23"/>
      <c r="BC16" s="23"/>
      <c r="BD16" s="23"/>
      <c r="BE16" s="24">
        <v>5</v>
      </c>
      <c r="BF16" s="24">
        <v>3</v>
      </c>
      <c r="BG16" s="24">
        <v>3</v>
      </c>
      <c r="BH16" s="24">
        <v>4</v>
      </c>
      <c r="BI16" s="24">
        <v>4</v>
      </c>
      <c r="BJ16" s="24">
        <v>4</v>
      </c>
      <c r="BK16" s="24" t="s">
        <v>198</v>
      </c>
      <c r="BL16" s="24" t="s">
        <v>198</v>
      </c>
      <c r="BM16" s="24" t="s">
        <v>198</v>
      </c>
      <c r="BN16" s="24" t="s">
        <v>198</v>
      </c>
      <c r="BO16" s="24" t="s">
        <v>198</v>
      </c>
      <c r="BP16" s="24" t="s">
        <v>198</v>
      </c>
      <c r="BQ16" s="24" t="s">
        <v>1564</v>
      </c>
      <c r="BR16" s="24" t="s">
        <v>2118</v>
      </c>
      <c r="BS16" s="24" t="s">
        <v>2118</v>
      </c>
      <c r="BT16" s="24" t="s">
        <v>2118</v>
      </c>
      <c r="BU16" s="24" t="s">
        <v>198</v>
      </c>
      <c r="BV16" s="24" t="s">
        <v>187</v>
      </c>
      <c r="BW16" s="24" t="s">
        <v>2120</v>
      </c>
      <c r="BX16" s="24" t="s">
        <v>2128</v>
      </c>
      <c r="BY16" s="24" t="s">
        <v>704</v>
      </c>
      <c r="BZ16" s="24" t="s">
        <v>713</v>
      </c>
      <c r="CA16" s="24" t="s">
        <v>719</v>
      </c>
      <c r="CB16" s="24" t="s">
        <v>727</v>
      </c>
      <c r="CC16" s="24" t="s">
        <v>977</v>
      </c>
      <c r="CD16" s="23"/>
      <c r="CE16" s="24" t="s">
        <v>1026</v>
      </c>
      <c r="CF16" s="24" t="s">
        <v>837</v>
      </c>
      <c r="CG16" s="24" t="s">
        <v>844</v>
      </c>
      <c r="CH16" s="24" t="s">
        <v>2118</v>
      </c>
      <c r="CI16" s="23"/>
      <c r="CJ16" s="23"/>
      <c r="CK16" s="24">
        <v>4</v>
      </c>
      <c r="CL16" s="24">
        <v>4</v>
      </c>
      <c r="CM16" s="24">
        <v>2</v>
      </c>
      <c r="CN16" s="23"/>
    </row>
    <row r="17" spans="1:92" x14ac:dyDescent="0.2">
      <c r="A17" s="25">
        <v>42352.707687453702</v>
      </c>
      <c r="B17" s="24">
        <v>2</v>
      </c>
      <c r="C17" s="24">
        <v>5</v>
      </c>
      <c r="D17" s="24">
        <v>5</v>
      </c>
      <c r="E17" s="24">
        <v>4</v>
      </c>
      <c r="F17" s="24">
        <v>1</v>
      </c>
      <c r="G17" s="24">
        <v>5</v>
      </c>
      <c r="H17" s="24">
        <v>3</v>
      </c>
      <c r="I17" s="24">
        <v>2</v>
      </c>
      <c r="J17" s="24">
        <v>1</v>
      </c>
      <c r="K17" s="24">
        <v>5</v>
      </c>
      <c r="L17" s="24">
        <v>5</v>
      </c>
      <c r="M17" s="24">
        <v>5</v>
      </c>
      <c r="N17" s="24">
        <v>4</v>
      </c>
      <c r="O17" s="24">
        <v>5</v>
      </c>
      <c r="P17" s="24">
        <v>3</v>
      </c>
      <c r="Q17" s="24">
        <v>5</v>
      </c>
      <c r="R17" s="24">
        <v>4</v>
      </c>
      <c r="S17" s="24">
        <v>5</v>
      </c>
      <c r="T17" s="24">
        <v>3</v>
      </c>
      <c r="U17" s="23"/>
      <c r="V17" s="23"/>
      <c r="W17" s="24">
        <v>5</v>
      </c>
      <c r="X17" s="24">
        <v>1</v>
      </c>
      <c r="Y17" s="24">
        <v>2</v>
      </c>
      <c r="Z17" s="24">
        <v>5</v>
      </c>
      <c r="AA17" s="24">
        <v>4</v>
      </c>
      <c r="AB17" s="24">
        <v>3</v>
      </c>
      <c r="AC17" s="24" t="s">
        <v>5</v>
      </c>
      <c r="AD17" s="24">
        <v>5</v>
      </c>
      <c r="AE17" s="24">
        <v>5</v>
      </c>
      <c r="AF17" s="24">
        <v>3</v>
      </c>
      <c r="AG17" s="24">
        <v>1</v>
      </c>
      <c r="AH17" s="24">
        <v>4</v>
      </c>
      <c r="AI17" s="24">
        <v>1</v>
      </c>
      <c r="AJ17" s="24">
        <v>2</v>
      </c>
      <c r="AK17" s="24">
        <v>5</v>
      </c>
      <c r="AL17" s="24">
        <v>3</v>
      </c>
      <c r="AM17" s="24">
        <v>5</v>
      </c>
      <c r="AN17" s="24">
        <v>5</v>
      </c>
      <c r="AO17" s="24">
        <v>4</v>
      </c>
      <c r="AP17" s="24">
        <v>3</v>
      </c>
      <c r="AQ17" s="24">
        <v>1</v>
      </c>
      <c r="AR17" s="24">
        <v>5</v>
      </c>
      <c r="AS17" s="24">
        <v>5</v>
      </c>
      <c r="AT17" s="24">
        <v>5</v>
      </c>
      <c r="AU17" s="24">
        <v>4</v>
      </c>
      <c r="AV17" s="24">
        <v>5</v>
      </c>
      <c r="AW17" s="24">
        <v>1</v>
      </c>
      <c r="AX17" s="24">
        <v>5</v>
      </c>
      <c r="AY17" s="24">
        <v>3</v>
      </c>
      <c r="AZ17" s="24">
        <v>1</v>
      </c>
      <c r="BA17" s="24">
        <v>3</v>
      </c>
      <c r="BB17" s="23"/>
      <c r="BC17" s="23"/>
      <c r="BD17" s="23"/>
      <c r="BE17" s="24">
        <v>5</v>
      </c>
      <c r="BF17" s="24">
        <v>5</v>
      </c>
      <c r="BG17" s="24">
        <v>2</v>
      </c>
      <c r="BH17" s="24">
        <v>2</v>
      </c>
      <c r="BI17" s="24">
        <v>4</v>
      </c>
      <c r="BJ17" s="24">
        <v>2</v>
      </c>
      <c r="BK17" s="24" t="s">
        <v>2118</v>
      </c>
      <c r="BL17" s="24" t="s">
        <v>2118</v>
      </c>
      <c r="BM17" s="24" t="s">
        <v>2118</v>
      </c>
      <c r="BN17" s="24" t="s">
        <v>2118</v>
      </c>
      <c r="BO17" s="24" t="s">
        <v>198</v>
      </c>
      <c r="BP17" s="24" t="s">
        <v>2118</v>
      </c>
      <c r="BQ17" s="24" t="s">
        <v>2118</v>
      </c>
      <c r="BR17" s="24" t="s">
        <v>198</v>
      </c>
      <c r="BS17" s="24" t="s">
        <v>198</v>
      </c>
      <c r="BT17" s="24" t="s">
        <v>198</v>
      </c>
      <c r="BU17" s="24" t="s">
        <v>1564</v>
      </c>
      <c r="BV17" s="23"/>
      <c r="BW17" s="23"/>
      <c r="BX17" s="23"/>
      <c r="BY17" s="24" t="s">
        <v>705</v>
      </c>
      <c r="BZ17" s="24" t="s">
        <v>711</v>
      </c>
      <c r="CA17" s="24" t="s">
        <v>719</v>
      </c>
      <c r="CB17" s="24" t="s">
        <v>727</v>
      </c>
      <c r="CC17" s="23"/>
      <c r="CD17" s="24" t="s">
        <v>236</v>
      </c>
      <c r="CE17" s="24" t="s">
        <v>1369</v>
      </c>
      <c r="CF17" s="24" t="s">
        <v>995</v>
      </c>
      <c r="CG17" s="24" t="s">
        <v>2144</v>
      </c>
      <c r="CH17" s="24" t="s">
        <v>198</v>
      </c>
      <c r="CI17" s="23"/>
      <c r="CJ17" s="23"/>
      <c r="CK17" s="24">
        <v>3</v>
      </c>
      <c r="CL17" s="24">
        <v>5</v>
      </c>
      <c r="CM17" s="24">
        <v>1</v>
      </c>
      <c r="CN17" s="23"/>
    </row>
    <row r="18" spans="1:92" x14ac:dyDescent="0.2">
      <c r="A18" s="25">
        <v>42353.624473703705</v>
      </c>
      <c r="B18" s="24">
        <v>1</v>
      </c>
      <c r="C18" s="24">
        <v>4</v>
      </c>
      <c r="D18" s="24">
        <v>1</v>
      </c>
      <c r="E18" s="24">
        <v>1</v>
      </c>
      <c r="F18" s="24">
        <v>1</v>
      </c>
      <c r="G18" s="24">
        <v>4</v>
      </c>
      <c r="H18" s="24">
        <v>1</v>
      </c>
      <c r="I18" s="24">
        <v>3</v>
      </c>
      <c r="J18" s="24">
        <v>1</v>
      </c>
      <c r="K18" s="24">
        <v>1</v>
      </c>
      <c r="L18" s="24">
        <v>2</v>
      </c>
      <c r="M18" s="24">
        <v>4</v>
      </c>
      <c r="N18" s="24">
        <v>1</v>
      </c>
      <c r="O18" s="24">
        <v>2</v>
      </c>
      <c r="P18" s="24">
        <v>2</v>
      </c>
      <c r="Q18" s="24">
        <v>1</v>
      </c>
      <c r="R18" s="24">
        <v>1</v>
      </c>
      <c r="S18" s="24">
        <v>1</v>
      </c>
      <c r="T18" s="24">
        <v>4</v>
      </c>
      <c r="U18" s="23"/>
      <c r="V18" s="23"/>
      <c r="W18" s="24">
        <v>3</v>
      </c>
      <c r="X18" s="24">
        <v>3</v>
      </c>
      <c r="Y18" s="24">
        <v>3</v>
      </c>
      <c r="Z18" s="24">
        <v>3</v>
      </c>
      <c r="AA18" s="24">
        <v>3</v>
      </c>
      <c r="AB18" s="24">
        <v>3</v>
      </c>
      <c r="AC18" s="24">
        <v>3</v>
      </c>
      <c r="AD18" s="24">
        <v>3</v>
      </c>
      <c r="AE18" s="24">
        <v>3</v>
      </c>
      <c r="AF18" s="24">
        <v>3</v>
      </c>
      <c r="AG18" s="24">
        <v>3</v>
      </c>
      <c r="AH18" s="24">
        <v>3</v>
      </c>
      <c r="AI18" s="24">
        <v>3</v>
      </c>
      <c r="AJ18" s="24">
        <v>1</v>
      </c>
      <c r="AK18" s="24">
        <v>5</v>
      </c>
      <c r="AL18" s="24">
        <v>1</v>
      </c>
      <c r="AM18" s="24">
        <v>1</v>
      </c>
      <c r="AN18" s="24">
        <v>5</v>
      </c>
      <c r="AO18" s="24">
        <v>1</v>
      </c>
      <c r="AP18" s="24">
        <v>3</v>
      </c>
      <c r="AQ18" s="24">
        <v>1</v>
      </c>
      <c r="AR18" s="24">
        <v>1</v>
      </c>
      <c r="AS18" s="24">
        <v>2</v>
      </c>
      <c r="AT18" s="24">
        <v>5</v>
      </c>
      <c r="AU18" s="24">
        <v>1</v>
      </c>
      <c r="AV18" s="24">
        <v>2</v>
      </c>
      <c r="AW18" s="24">
        <v>3</v>
      </c>
      <c r="AX18" s="24">
        <v>1</v>
      </c>
      <c r="AY18" s="24">
        <v>1</v>
      </c>
      <c r="AZ18" s="24">
        <v>1</v>
      </c>
      <c r="BA18" s="24">
        <v>4</v>
      </c>
      <c r="BB18" s="23"/>
      <c r="BC18" s="23"/>
      <c r="BD18" s="23"/>
      <c r="BE18" s="24">
        <v>3</v>
      </c>
      <c r="BF18" s="24">
        <v>3</v>
      </c>
      <c r="BG18" s="24">
        <v>2</v>
      </c>
      <c r="BH18" s="24">
        <v>2</v>
      </c>
      <c r="BI18" s="24">
        <v>2</v>
      </c>
      <c r="BJ18" s="24">
        <v>2</v>
      </c>
      <c r="BK18" s="24" t="s">
        <v>1564</v>
      </c>
      <c r="BL18" s="24" t="s">
        <v>1564</v>
      </c>
      <c r="BM18" s="24" t="s">
        <v>198</v>
      </c>
      <c r="BN18" s="24" t="s">
        <v>1564</v>
      </c>
      <c r="BO18" s="24" t="s">
        <v>198</v>
      </c>
      <c r="BP18" s="24" t="s">
        <v>198</v>
      </c>
      <c r="BQ18" s="24" t="s">
        <v>1564</v>
      </c>
      <c r="BR18" s="24" t="s">
        <v>1564</v>
      </c>
      <c r="BS18" s="24" t="s">
        <v>1564</v>
      </c>
      <c r="BT18" s="24" t="s">
        <v>1564</v>
      </c>
      <c r="BU18" s="24" t="s">
        <v>198</v>
      </c>
      <c r="BV18" s="24" t="s">
        <v>184</v>
      </c>
      <c r="BW18" s="24" t="s">
        <v>2121</v>
      </c>
      <c r="BX18" s="24" t="s">
        <v>2128</v>
      </c>
      <c r="BY18" s="24" t="s">
        <v>705</v>
      </c>
      <c r="BZ18" s="24" t="s">
        <v>712</v>
      </c>
      <c r="CA18" s="24" t="s">
        <v>720</v>
      </c>
      <c r="CB18" s="24" t="s">
        <v>727</v>
      </c>
      <c r="CC18" s="23"/>
      <c r="CD18" s="24" t="s">
        <v>828</v>
      </c>
      <c r="CE18" s="24" t="s">
        <v>1609</v>
      </c>
      <c r="CF18" s="24" t="s">
        <v>837</v>
      </c>
      <c r="CG18" s="24" t="s">
        <v>844</v>
      </c>
      <c r="CH18" s="24" t="s">
        <v>1564</v>
      </c>
      <c r="CI18" s="23"/>
      <c r="CJ18" s="23"/>
      <c r="CK18" s="24">
        <v>1</v>
      </c>
      <c r="CL18" s="24">
        <v>1</v>
      </c>
      <c r="CM18" s="24" t="s">
        <v>5</v>
      </c>
      <c r="CN18" s="23"/>
    </row>
    <row r="19" spans="1:92" x14ac:dyDescent="0.2">
      <c r="A19" s="25">
        <v>42354.298778912038</v>
      </c>
      <c r="B19" s="24">
        <v>1</v>
      </c>
      <c r="C19" s="24">
        <v>1</v>
      </c>
      <c r="D19" s="24">
        <v>2</v>
      </c>
      <c r="E19" s="24">
        <v>5</v>
      </c>
      <c r="F19" s="24">
        <v>2</v>
      </c>
      <c r="G19" s="24">
        <v>2</v>
      </c>
      <c r="H19" s="24">
        <v>1</v>
      </c>
      <c r="I19" s="24">
        <v>5</v>
      </c>
      <c r="J19" s="24">
        <v>3</v>
      </c>
      <c r="K19" s="24">
        <v>1</v>
      </c>
      <c r="L19" s="24">
        <v>1</v>
      </c>
      <c r="M19" s="24">
        <v>2</v>
      </c>
      <c r="N19" s="24">
        <v>1</v>
      </c>
      <c r="O19" s="24">
        <v>4</v>
      </c>
      <c r="P19" s="24">
        <v>2</v>
      </c>
      <c r="Q19" s="24">
        <v>2</v>
      </c>
      <c r="R19" s="24">
        <v>1</v>
      </c>
      <c r="S19" s="24">
        <v>2</v>
      </c>
      <c r="T19" s="24">
        <v>1</v>
      </c>
      <c r="U19" s="23"/>
      <c r="V19" s="23"/>
      <c r="W19" s="24">
        <v>5</v>
      </c>
      <c r="X19" s="24">
        <v>1</v>
      </c>
      <c r="Y19" s="24">
        <v>5</v>
      </c>
      <c r="Z19" s="24">
        <v>5</v>
      </c>
      <c r="AA19" s="24">
        <v>5</v>
      </c>
      <c r="AB19" s="24">
        <v>4</v>
      </c>
      <c r="AC19" s="24">
        <v>5</v>
      </c>
      <c r="AD19" s="24">
        <v>3</v>
      </c>
      <c r="AE19" s="24" t="s">
        <v>5</v>
      </c>
      <c r="AF19" s="24">
        <v>5</v>
      </c>
      <c r="AG19" s="24">
        <v>5</v>
      </c>
      <c r="AH19" s="24">
        <v>5</v>
      </c>
      <c r="AI19" s="24">
        <v>4</v>
      </c>
      <c r="AJ19" s="24">
        <v>2</v>
      </c>
      <c r="AK19" s="24">
        <v>2</v>
      </c>
      <c r="AL19" s="24">
        <v>4</v>
      </c>
      <c r="AM19" s="24">
        <v>5</v>
      </c>
      <c r="AN19" s="24">
        <v>2</v>
      </c>
      <c r="AO19" s="24">
        <v>1</v>
      </c>
      <c r="AP19" s="24">
        <v>4</v>
      </c>
      <c r="AQ19" s="24">
        <v>5</v>
      </c>
      <c r="AR19" s="24">
        <v>2</v>
      </c>
      <c r="AS19" s="24">
        <v>1</v>
      </c>
      <c r="AT19" s="24">
        <v>2</v>
      </c>
      <c r="AU19" s="24">
        <v>2</v>
      </c>
      <c r="AV19" s="24">
        <v>4</v>
      </c>
      <c r="AW19" s="24">
        <v>3</v>
      </c>
      <c r="AX19" s="24">
        <v>3</v>
      </c>
      <c r="AY19" s="24">
        <v>1</v>
      </c>
      <c r="AZ19" s="24">
        <v>2</v>
      </c>
      <c r="BA19" s="24">
        <v>1</v>
      </c>
      <c r="BB19" s="23"/>
      <c r="BC19" s="23"/>
      <c r="BD19" s="23"/>
      <c r="BE19" s="24">
        <v>5</v>
      </c>
      <c r="BF19" s="24">
        <v>3</v>
      </c>
      <c r="BG19" s="24">
        <v>3</v>
      </c>
      <c r="BH19" s="24">
        <v>2</v>
      </c>
      <c r="BI19" s="24">
        <v>4</v>
      </c>
      <c r="BJ19" s="24">
        <v>5</v>
      </c>
      <c r="BK19" s="24" t="s">
        <v>1564</v>
      </c>
      <c r="BL19" s="24" t="s">
        <v>198</v>
      </c>
      <c r="BM19" s="24" t="s">
        <v>1564</v>
      </c>
      <c r="BN19" s="24" t="s">
        <v>1564</v>
      </c>
      <c r="BO19" s="24" t="s">
        <v>1564</v>
      </c>
      <c r="BP19" s="24" t="s">
        <v>198</v>
      </c>
      <c r="BQ19" s="24" t="s">
        <v>2118</v>
      </c>
      <c r="BR19" s="24" t="s">
        <v>2118</v>
      </c>
      <c r="BS19" s="24" t="s">
        <v>2118</v>
      </c>
      <c r="BT19" s="24" t="s">
        <v>198</v>
      </c>
      <c r="BU19" s="24" t="s">
        <v>198</v>
      </c>
      <c r="BV19" s="24" t="s">
        <v>182</v>
      </c>
      <c r="BW19" s="24" t="s">
        <v>2121</v>
      </c>
      <c r="BX19" s="24" t="s">
        <v>2128</v>
      </c>
      <c r="BY19" s="24" t="s">
        <v>704</v>
      </c>
      <c r="BZ19" s="24" t="s">
        <v>714</v>
      </c>
      <c r="CA19" s="24" t="s">
        <v>719</v>
      </c>
      <c r="CB19" s="24" t="s">
        <v>729</v>
      </c>
      <c r="CC19" s="24" t="s">
        <v>2145</v>
      </c>
      <c r="CD19" s="24" t="s">
        <v>829</v>
      </c>
      <c r="CE19" s="24" t="s">
        <v>953</v>
      </c>
      <c r="CF19" s="24" t="s">
        <v>2146</v>
      </c>
      <c r="CG19" s="24" t="s">
        <v>2147</v>
      </c>
      <c r="CH19" s="24" t="s">
        <v>198</v>
      </c>
      <c r="CI19" s="23"/>
      <c r="CJ19" s="24" t="s">
        <v>2148</v>
      </c>
      <c r="CK19" s="24">
        <v>2</v>
      </c>
      <c r="CL19" s="24">
        <v>4</v>
      </c>
      <c r="CM19" s="24" t="s">
        <v>5</v>
      </c>
      <c r="CN19" s="23"/>
    </row>
    <row r="20" spans="1:92" x14ac:dyDescent="0.2">
      <c r="A20" s="25">
        <v>42354.557434895833</v>
      </c>
      <c r="B20" s="24">
        <v>3</v>
      </c>
      <c r="C20" s="24">
        <v>4</v>
      </c>
      <c r="D20" s="24">
        <v>5</v>
      </c>
      <c r="E20" s="24">
        <v>2</v>
      </c>
      <c r="F20" s="24">
        <v>1</v>
      </c>
      <c r="G20" s="24">
        <v>5</v>
      </c>
      <c r="H20" s="24">
        <v>2</v>
      </c>
      <c r="I20" s="24">
        <v>3</v>
      </c>
      <c r="J20" s="24">
        <v>3</v>
      </c>
      <c r="K20" s="24">
        <v>2</v>
      </c>
      <c r="L20" s="24">
        <v>5</v>
      </c>
      <c r="M20" s="24">
        <v>1</v>
      </c>
      <c r="N20" s="24">
        <v>2</v>
      </c>
      <c r="O20" s="24">
        <v>5</v>
      </c>
      <c r="P20" s="24">
        <v>4</v>
      </c>
      <c r="Q20" s="24">
        <v>5</v>
      </c>
      <c r="R20" s="24">
        <v>4</v>
      </c>
      <c r="S20" s="24">
        <v>2</v>
      </c>
      <c r="T20" s="24">
        <v>2</v>
      </c>
      <c r="U20" s="23"/>
      <c r="V20" s="23"/>
      <c r="W20" s="24">
        <v>4</v>
      </c>
      <c r="X20" s="24">
        <v>3</v>
      </c>
      <c r="Y20" s="24">
        <v>4</v>
      </c>
      <c r="Z20" s="24">
        <v>4</v>
      </c>
      <c r="AA20" s="24">
        <v>5</v>
      </c>
      <c r="AB20" s="24">
        <v>3</v>
      </c>
      <c r="AC20" s="24">
        <v>2</v>
      </c>
      <c r="AD20" s="24">
        <v>1</v>
      </c>
      <c r="AE20" s="24">
        <v>3</v>
      </c>
      <c r="AF20" s="24">
        <v>2</v>
      </c>
      <c r="AG20" s="24">
        <v>3</v>
      </c>
      <c r="AH20" s="24">
        <v>4</v>
      </c>
      <c r="AI20" s="24">
        <v>4</v>
      </c>
      <c r="AJ20" s="24">
        <v>4</v>
      </c>
      <c r="AK20" s="24">
        <v>4</v>
      </c>
      <c r="AL20" s="24">
        <v>3</v>
      </c>
      <c r="AM20" s="24">
        <v>1</v>
      </c>
      <c r="AN20" s="24">
        <v>5</v>
      </c>
      <c r="AO20" s="24">
        <v>2</v>
      </c>
      <c r="AP20" s="24">
        <v>4</v>
      </c>
      <c r="AQ20" s="24">
        <v>3</v>
      </c>
      <c r="AR20" s="24">
        <v>3</v>
      </c>
      <c r="AS20" s="24">
        <v>5</v>
      </c>
      <c r="AT20" s="24">
        <v>1</v>
      </c>
      <c r="AU20" s="24">
        <v>3</v>
      </c>
      <c r="AV20" s="24">
        <v>5</v>
      </c>
      <c r="AW20" s="24">
        <v>5</v>
      </c>
      <c r="AX20" s="24">
        <v>5</v>
      </c>
      <c r="AY20" s="24">
        <v>3</v>
      </c>
      <c r="AZ20" s="24">
        <v>1</v>
      </c>
      <c r="BA20" s="24">
        <v>1</v>
      </c>
      <c r="BB20" s="23"/>
      <c r="BC20" s="23"/>
      <c r="BD20" s="23"/>
      <c r="BE20" s="24">
        <v>5</v>
      </c>
      <c r="BF20" s="24">
        <v>4</v>
      </c>
      <c r="BG20" s="24">
        <v>4</v>
      </c>
      <c r="BH20" s="24">
        <v>4</v>
      </c>
      <c r="BI20" s="24">
        <v>5</v>
      </c>
      <c r="BJ20" s="24">
        <v>4</v>
      </c>
      <c r="BK20" s="24" t="s">
        <v>1564</v>
      </c>
      <c r="BL20" s="24" t="s">
        <v>198</v>
      </c>
      <c r="BM20" s="24" t="s">
        <v>198</v>
      </c>
      <c r="BN20" s="24" t="s">
        <v>198</v>
      </c>
      <c r="BO20" s="24" t="s">
        <v>198</v>
      </c>
      <c r="BP20" s="24" t="s">
        <v>198</v>
      </c>
      <c r="BQ20" s="24" t="s">
        <v>2118</v>
      </c>
      <c r="BR20" s="24" t="s">
        <v>2118</v>
      </c>
      <c r="BS20" s="24" t="s">
        <v>2118</v>
      </c>
      <c r="BT20" s="24" t="s">
        <v>2118</v>
      </c>
      <c r="BU20" s="24" t="s">
        <v>198</v>
      </c>
      <c r="BV20" s="24" t="s">
        <v>2119</v>
      </c>
      <c r="BW20" s="24" t="s">
        <v>2121</v>
      </c>
      <c r="BX20" s="24" t="s">
        <v>2128</v>
      </c>
      <c r="BY20" s="24" t="s">
        <v>705</v>
      </c>
      <c r="BZ20" s="24" t="s">
        <v>713</v>
      </c>
      <c r="CA20" s="24" t="s">
        <v>720</v>
      </c>
      <c r="CB20" s="24" t="s">
        <v>727</v>
      </c>
      <c r="CC20" s="24" t="s">
        <v>1333</v>
      </c>
      <c r="CD20" s="24" t="s">
        <v>829</v>
      </c>
      <c r="CE20" s="24" t="s">
        <v>1326</v>
      </c>
      <c r="CF20" s="24" t="s">
        <v>837</v>
      </c>
      <c r="CG20" s="24" t="s">
        <v>844</v>
      </c>
      <c r="CH20" s="24" t="s">
        <v>2118</v>
      </c>
      <c r="CI20" s="23"/>
      <c r="CJ20" s="24" t="s">
        <v>2149</v>
      </c>
      <c r="CK20" s="24">
        <v>4</v>
      </c>
      <c r="CL20" s="24">
        <v>4</v>
      </c>
      <c r="CM20" s="24">
        <v>1</v>
      </c>
      <c r="CN20" s="23"/>
    </row>
    <row r="21" spans="1:92" x14ac:dyDescent="0.2">
      <c r="A21" s="25">
        <v>42355.492984930555</v>
      </c>
      <c r="B21" s="24">
        <v>2</v>
      </c>
      <c r="C21" s="24">
        <v>1</v>
      </c>
      <c r="D21" s="24">
        <v>1</v>
      </c>
      <c r="E21" s="24">
        <v>3</v>
      </c>
      <c r="F21" s="24">
        <v>1</v>
      </c>
      <c r="G21" s="24">
        <v>2</v>
      </c>
      <c r="H21" s="24">
        <v>1</v>
      </c>
      <c r="I21" s="24">
        <v>4</v>
      </c>
      <c r="J21" s="24">
        <v>3</v>
      </c>
      <c r="K21" s="24">
        <v>4</v>
      </c>
      <c r="L21" s="24">
        <v>5</v>
      </c>
      <c r="M21" s="24">
        <v>3</v>
      </c>
      <c r="N21" s="24">
        <v>5</v>
      </c>
      <c r="O21" s="24">
        <v>5</v>
      </c>
      <c r="P21" s="24">
        <v>4</v>
      </c>
      <c r="Q21" s="24">
        <v>5</v>
      </c>
      <c r="R21" s="24">
        <v>5</v>
      </c>
      <c r="S21" s="24">
        <v>1</v>
      </c>
      <c r="T21" s="24">
        <v>5</v>
      </c>
      <c r="U21" s="23"/>
      <c r="V21" s="23"/>
      <c r="W21" s="24">
        <v>3</v>
      </c>
      <c r="X21" s="24">
        <v>3</v>
      </c>
      <c r="Y21" s="24">
        <v>4</v>
      </c>
      <c r="Z21" s="24">
        <v>3</v>
      </c>
      <c r="AA21" s="24">
        <v>3</v>
      </c>
      <c r="AB21" s="24">
        <v>3</v>
      </c>
      <c r="AC21" s="24">
        <v>3</v>
      </c>
      <c r="AD21" s="24">
        <v>3</v>
      </c>
      <c r="AE21" s="24">
        <v>3</v>
      </c>
      <c r="AF21" s="24">
        <v>3</v>
      </c>
      <c r="AG21" s="24">
        <v>3</v>
      </c>
      <c r="AH21" s="24">
        <v>5</v>
      </c>
      <c r="AI21" s="24">
        <v>3</v>
      </c>
      <c r="AJ21" s="24">
        <v>2</v>
      </c>
      <c r="AK21" s="24">
        <v>1</v>
      </c>
      <c r="AL21" s="24">
        <v>3</v>
      </c>
      <c r="AM21" s="24">
        <v>1</v>
      </c>
      <c r="AN21" s="24">
        <v>2</v>
      </c>
      <c r="AO21" s="24">
        <v>1</v>
      </c>
      <c r="AP21" s="24">
        <v>4</v>
      </c>
      <c r="AQ21" s="24">
        <v>2</v>
      </c>
      <c r="AR21" s="24">
        <v>4</v>
      </c>
      <c r="AS21" s="24">
        <v>5</v>
      </c>
      <c r="AT21" s="24">
        <v>3</v>
      </c>
      <c r="AU21" s="24">
        <v>5</v>
      </c>
      <c r="AV21" s="24">
        <v>5</v>
      </c>
      <c r="AW21" s="24">
        <v>4</v>
      </c>
      <c r="AX21" s="24">
        <v>5</v>
      </c>
      <c r="AY21" s="24">
        <v>5</v>
      </c>
      <c r="AZ21" s="24">
        <v>1</v>
      </c>
      <c r="BA21" s="24">
        <v>5</v>
      </c>
      <c r="BB21" s="23"/>
      <c r="BC21" s="23"/>
      <c r="BD21" s="23"/>
      <c r="BE21" s="24">
        <v>5</v>
      </c>
      <c r="BF21" s="24">
        <v>5</v>
      </c>
      <c r="BG21" s="24">
        <v>4</v>
      </c>
      <c r="BH21" s="24">
        <v>4</v>
      </c>
      <c r="BI21" s="24">
        <v>3</v>
      </c>
      <c r="BJ21" s="24">
        <v>5</v>
      </c>
      <c r="BK21" s="24" t="s">
        <v>198</v>
      </c>
      <c r="BL21" s="24" t="s">
        <v>198</v>
      </c>
      <c r="BM21" s="24" t="s">
        <v>198</v>
      </c>
      <c r="BN21" s="24" t="s">
        <v>198</v>
      </c>
      <c r="BO21" s="24" t="s">
        <v>198</v>
      </c>
      <c r="BP21" s="24" t="s">
        <v>198</v>
      </c>
      <c r="BQ21" s="24" t="s">
        <v>2118</v>
      </c>
      <c r="BR21" s="24" t="s">
        <v>198</v>
      </c>
      <c r="BS21" s="24" t="s">
        <v>198</v>
      </c>
      <c r="BT21" s="24" t="s">
        <v>198</v>
      </c>
      <c r="BU21" s="24" t="s">
        <v>198</v>
      </c>
      <c r="BV21" s="24" t="s">
        <v>2119</v>
      </c>
      <c r="BW21" s="24" t="s">
        <v>2138</v>
      </c>
      <c r="BX21" s="24" t="s">
        <v>2128</v>
      </c>
      <c r="BY21" s="24" t="s">
        <v>704</v>
      </c>
      <c r="BZ21" s="24" t="s">
        <v>713</v>
      </c>
      <c r="CA21" s="24" t="s">
        <v>723</v>
      </c>
      <c r="CB21" s="24" t="s">
        <v>730</v>
      </c>
      <c r="CC21" s="24" t="s">
        <v>2150</v>
      </c>
      <c r="CD21" s="24" t="s">
        <v>236</v>
      </c>
      <c r="CE21" s="24" t="s">
        <v>953</v>
      </c>
      <c r="CF21" s="24" t="s">
        <v>837</v>
      </c>
      <c r="CG21" s="24" t="s">
        <v>844</v>
      </c>
      <c r="CH21" s="24" t="s">
        <v>198</v>
      </c>
      <c r="CI21" s="23"/>
      <c r="CJ21" s="24" t="s">
        <v>2151</v>
      </c>
      <c r="CK21" s="24">
        <v>2</v>
      </c>
      <c r="CL21" s="24">
        <v>2</v>
      </c>
      <c r="CM21" s="24">
        <v>1</v>
      </c>
      <c r="CN21" s="23"/>
    </row>
    <row r="22" spans="1:92" x14ac:dyDescent="0.2">
      <c r="A22" s="25">
        <v>42355.517955567135</v>
      </c>
      <c r="B22" s="24">
        <v>3</v>
      </c>
      <c r="C22" s="24">
        <v>5</v>
      </c>
      <c r="D22" s="24">
        <v>5</v>
      </c>
      <c r="E22" s="24">
        <v>4</v>
      </c>
      <c r="F22" s="24">
        <v>3</v>
      </c>
      <c r="G22" s="24">
        <v>5</v>
      </c>
      <c r="H22" s="24">
        <v>5</v>
      </c>
      <c r="I22" s="24">
        <v>5</v>
      </c>
      <c r="J22" s="24">
        <v>5</v>
      </c>
      <c r="K22" s="24">
        <v>3</v>
      </c>
      <c r="L22" s="24">
        <v>2</v>
      </c>
      <c r="M22" s="24">
        <v>3</v>
      </c>
      <c r="N22" s="24">
        <v>3</v>
      </c>
      <c r="O22" s="24">
        <v>4</v>
      </c>
      <c r="P22" s="24">
        <v>5</v>
      </c>
      <c r="Q22" s="24">
        <v>4</v>
      </c>
      <c r="R22" s="24">
        <v>3</v>
      </c>
      <c r="S22" s="24">
        <v>2</v>
      </c>
      <c r="T22" s="24">
        <v>3</v>
      </c>
      <c r="U22" s="23"/>
      <c r="V22" s="23"/>
      <c r="W22" s="24">
        <v>5</v>
      </c>
      <c r="X22" s="24">
        <v>4</v>
      </c>
      <c r="Y22" s="24">
        <v>5</v>
      </c>
      <c r="Z22" s="24">
        <v>4</v>
      </c>
      <c r="AA22" s="24">
        <v>4</v>
      </c>
      <c r="AB22" s="24">
        <v>4</v>
      </c>
      <c r="AC22" s="24">
        <v>5</v>
      </c>
      <c r="AD22" s="24">
        <v>4</v>
      </c>
      <c r="AE22" s="24">
        <v>4</v>
      </c>
      <c r="AF22" s="24">
        <v>4</v>
      </c>
      <c r="AG22" s="24">
        <v>5</v>
      </c>
      <c r="AH22" s="24">
        <v>4</v>
      </c>
      <c r="AI22" s="24">
        <v>4</v>
      </c>
      <c r="AJ22" s="24">
        <v>3</v>
      </c>
      <c r="AK22" s="24">
        <v>5</v>
      </c>
      <c r="AL22" s="24">
        <v>5</v>
      </c>
      <c r="AM22" s="24">
        <v>2</v>
      </c>
      <c r="AN22" s="24">
        <v>5</v>
      </c>
      <c r="AO22" s="24">
        <v>5</v>
      </c>
      <c r="AP22" s="24">
        <v>5</v>
      </c>
      <c r="AQ22" s="24">
        <v>5</v>
      </c>
      <c r="AR22" s="24">
        <v>4</v>
      </c>
      <c r="AS22" s="24">
        <v>3</v>
      </c>
      <c r="AT22" s="24">
        <v>4</v>
      </c>
      <c r="AU22" s="24">
        <v>3</v>
      </c>
      <c r="AV22" s="24">
        <v>4</v>
      </c>
      <c r="AW22" s="24">
        <v>5</v>
      </c>
      <c r="AX22" s="24">
        <v>4</v>
      </c>
      <c r="AY22" s="24">
        <v>3</v>
      </c>
      <c r="AZ22" s="24">
        <v>4</v>
      </c>
      <c r="BA22" s="24">
        <v>3</v>
      </c>
      <c r="BB22" s="23"/>
      <c r="BC22" s="23"/>
      <c r="BD22" s="23"/>
      <c r="BE22" s="24">
        <v>4</v>
      </c>
      <c r="BF22" s="24">
        <v>4</v>
      </c>
      <c r="BG22" s="24">
        <v>4</v>
      </c>
      <c r="BH22" s="24">
        <v>4</v>
      </c>
      <c r="BI22" s="24">
        <v>4</v>
      </c>
      <c r="BJ22" s="24">
        <v>4</v>
      </c>
      <c r="BK22" s="24" t="s">
        <v>198</v>
      </c>
      <c r="BL22" s="24" t="s">
        <v>198</v>
      </c>
      <c r="BM22" s="24" t="s">
        <v>198</v>
      </c>
      <c r="BN22" s="24" t="s">
        <v>198</v>
      </c>
      <c r="BO22" s="24" t="s">
        <v>198</v>
      </c>
      <c r="BP22" s="24" t="s">
        <v>198</v>
      </c>
      <c r="BQ22" s="24" t="s">
        <v>2118</v>
      </c>
      <c r="BR22" s="24" t="s">
        <v>2118</v>
      </c>
      <c r="BS22" s="24" t="s">
        <v>2118</v>
      </c>
      <c r="BT22" s="24" t="s">
        <v>2118</v>
      </c>
      <c r="BU22" s="24" t="s">
        <v>198</v>
      </c>
      <c r="BV22" s="24" t="s">
        <v>2119</v>
      </c>
      <c r="BW22" s="24" t="s">
        <v>2152</v>
      </c>
      <c r="BX22" s="24" t="s">
        <v>2128</v>
      </c>
      <c r="BY22" s="24" t="s">
        <v>705</v>
      </c>
      <c r="BZ22" s="24" t="s">
        <v>711</v>
      </c>
      <c r="CA22" s="24" t="s">
        <v>719</v>
      </c>
      <c r="CB22" s="24" t="s">
        <v>727</v>
      </c>
      <c r="CC22" s="24" t="s">
        <v>1867</v>
      </c>
      <c r="CD22" s="24" t="s">
        <v>829</v>
      </c>
      <c r="CE22" s="24" t="s">
        <v>1279</v>
      </c>
      <c r="CF22" s="24" t="s">
        <v>837</v>
      </c>
      <c r="CG22" s="24" t="s">
        <v>844</v>
      </c>
      <c r="CH22" s="24" t="s">
        <v>2118</v>
      </c>
      <c r="CI22" s="23"/>
      <c r="CJ22" s="23"/>
      <c r="CK22" s="24">
        <v>4</v>
      </c>
      <c r="CL22" s="24">
        <v>5</v>
      </c>
      <c r="CM22" s="24">
        <v>4</v>
      </c>
      <c r="CN22" s="23"/>
    </row>
    <row r="23" spans="1:92" x14ac:dyDescent="0.2">
      <c r="A23" s="25">
        <v>42355.575582442129</v>
      </c>
      <c r="B23" s="24">
        <v>3</v>
      </c>
      <c r="C23" s="24">
        <v>5</v>
      </c>
      <c r="D23" s="24">
        <v>3</v>
      </c>
      <c r="E23" s="24">
        <v>3</v>
      </c>
      <c r="F23" s="24">
        <v>2</v>
      </c>
      <c r="G23" s="24">
        <v>5</v>
      </c>
      <c r="H23" s="24">
        <v>2</v>
      </c>
      <c r="I23" s="24">
        <v>2</v>
      </c>
      <c r="J23" s="24">
        <v>1</v>
      </c>
      <c r="K23" s="24">
        <v>3</v>
      </c>
      <c r="L23" s="24">
        <v>3</v>
      </c>
      <c r="M23" s="24">
        <v>4</v>
      </c>
      <c r="N23" s="24">
        <v>2</v>
      </c>
      <c r="O23" s="24">
        <v>3</v>
      </c>
      <c r="P23" s="24">
        <v>1</v>
      </c>
      <c r="Q23" s="24">
        <v>3</v>
      </c>
      <c r="R23" s="24">
        <v>3</v>
      </c>
      <c r="S23" s="24">
        <v>3</v>
      </c>
      <c r="T23" s="24">
        <v>1</v>
      </c>
      <c r="U23" s="23"/>
      <c r="V23" s="23"/>
      <c r="W23" s="24">
        <v>5</v>
      </c>
      <c r="X23" s="24">
        <v>1</v>
      </c>
      <c r="Y23" s="24">
        <v>3</v>
      </c>
      <c r="Z23" s="24">
        <v>5</v>
      </c>
      <c r="AA23" s="24">
        <v>5</v>
      </c>
      <c r="AB23" s="24">
        <v>1</v>
      </c>
      <c r="AC23" s="24">
        <v>4</v>
      </c>
      <c r="AD23" s="24">
        <v>1</v>
      </c>
      <c r="AE23" s="24">
        <v>4</v>
      </c>
      <c r="AF23" s="24">
        <v>1</v>
      </c>
      <c r="AG23" s="24">
        <v>1</v>
      </c>
      <c r="AH23" s="24">
        <v>5</v>
      </c>
      <c r="AI23" s="24">
        <v>5</v>
      </c>
      <c r="AJ23" s="24">
        <v>1</v>
      </c>
      <c r="AK23" s="24">
        <v>4</v>
      </c>
      <c r="AL23" s="24">
        <v>3</v>
      </c>
      <c r="AM23" s="24">
        <v>2</v>
      </c>
      <c r="AN23" s="24">
        <v>4</v>
      </c>
      <c r="AO23" s="24">
        <v>1</v>
      </c>
      <c r="AP23" s="24">
        <v>2</v>
      </c>
      <c r="AQ23" s="24">
        <v>1</v>
      </c>
      <c r="AR23" s="24">
        <v>2</v>
      </c>
      <c r="AS23" s="24">
        <v>1</v>
      </c>
      <c r="AT23" s="24">
        <v>4</v>
      </c>
      <c r="AU23" s="24">
        <v>1</v>
      </c>
      <c r="AV23" s="24">
        <v>3</v>
      </c>
      <c r="AW23" s="24">
        <v>2</v>
      </c>
      <c r="AX23" s="24">
        <v>4</v>
      </c>
      <c r="AY23" s="24">
        <v>3</v>
      </c>
      <c r="AZ23" s="24">
        <v>3</v>
      </c>
      <c r="BA23" s="24">
        <v>1</v>
      </c>
      <c r="BB23" s="23"/>
      <c r="BC23" s="23"/>
      <c r="BD23" s="23"/>
      <c r="BE23" s="24">
        <v>4</v>
      </c>
      <c r="BF23" s="24">
        <v>5</v>
      </c>
      <c r="BG23" s="24">
        <v>5</v>
      </c>
      <c r="BH23" s="24">
        <v>4</v>
      </c>
      <c r="BI23" s="24">
        <v>4</v>
      </c>
      <c r="BJ23" s="24">
        <v>4</v>
      </c>
      <c r="BK23" s="24" t="s">
        <v>198</v>
      </c>
      <c r="BL23" s="24" t="s">
        <v>198</v>
      </c>
      <c r="BM23" s="24" t="s">
        <v>198</v>
      </c>
      <c r="BN23" s="24" t="s">
        <v>2118</v>
      </c>
      <c r="BO23" s="24" t="s">
        <v>198</v>
      </c>
      <c r="BP23" s="24" t="s">
        <v>198</v>
      </c>
      <c r="BQ23" s="24" t="s">
        <v>2118</v>
      </c>
      <c r="BR23" s="24" t="s">
        <v>1564</v>
      </c>
      <c r="BS23" s="24" t="s">
        <v>198</v>
      </c>
      <c r="BT23" s="24" t="s">
        <v>198</v>
      </c>
      <c r="BU23" s="24" t="s">
        <v>198</v>
      </c>
      <c r="BV23" s="24" t="s">
        <v>187</v>
      </c>
      <c r="BW23" s="24" t="s">
        <v>2121</v>
      </c>
      <c r="BX23" s="24" t="s">
        <v>2128</v>
      </c>
      <c r="BY23" s="24" t="s">
        <v>704</v>
      </c>
      <c r="BZ23" s="24" t="s">
        <v>711</v>
      </c>
      <c r="CA23" s="24" t="s">
        <v>719</v>
      </c>
      <c r="CB23" s="24" t="s">
        <v>727</v>
      </c>
      <c r="CC23" s="24" t="s">
        <v>977</v>
      </c>
      <c r="CD23" s="24" t="s">
        <v>830</v>
      </c>
      <c r="CE23" s="24" t="s">
        <v>1228</v>
      </c>
      <c r="CF23" s="24" t="s">
        <v>837</v>
      </c>
      <c r="CG23" s="24" t="s">
        <v>844</v>
      </c>
      <c r="CH23" s="24" t="s">
        <v>198</v>
      </c>
      <c r="CI23" s="23"/>
      <c r="CJ23" s="24" t="s">
        <v>2153</v>
      </c>
      <c r="CK23" s="24">
        <v>3</v>
      </c>
      <c r="CL23" s="24">
        <v>3</v>
      </c>
      <c r="CM23" s="24">
        <v>2</v>
      </c>
      <c r="CN23" s="23"/>
    </row>
    <row r="24" spans="1:92" x14ac:dyDescent="0.2">
      <c r="A24" s="25">
        <v>42355.587673530092</v>
      </c>
      <c r="B24" s="24">
        <v>1</v>
      </c>
      <c r="C24" s="24">
        <v>4</v>
      </c>
      <c r="D24" s="24">
        <v>3</v>
      </c>
      <c r="E24" s="24">
        <v>1</v>
      </c>
      <c r="F24" s="24">
        <v>1</v>
      </c>
      <c r="G24" s="24">
        <v>5</v>
      </c>
      <c r="H24" s="24">
        <v>2</v>
      </c>
      <c r="I24" s="24">
        <v>3</v>
      </c>
      <c r="J24" s="24">
        <v>3</v>
      </c>
      <c r="K24" s="24">
        <v>3</v>
      </c>
      <c r="L24" s="24">
        <v>3</v>
      </c>
      <c r="M24" s="24">
        <v>1</v>
      </c>
      <c r="N24" s="24">
        <v>1</v>
      </c>
      <c r="O24" s="24">
        <v>2</v>
      </c>
      <c r="P24" s="24">
        <v>5</v>
      </c>
      <c r="Q24" s="24">
        <v>5</v>
      </c>
      <c r="R24" s="24">
        <v>4</v>
      </c>
      <c r="S24" s="24">
        <v>3</v>
      </c>
      <c r="T24" s="24">
        <v>4</v>
      </c>
      <c r="U24" s="23"/>
      <c r="V24" s="23"/>
      <c r="W24" s="24">
        <v>5</v>
      </c>
      <c r="X24" s="24">
        <v>2</v>
      </c>
      <c r="Y24" s="24">
        <v>4</v>
      </c>
      <c r="Z24" s="24">
        <v>5</v>
      </c>
      <c r="AA24" s="24">
        <v>5</v>
      </c>
      <c r="AB24" s="24">
        <v>3</v>
      </c>
      <c r="AC24" s="24">
        <v>4</v>
      </c>
      <c r="AD24" s="24">
        <v>3</v>
      </c>
      <c r="AE24" s="24">
        <v>5</v>
      </c>
      <c r="AF24" s="24">
        <v>4</v>
      </c>
      <c r="AG24" s="24">
        <v>4</v>
      </c>
      <c r="AH24" s="24">
        <v>5</v>
      </c>
      <c r="AI24" s="24">
        <v>5</v>
      </c>
      <c r="AJ24" s="24">
        <v>1</v>
      </c>
      <c r="AK24" s="24">
        <v>5</v>
      </c>
      <c r="AL24" s="24">
        <v>2</v>
      </c>
      <c r="AM24" s="24" t="s">
        <v>5</v>
      </c>
      <c r="AN24" s="24">
        <v>5</v>
      </c>
      <c r="AO24" s="24">
        <v>2</v>
      </c>
      <c r="AP24" s="24">
        <v>3</v>
      </c>
      <c r="AQ24" s="24">
        <v>2</v>
      </c>
      <c r="AR24" s="24">
        <v>3</v>
      </c>
      <c r="AS24" s="24">
        <v>3</v>
      </c>
      <c r="AT24" s="24">
        <v>1</v>
      </c>
      <c r="AU24" s="24">
        <v>2</v>
      </c>
      <c r="AV24" s="24">
        <v>2</v>
      </c>
      <c r="AW24" s="24">
        <v>5</v>
      </c>
      <c r="AX24" s="24">
        <v>3</v>
      </c>
      <c r="AY24" s="24">
        <v>3</v>
      </c>
      <c r="AZ24" s="24">
        <v>3</v>
      </c>
      <c r="BA24" s="24">
        <v>2</v>
      </c>
      <c r="BB24" s="23"/>
      <c r="BC24" s="23"/>
      <c r="BD24" s="23"/>
      <c r="BE24" s="24">
        <v>4</v>
      </c>
      <c r="BF24" s="24">
        <v>5</v>
      </c>
      <c r="BG24" s="24">
        <v>4</v>
      </c>
      <c r="BH24" s="24">
        <v>3</v>
      </c>
      <c r="BI24" s="24">
        <v>3</v>
      </c>
      <c r="BJ24" s="24">
        <v>4</v>
      </c>
      <c r="BK24" s="24" t="s">
        <v>1564</v>
      </c>
      <c r="BL24" s="24" t="s">
        <v>198</v>
      </c>
      <c r="BM24" s="24" t="s">
        <v>198</v>
      </c>
      <c r="BN24" s="24" t="s">
        <v>198</v>
      </c>
      <c r="BO24" s="24" t="s">
        <v>198</v>
      </c>
      <c r="BP24" s="24" t="s">
        <v>198</v>
      </c>
      <c r="BQ24" s="24" t="s">
        <v>1564</v>
      </c>
      <c r="BR24" s="24" t="s">
        <v>1564</v>
      </c>
      <c r="BS24" s="24" t="s">
        <v>198</v>
      </c>
      <c r="BT24" s="24" t="s">
        <v>198</v>
      </c>
      <c r="BU24" s="24" t="s">
        <v>198</v>
      </c>
      <c r="BV24" s="24" t="s">
        <v>184</v>
      </c>
      <c r="BW24" s="24" t="s">
        <v>2121</v>
      </c>
      <c r="BX24" s="24" t="s">
        <v>2128</v>
      </c>
      <c r="BY24" s="24" t="s">
        <v>705</v>
      </c>
      <c r="BZ24" s="24" t="s">
        <v>713</v>
      </c>
      <c r="CA24" s="24" t="s">
        <v>719</v>
      </c>
      <c r="CB24" s="24" t="s">
        <v>728</v>
      </c>
      <c r="CC24" s="23"/>
      <c r="CD24" s="24" t="s">
        <v>828</v>
      </c>
      <c r="CE24" s="24" t="s">
        <v>1274</v>
      </c>
      <c r="CF24" s="24" t="s">
        <v>837</v>
      </c>
      <c r="CG24" s="24" t="s">
        <v>844</v>
      </c>
      <c r="CH24" s="24" t="s">
        <v>198</v>
      </c>
      <c r="CI24" s="23"/>
      <c r="CJ24" s="24" t="s">
        <v>2154</v>
      </c>
      <c r="CK24" s="24">
        <v>4</v>
      </c>
      <c r="CL24" s="24">
        <v>4</v>
      </c>
      <c r="CM24" s="24">
        <v>2</v>
      </c>
      <c r="CN24" s="23"/>
    </row>
    <row r="25" spans="1:92" x14ac:dyDescent="0.2">
      <c r="A25" s="25">
        <v>42356.505383148149</v>
      </c>
      <c r="B25" s="24">
        <v>1</v>
      </c>
      <c r="C25" s="24">
        <v>5</v>
      </c>
      <c r="D25" s="24">
        <v>4</v>
      </c>
      <c r="E25" s="24">
        <v>2</v>
      </c>
      <c r="F25" s="24">
        <v>1</v>
      </c>
      <c r="G25" s="24">
        <v>4</v>
      </c>
      <c r="H25" s="24">
        <v>3</v>
      </c>
      <c r="I25" s="24">
        <v>3</v>
      </c>
      <c r="J25" s="24">
        <v>3</v>
      </c>
      <c r="K25" s="24">
        <v>2</v>
      </c>
      <c r="L25" s="24">
        <v>2</v>
      </c>
      <c r="M25" s="24">
        <v>1</v>
      </c>
      <c r="N25" s="24">
        <v>1</v>
      </c>
      <c r="O25" s="24">
        <v>3</v>
      </c>
      <c r="P25" s="24">
        <v>4</v>
      </c>
      <c r="Q25" s="24">
        <v>4</v>
      </c>
      <c r="R25" s="24">
        <v>2</v>
      </c>
      <c r="S25" s="24">
        <v>1</v>
      </c>
      <c r="T25" s="24">
        <v>2</v>
      </c>
      <c r="U25" s="23"/>
      <c r="V25" s="23"/>
      <c r="W25" s="24">
        <v>3</v>
      </c>
      <c r="X25" s="24">
        <v>2</v>
      </c>
      <c r="Y25" s="24">
        <v>4</v>
      </c>
      <c r="Z25" s="24">
        <v>4</v>
      </c>
      <c r="AA25" s="24">
        <v>4</v>
      </c>
      <c r="AB25" s="24">
        <v>3</v>
      </c>
      <c r="AC25" s="24">
        <v>2</v>
      </c>
      <c r="AD25" s="24">
        <v>2</v>
      </c>
      <c r="AE25" s="24">
        <v>1</v>
      </c>
      <c r="AF25" s="24">
        <v>2</v>
      </c>
      <c r="AG25" s="24">
        <v>2</v>
      </c>
      <c r="AH25" s="24">
        <v>2</v>
      </c>
      <c r="AI25" s="24">
        <v>1</v>
      </c>
      <c r="AJ25" s="24">
        <v>2</v>
      </c>
      <c r="AK25" s="24">
        <v>5</v>
      </c>
      <c r="AL25" s="24">
        <v>3</v>
      </c>
      <c r="AM25" s="24">
        <v>2</v>
      </c>
      <c r="AN25" s="24">
        <v>4</v>
      </c>
      <c r="AO25" s="24">
        <v>4</v>
      </c>
      <c r="AP25" s="24">
        <v>2</v>
      </c>
      <c r="AQ25" s="24">
        <v>4</v>
      </c>
      <c r="AR25" s="24">
        <v>2</v>
      </c>
      <c r="AS25" s="24">
        <v>3</v>
      </c>
      <c r="AT25" s="24">
        <v>2</v>
      </c>
      <c r="AU25" s="24">
        <v>1</v>
      </c>
      <c r="AV25" s="24">
        <v>4</v>
      </c>
      <c r="AW25" s="24">
        <v>5</v>
      </c>
      <c r="AX25" s="24">
        <v>4</v>
      </c>
      <c r="AY25" s="24">
        <v>2</v>
      </c>
      <c r="AZ25" s="24">
        <v>2</v>
      </c>
      <c r="BA25" s="24">
        <v>2</v>
      </c>
      <c r="BB25" s="23"/>
      <c r="BC25" s="23"/>
      <c r="BD25" s="23"/>
      <c r="BE25" s="24">
        <v>5</v>
      </c>
      <c r="BF25" s="24">
        <v>5</v>
      </c>
      <c r="BG25" s="24">
        <v>4</v>
      </c>
      <c r="BH25" s="24">
        <v>4</v>
      </c>
      <c r="BI25" s="24">
        <v>5</v>
      </c>
      <c r="BJ25" s="24">
        <v>5</v>
      </c>
      <c r="BK25" s="24" t="s">
        <v>1564</v>
      </c>
      <c r="BL25" s="24" t="s">
        <v>198</v>
      </c>
      <c r="BM25" s="24" t="s">
        <v>198</v>
      </c>
      <c r="BN25" s="24" t="s">
        <v>198</v>
      </c>
      <c r="BO25" s="24" t="s">
        <v>198</v>
      </c>
      <c r="BP25" s="24" t="s">
        <v>198</v>
      </c>
      <c r="BQ25" s="24" t="s">
        <v>2118</v>
      </c>
      <c r="BR25" s="24" t="s">
        <v>2118</v>
      </c>
      <c r="BS25" s="24" t="s">
        <v>2118</v>
      </c>
      <c r="BT25" s="24" t="s">
        <v>2118</v>
      </c>
      <c r="BU25" s="24" t="s">
        <v>198</v>
      </c>
      <c r="BV25" s="24" t="s">
        <v>187</v>
      </c>
      <c r="BW25" s="24" t="s">
        <v>2120</v>
      </c>
      <c r="BX25" s="24" t="s">
        <v>2128</v>
      </c>
      <c r="BY25" s="24" t="s">
        <v>704</v>
      </c>
      <c r="BZ25" s="24" t="s">
        <v>713</v>
      </c>
      <c r="CA25" s="24" t="s">
        <v>719</v>
      </c>
      <c r="CB25" s="24" t="s">
        <v>728</v>
      </c>
      <c r="CC25" s="24" t="s">
        <v>933</v>
      </c>
      <c r="CD25" s="24" t="s">
        <v>829</v>
      </c>
      <c r="CE25" s="24" t="s">
        <v>1794</v>
      </c>
      <c r="CF25" s="24" t="s">
        <v>837</v>
      </c>
      <c r="CG25" s="24" t="s">
        <v>844</v>
      </c>
      <c r="CH25" s="24" t="s">
        <v>2118</v>
      </c>
      <c r="CI25" s="23"/>
      <c r="CJ25" s="23"/>
      <c r="CK25" s="24">
        <v>2</v>
      </c>
      <c r="CL25" s="24">
        <v>2</v>
      </c>
      <c r="CM25" s="24" t="s">
        <v>5</v>
      </c>
      <c r="CN25" s="23"/>
    </row>
    <row r="26" spans="1:92" x14ac:dyDescent="0.2">
      <c r="A26" s="25">
        <v>42356.576990196758</v>
      </c>
      <c r="B26" s="24">
        <v>4</v>
      </c>
      <c r="C26" s="24">
        <v>5</v>
      </c>
      <c r="D26" s="24">
        <v>5</v>
      </c>
      <c r="E26" s="24">
        <v>3</v>
      </c>
      <c r="F26" s="24">
        <v>2</v>
      </c>
      <c r="G26" s="24">
        <v>4</v>
      </c>
      <c r="H26" s="24">
        <v>4</v>
      </c>
      <c r="I26" s="24">
        <v>5</v>
      </c>
      <c r="J26" s="24">
        <v>5</v>
      </c>
      <c r="K26" s="24">
        <v>2</v>
      </c>
      <c r="L26" s="24">
        <v>3</v>
      </c>
      <c r="M26" s="24">
        <v>3</v>
      </c>
      <c r="N26" s="24">
        <v>2</v>
      </c>
      <c r="O26" s="24">
        <v>5</v>
      </c>
      <c r="P26" s="24">
        <v>4</v>
      </c>
      <c r="Q26" s="24">
        <v>4</v>
      </c>
      <c r="R26" s="24">
        <v>5</v>
      </c>
      <c r="S26" s="24">
        <v>2</v>
      </c>
      <c r="T26" s="24">
        <v>5</v>
      </c>
      <c r="U26" s="23"/>
      <c r="V26" s="23"/>
      <c r="W26" s="24">
        <v>1</v>
      </c>
      <c r="X26" s="24">
        <v>2</v>
      </c>
      <c r="Y26" s="24">
        <v>4</v>
      </c>
      <c r="Z26" s="24">
        <v>3</v>
      </c>
      <c r="AA26" s="24">
        <v>4</v>
      </c>
      <c r="AB26" s="24">
        <v>4</v>
      </c>
      <c r="AC26" s="24">
        <v>4</v>
      </c>
      <c r="AD26" s="24">
        <v>2</v>
      </c>
      <c r="AE26" s="24">
        <v>4</v>
      </c>
      <c r="AF26" s="24">
        <v>2</v>
      </c>
      <c r="AG26" s="24">
        <v>2</v>
      </c>
      <c r="AH26" s="24">
        <v>4</v>
      </c>
      <c r="AI26" s="24">
        <v>3</v>
      </c>
      <c r="AJ26" s="24">
        <v>3</v>
      </c>
      <c r="AK26" s="24">
        <v>5</v>
      </c>
      <c r="AL26" s="24">
        <v>4</v>
      </c>
      <c r="AM26" s="24">
        <v>3</v>
      </c>
      <c r="AN26" s="24">
        <v>5</v>
      </c>
      <c r="AO26" s="24">
        <v>5</v>
      </c>
      <c r="AP26" s="24">
        <v>5</v>
      </c>
      <c r="AQ26" s="24">
        <v>5</v>
      </c>
      <c r="AR26" s="24">
        <v>4</v>
      </c>
      <c r="AS26" s="24">
        <v>3</v>
      </c>
      <c r="AT26" s="24">
        <v>4</v>
      </c>
      <c r="AU26" s="24">
        <v>2</v>
      </c>
      <c r="AV26" s="24">
        <v>5</v>
      </c>
      <c r="AW26" s="24">
        <v>4</v>
      </c>
      <c r="AX26" s="24">
        <v>3</v>
      </c>
      <c r="AY26" s="24">
        <v>5</v>
      </c>
      <c r="AZ26" s="24">
        <v>3</v>
      </c>
      <c r="BA26" s="24">
        <v>5</v>
      </c>
      <c r="BB26" s="23"/>
      <c r="BC26" s="23"/>
      <c r="BD26" s="23"/>
      <c r="BE26" s="24">
        <v>5</v>
      </c>
      <c r="BF26" s="24">
        <v>5</v>
      </c>
      <c r="BG26" s="24">
        <v>5</v>
      </c>
      <c r="BH26" s="24">
        <v>5</v>
      </c>
      <c r="BI26" s="24">
        <v>5</v>
      </c>
      <c r="BJ26" s="24">
        <v>5</v>
      </c>
      <c r="BK26" s="24" t="s">
        <v>1564</v>
      </c>
      <c r="BL26" s="24" t="s">
        <v>198</v>
      </c>
      <c r="BM26" s="24" t="s">
        <v>1564</v>
      </c>
      <c r="BN26" s="24" t="s">
        <v>1564</v>
      </c>
      <c r="BO26" s="24" t="s">
        <v>1564</v>
      </c>
      <c r="BP26" s="24" t="s">
        <v>198</v>
      </c>
      <c r="BQ26" s="24" t="s">
        <v>1564</v>
      </c>
      <c r="BR26" s="24" t="s">
        <v>1564</v>
      </c>
      <c r="BS26" s="24" t="s">
        <v>1564</v>
      </c>
      <c r="BT26" s="24" t="s">
        <v>1564</v>
      </c>
      <c r="BU26" s="24" t="s">
        <v>198</v>
      </c>
      <c r="BV26" s="24" t="s">
        <v>2119</v>
      </c>
      <c r="BW26" s="24" t="s">
        <v>2121</v>
      </c>
      <c r="BX26" s="24" t="s">
        <v>2128</v>
      </c>
      <c r="BY26" s="24" t="s">
        <v>705</v>
      </c>
      <c r="BZ26" s="24" t="s">
        <v>711</v>
      </c>
      <c r="CA26" s="24" t="s">
        <v>722</v>
      </c>
      <c r="CB26" s="24" t="s">
        <v>727</v>
      </c>
      <c r="CC26" s="24" t="s">
        <v>1879</v>
      </c>
      <c r="CD26" s="24" t="s">
        <v>830</v>
      </c>
      <c r="CE26" s="24" t="s">
        <v>1026</v>
      </c>
      <c r="CF26" s="24" t="s">
        <v>837</v>
      </c>
      <c r="CG26" s="24" t="s">
        <v>844</v>
      </c>
      <c r="CH26" s="24" t="s">
        <v>1564</v>
      </c>
      <c r="CI26" s="23"/>
      <c r="CJ26" s="23"/>
      <c r="CK26" s="24">
        <v>2</v>
      </c>
      <c r="CL26" s="24">
        <v>3</v>
      </c>
      <c r="CM26" s="24">
        <v>3</v>
      </c>
      <c r="CN26" s="23"/>
    </row>
    <row r="27" spans="1:92" x14ac:dyDescent="0.2">
      <c r="A27" s="25">
        <v>42356.723155115746</v>
      </c>
      <c r="B27" s="24">
        <v>1</v>
      </c>
      <c r="C27" s="24">
        <v>1</v>
      </c>
      <c r="D27" s="24" t="s">
        <v>5</v>
      </c>
      <c r="E27" s="24">
        <v>3</v>
      </c>
      <c r="F27" s="24" t="s">
        <v>5</v>
      </c>
      <c r="G27" s="24">
        <v>5</v>
      </c>
      <c r="H27" s="24">
        <v>3</v>
      </c>
      <c r="I27" s="24">
        <v>5</v>
      </c>
      <c r="J27" s="24">
        <v>3</v>
      </c>
      <c r="K27" s="24" t="s">
        <v>5</v>
      </c>
      <c r="L27" s="24">
        <v>1</v>
      </c>
      <c r="M27" s="24" t="s">
        <v>5</v>
      </c>
      <c r="N27" s="24">
        <v>2</v>
      </c>
      <c r="O27" s="24" t="s">
        <v>5</v>
      </c>
      <c r="P27" s="24">
        <v>2</v>
      </c>
      <c r="Q27" s="24" t="s">
        <v>5</v>
      </c>
      <c r="R27" s="24" t="s">
        <v>5</v>
      </c>
      <c r="S27" s="24">
        <v>1</v>
      </c>
      <c r="T27" s="24">
        <v>1</v>
      </c>
      <c r="U27" s="23"/>
      <c r="V27" s="23"/>
      <c r="W27" s="24">
        <v>2</v>
      </c>
      <c r="X27" s="24">
        <v>2</v>
      </c>
      <c r="Y27" s="24">
        <v>2</v>
      </c>
      <c r="Z27" s="24">
        <v>1</v>
      </c>
      <c r="AA27" s="24">
        <v>3</v>
      </c>
      <c r="AB27" s="24">
        <v>2</v>
      </c>
      <c r="AC27" s="24">
        <v>1</v>
      </c>
      <c r="AD27" s="24">
        <v>1</v>
      </c>
      <c r="AE27" s="24">
        <v>3</v>
      </c>
      <c r="AF27" s="24">
        <v>2</v>
      </c>
      <c r="AG27" s="24">
        <v>1</v>
      </c>
      <c r="AH27" s="24">
        <v>1</v>
      </c>
      <c r="AI27" s="24">
        <v>1</v>
      </c>
      <c r="AJ27" s="24" t="s">
        <v>5</v>
      </c>
      <c r="AK27" s="24">
        <v>3</v>
      </c>
      <c r="AL27" s="24">
        <v>3</v>
      </c>
      <c r="AM27" s="24" t="s">
        <v>5</v>
      </c>
      <c r="AN27" s="24">
        <v>3</v>
      </c>
      <c r="AO27" s="24">
        <v>3</v>
      </c>
      <c r="AP27" s="24">
        <v>4</v>
      </c>
      <c r="AQ27" s="24">
        <v>2</v>
      </c>
      <c r="AR27" s="24">
        <v>4</v>
      </c>
      <c r="AS27" s="24" t="s">
        <v>5</v>
      </c>
      <c r="AT27" s="24" t="s">
        <v>5</v>
      </c>
      <c r="AU27" s="24">
        <v>1</v>
      </c>
      <c r="AV27" s="24" t="s">
        <v>5</v>
      </c>
      <c r="AW27" s="24">
        <v>3</v>
      </c>
      <c r="AX27" s="24">
        <v>3</v>
      </c>
      <c r="AY27" s="24" t="s">
        <v>5</v>
      </c>
      <c r="AZ27" s="24" t="s">
        <v>5</v>
      </c>
      <c r="BA27" s="24" t="s">
        <v>5</v>
      </c>
      <c r="BB27" s="23"/>
      <c r="BC27" s="23"/>
      <c r="BD27" s="23"/>
      <c r="BE27" s="24">
        <v>4</v>
      </c>
      <c r="BF27" s="24">
        <v>2</v>
      </c>
      <c r="BG27" s="24">
        <v>2</v>
      </c>
      <c r="BH27" s="24">
        <v>2</v>
      </c>
      <c r="BI27" s="24">
        <v>4</v>
      </c>
      <c r="BJ27" s="24">
        <v>5</v>
      </c>
      <c r="BK27" s="24" t="s">
        <v>1564</v>
      </c>
      <c r="BL27" s="24" t="s">
        <v>1564</v>
      </c>
      <c r="BM27" s="24" t="s">
        <v>198</v>
      </c>
      <c r="BN27" s="24" t="s">
        <v>2118</v>
      </c>
      <c r="BO27" s="24" t="s">
        <v>198</v>
      </c>
      <c r="BP27" s="24" t="s">
        <v>198</v>
      </c>
      <c r="BQ27" s="24" t="s">
        <v>1564</v>
      </c>
      <c r="BR27" s="24" t="s">
        <v>1564</v>
      </c>
      <c r="BS27" s="24" t="s">
        <v>1564</v>
      </c>
      <c r="BT27" s="24" t="s">
        <v>1564</v>
      </c>
      <c r="BU27" s="24" t="s">
        <v>198</v>
      </c>
      <c r="BV27" s="24" t="s">
        <v>183</v>
      </c>
      <c r="BW27" s="24" t="s">
        <v>2121</v>
      </c>
      <c r="BX27" s="24" t="s">
        <v>2128</v>
      </c>
      <c r="BY27" s="24" t="s">
        <v>705</v>
      </c>
      <c r="BZ27" s="24" t="s">
        <v>711</v>
      </c>
      <c r="CA27" s="24" t="s">
        <v>719</v>
      </c>
      <c r="CB27" s="24" t="s">
        <v>727</v>
      </c>
      <c r="CC27" s="24" t="s">
        <v>1011</v>
      </c>
      <c r="CD27" s="24" t="s">
        <v>206</v>
      </c>
      <c r="CE27" s="24" t="s">
        <v>1216</v>
      </c>
      <c r="CF27" s="24" t="s">
        <v>837</v>
      </c>
      <c r="CG27" s="24" t="s">
        <v>844</v>
      </c>
      <c r="CH27" s="24" t="s">
        <v>1564</v>
      </c>
      <c r="CI27" s="23"/>
      <c r="CJ27" s="24" t="s">
        <v>2155</v>
      </c>
      <c r="CK27" s="24" t="s">
        <v>5</v>
      </c>
      <c r="CL27" s="24" t="s">
        <v>5</v>
      </c>
      <c r="CM27" s="24">
        <v>1</v>
      </c>
      <c r="CN27" s="23"/>
    </row>
    <row r="28" spans="1:92" x14ac:dyDescent="0.2">
      <c r="A28" s="25">
        <v>42357.620637789354</v>
      </c>
      <c r="B28" s="24">
        <v>3</v>
      </c>
      <c r="C28" s="24">
        <v>1</v>
      </c>
      <c r="D28" s="24">
        <v>1</v>
      </c>
      <c r="E28" s="24">
        <v>1</v>
      </c>
      <c r="F28" s="24">
        <v>1</v>
      </c>
      <c r="G28" s="24">
        <v>2</v>
      </c>
      <c r="H28" s="24">
        <v>2</v>
      </c>
      <c r="I28" s="24">
        <v>2</v>
      </c>
      <c r="J28" s="24">
        <v>3</v>
      </c>
      <c r="K28" s="24">
        <v>2</v>
      </c>
      <c r="L28" s="24">
        <v>2</v>
      </c>
      <c r="M28" s="24">
        <v>2</v>
      </c>
      <c r="N28" s="24">
        <v>2</v>
      </c>
      <c r="O28" s="24">
        <v>5</v>
      </c>
      <c r="P28" s="24">
        <v>2</v>
      </c>
      <c r="Q28" s="24">
        <v>4</v>
      </c>
      <c r="R28" s="24">
        <v>5</v>
      </c>
      <c r="S28" s="24">
        <v>3</v>
      </c>
      <c r="T28" s="24">
        <v>3</v>
      </c>
      <c r="U28" s="23"/>
      <c r="V28" s="23"/>
      <c r="W28" s="24">
        <v>3</v>
      </c>
      <c r="X28" s="24">
        <v>5</v>
      </c>
      <c r="Y28" s="24">
        <v>2</v>
      </c>
      <c r="Z28" s="24">
        <v>2</v>
      </c>
      <c r="AA28" s="24">
        <v>3</v>
      </c>
      <c r="AB28" s="24">
        <v>4</v>
      </c>
      <c r="AC28" s="24">
        <v>2</v>
      </c>
      <c r="AD28" s="24">
        <v>1</v>
      </c>
      <c r="AE28" s="24">
        <v>1</v>
      </c>
      <c r="AF28" s="24">
        <v>5</v>
      </c>
      <c r="AG28" s="24">
        <v>1</v>
      </c>
      <c r="AH28" s="24">
        <v>5</v>
      </c>
      <c r="AI28" s="24">
        <v>2</v>
      </c>
      <c r="AJ28" s="24">
        <v>3</v>
      </c>
      <c r="AK28" s="24">
        <v>3</v>
      </c>
      <c r="AL28" s="24">
        <v>1</v>
      </c>
      <c r="AM28" s="24">
        <v>1</v>
      </c>
      <c r="AN28" s="24">
        <v>2</v>
      </c>
      <c r="AO28" s="24">
        <v>3</v>
      </c>
      <c r="AP28" s="24">
        <v>1</v>
      </c>
      <c r="AQ28" s="24">
        <v>3</v>
      </c>
      <c r="AR28" s="24">
        <v>2</v>
      </c>
      <c r="AS28" s="24">
        <v>1</v>
      </c>
      <c r="AT28" s="24">
        <v>2</v>
      </c>
      <c r="AU28" s="24">
        <v>3</v>
      </c>
      <c r="AV28" s="24">
        <v>5</v>
      </c>
      <c r="AW28" s="24">
        <v>2</v>
      </c>
      <c r="AX28" s="24">
        <v>5</v>
      </c>
      <c r="AY28" s="24">
        <v>5</v>
      </c>
      <c r="AZ28" s="24">
        <v>3</v>
      </c>
      <c r="BA28" s="24">
        <v>4</v>
      </c>
      <c r="BB28" s="23"/>
      <c r="BC28" s="23"/>
      <c r="BD28" s="23"/>
      <c r="BE28" s="24">
        <v>3</v>
      </c>
      <c r="BF28" s="24">
        <v>3</v>
      </c>
      <c r="BG28" s="24">
        <v>3</v>
      </c>
      <c r="BH28" s="24">
        <v>3</v>
      </c>
      <c r="BI28" s="24">
        <v>3</v>
      </c>
      <c r="BJ28" s="24">
        <v>3</v>
      </c>
      <c r="BK28" s="24" t="s">
        <v>198</v>
      </c>
      <c r="BL28" s="24" t="s">
        <v>198</v>
      </c>
      <c r="BM28" s="24" t="s">
        <v>198</v>
      </c>
      <c r="BN28" s="24" t="s">
        <v>1564</v>
      </c>
      <c r="BO28" s="24" t="s">
        <v>1564</v>
      </c>
      <c r="BP28" s="24" t="s">
        <v>198</v>
      </c>
      <c r="BQ28" s="24" t="s">
        <v>1564</v>
      </c>
      <c r="BR28" s="24" t="s">
        <v>1564</v>
      </c>
      <c r="BS28" s="24" t="s">
        <v>1564</v>
      </c>
      <c r="BT28" s="24" t="s">
        <v>1564</v>
      </c>
      <c r="BU28" s="24" t="s">
        <v>198</v>
      </c>
      <c r="BV28" s="24" t="s">
        <v>2119</v>
      </c>
      <c r="BW28" s="24" t="s">
        <v>2121</v>
      </c>
      <c r="BX28" s="24" t="s">
        <v>2156</v>
      </c>
      <c r="BY28" s="24" t="s">
        <v>705</v>
      </c>
      <c r="BZ28" s="24" t="s">
        <v>713</v>
      </c>
      <c r="CA28" s="24" t="s">
        <v>719</v>
      </c>
      <c r="CB28" s="24" t="s">
        <v>727</v>
      </c>
      <c r="CC28" s="24" t="s">
        <v>933</v>
      </c>
      <c r="CD28" s="24" t="s">
        <v>741</v>
      </c>
      <c r="CE28" s="24" t="s">
        <v>1027</v>
      </c>
      <c r="CF28" s="24" t="s">
        <v>939</v>
      </c>
      <c r="CG28" s="24" t="s">
        <v>983</v>
      </c>
      <c r="CH28" s="24" t="s">
        <v>1564</v>
      </c>
      <c r="CI28" s="23"/>
      <c r="CJ28" s="24" t="s">
        <v>2157</v>
      </c>
      <c r="CK28" s="24">
        <v>1</v>
      </c>
      <c r="CL28" s="24">
        <v>3</v>
      </c>
      <c r="CM28" s="24">
        <v>1</v>
      </c>
      <c r="CN28" s="23"/>
    </row>
    <row r="29" spans="1:92" x14ac:dyDescent="0.2">
      <c r="A29" s="25">
        <v>42357.665887731477</v>
      </c>
      <c r="B29" s="24">
        <v>3</v>
      </c>
      <c r="C29" s="24">
        <v>1</v>
      </c>
      <c r="D29" s="24">
        <v>1</v>
      </c>
      <c r="E29" s="24">
        <v>3</v>
      </c>
      <c r="F29" s="24">
        <v>3</v>
      </c>
      <c r="G29" s="24">
        <v>5</v>
      </c>
      <c r="H29" s="24">
        <v>1</v>
      </c>
      <c r="I29" s="24">
        <v>5</v>
      </c>
      <c r="J29" s="24">
        <v>2</v>
      </c>
      <c r="K29" s="24">
        <v>3</v>
      </c>
      <c r="L29" s="24">
        <v>5</v>
      </c>
      <c r="M29" s="24">
        <v>3</v>
      </c>
      <c r="N29" s="24">
        <v>4</v>
      </c>
      <c r="O29" s="24">
        <v>5</v>
      </c>
      <c r="P29" s="24">
        <v>4</v>
      </c>
      <c r="Q29" s="24">
        <v>4</v>
      </c>
      <c r="R29" s="24">
        <v>4</v>
      </c>
      <c r="S29" s="24">
        <v>2</v>
      </c>
      <c r="T29" s="24">
        <v>5</v>
      </c>
      <c r="U29" s="23"/>
      <c r="V29" s="23"/>
      <c r="W29" s="24">
        <v>3</v>
      </c>
      <c r="X29" s="24">
        <v>1</v>
      </c>
      <c r="Y29" s="24">
        <v>4</v>
      </c>
      <c r="Z29" s="24">
        <v>3</v>
      </c>
      <c r="AA29" s="24">
        <v>2</v>
      </c>
      <c r="AB29" s="24">
        <v>3</v>
      </c>
      <c r="AC29" s="24">
        <v>1</v>
      </c>
      <c r="AD29" s="24">
        <v>1</v>
      </c>
      <c r="AE29" s="24">
        <v>2</v>
      </c>
      <c r="AF29" s="24">
        <v>1</v>
      </c>
      <c r="AG29" s="24">
        <v>1</v>
      </c>
      <c r="AH29" s="24">
        <v>4</v>
      </c>
      <c r="AI29" s="24">
        <v>1</v>
      </c>
      <c r="AJ29" s="24" t="s">
        <v>5</v>
      </c>
      <c r="AK29" s="24">
        <v>2</v>
      </c>
      <c r="AL29" s="24">
        <v>4</v>
      </c>
      <c r="AM29" s="24">
        <v>4</v>
      </c>
      <c r="AN29" s="24">
        <v>2</v>
      </c>
      <c r="AO29" s="24">
        <v>1</v>
      </c>
      <c r="AP29" s="24">
        <v>3</v>
      </c>
      <c r="AQ29" s="24">
        <v>2</v>
      </c>
      <c r="AR29" s="24">
        <v>3</v>
      </c>
      <c r="AS29" s="24">
        <v>5</v>
      </c>
      <c r="AT29" s="24">
        <v>4</v>
      </c>
      <c r="AU29" s="24">
        <v>4</v>
      </c>
      <c r="AV29" s="24">
        <v>5</v>
      </c>
      <c r="AW29" s="24">
        <v>4</v>
      </c>
      <c r="AX29" s="24">
        <v>5</v>
      </c>
      <c r="AY29" s="24">
        <v>4</v>
      </c>
      <c r="AZ29" s="24">
        <v>2</v>
      </c>
      <c r="BA29" s="24">
        <v>5</v>
      </c>
      <c r="BB29" s="23"/>
      <c r="BC29" s="23"/>
      <c r="BD29" s="23"/>
      <c r="BE29" s="24">
        <v>5</v>
      </c>
      <c r="BF29" s="24">
        <v>5</v>
      </c>
      <c r="BG29" s="24">
        <v>4</v>
      </c>
      <c r="BH29" s="24">
        <v>2</v>
      </c>
      <c r="BI29" s="24">
        <v>4</v>
      </c>
      <c r="BJ29" s="24">
        <v>4</v>
      </c>
      <c r="BK29" s="24" t="s">
        <v>1564</v>
      </c>
      <c r="BL29" s="24" t="s">
        <v>1564</v>
      </c>
      <c r="BM29" s="24" t="s">
        <v>1564</v>
      </c>
      <c r="BN29" s="24" t="s">
        <v>1564</v>
      </c>
      <c r="BO29" s="24" t="s">
        <v>1564</v>
      </c>
      <c r="BP29" s="24" t="s">
        <v>1564</v>
      </c>
      <c r="BQ29" s="24" t="s">
        <v>1564</v>
      </c>
      <c r="BR29" s="24" t="s">
        <v>1564</v>
      </c>
      <c r="BS29" s="24" t="s">
        <v>198</v>
      </c>
      <c r="BT29" s="24" t="s">
        <v>198</v>
      </c>
      <c r="BU29" s="24" t="s">
        <v>1564</v>
      </c>
      <c r="BV29" s="23"/>
      <c r="BW29" s="23"/>
      <c r="BX29" s="23"/>
      <c r="BY29" s="24" t="s">
        <v>704</v>
      </c>
      <c r="BZ29" s="24" t="s">
        <v>713</v>
      </c>
      <c r="CA29" s="24" t="s">
        <v>723</v>
      </c>
      <c r="CB29" s="24" t="s">
        <v>728</v>
      </c>
      <c r="CC29" s="24" t="s">
        <v>2158</v>
      </c>
      <c r="CD29" s="24" t="s">
        <v>828</v>
      </c>
      <c r="CE29" s="24" t="s">
        <v>236</v>
      </c>
      <c r="CF29" s="24" t="s">
        <v>1182</v>
      </c>
      <c r="CG29" s="24" t="s">
        <v>2159</v>
      </c>
      <c r="CH29" s="24" t="s">
        <v>198</v>
      </c>
      <c r="CI29" s="23"/>
      <c r="CJ29" s="23"/>
      <c r="CK29" s="24">
        <v>2</v>
      </c>
      <c r="CL29" s="24">
        <v>2</v>
      </c>
      <c r="CM29" s="24" t="s">
        <v>5</v>
      </c>
      <c r="CN29" s="23"/>
    </row>
    <row r="30" spans="1:92" x14ac:dyDescent="0.2">
      <c r="A30" s="25">
        <v>42357.68045482639</v>
      </c>
      <c r="B30" s="24" t="s">
        <v>5</v>
      </c>
      <c r="C30" s="24">
        <v>5</v>
      </c>
      <c r="D30" s="24">
        <v>2</v>
      </c>
      <c r="E30" s="24">
        <v>1</v>
      </c>
      <c r="F30" s="24">
        <v>1</v>
      </c>
      <c r="G30" s="24">
        <v>5</v>
      </c>
      <c r="H30" s="24">
        <v>1</v>
      </c>
      <c r="I30" s="24">
        <v>2</v>
      </c>
      <c r="J30" s="24">
        <v>1</v>
      </c>
      <c r="K30" s="24">
        <v>5</v>
      </c>
      <c r="L30" s="24">
        <v>1</v>
      </c>
      <c r="M30" s="24">
        <v>1</v>
      </c>
      <c r="N30" s="24">
        <v>1</v>
      </c>
      <c r="O30" s="24">
        <v>5</v>
      </c>
      <c r="P30" s="24">
        <v>1</v>
      </c>
      <c r="Q30" s="24">
        <v>3</v>
      </c>
      <c r="R30" s="24">
        <v>3</v>
      </c>
      <c r="S30" s="24">
        <v>1</v>
      </c>
      <c r="T30" s="24">
        <v>3</v>
      </c>
      <c r="U30" s="23"/>
      <c r="V30" s="23"/>
      <c r="W30" s="24">
        <v>1</v>
      </c>
      <c r="X30" s="24">
        <v>1</v>
      </c>
      <c r="Y30" s="24">
        <v>4</v>
      </c>
      <c r="Z30" s="24">
        <v>3</v>
      </c>
      <c r="AA30" s="24">
        <v>4</v>
      </c>
      <c r="AB30" s="24">
        <v>1</v>
      </c>
      <c r="AC30" s="24">
        <v>3</v>
      </c>
      <c r="AD30" s="24">
        <v>1</v>
      </c>
      <c r="AE30" s="24">
        <v>4</v>
      </c>
      <c r="AF30" s="24">
        <v>1</v>
      </c>
      <c r="AG30" s="24">
        <v>3</v>
      </c>
      <c r="AH30" s="24">
        <v>4</v>
      </c>
      <c r="AI30" s="24">
        <v>4</v>
      </c>
      <c r="AJ30" s="24" t="s">
        <v>5</v>
      </c>
      <c r="AK30" s="24">
        <v>5</v>
      </c>
      <c r="AL30" s="24" t="s">
        <v>5</v>
      </c>
      <c r="AM30" s="24" t="s">
        <v>5</v>
      </c>
      <c r="AN30" s="24">
        <v>5</v>
      </c>
      <c r="AO30" s="24" t="s">
        <v>5</v>
      </c>
      <c r="AP30" s="24">
        <v>4</v>
      </c>
      <c r="AQ30" s="24" t="s">
        <v>5</v>
      </c>
      <c r="AR30" s="24">
        <v>5</v>
      </c>
      <c r="AS30" s="24">
        <v>5</v>
      </c>
      <c r="AT30" s="24" t="s">
        <v>5</v>
      </c>
      <c r="AU30" s="24" t="s">
        <v>5</v>
      </c>
      <c r="AV30" s="24">
        <v>5</v>
      </c>
      <c r="AW30" s="24">
        <v>4</v>
      </c>
      <c r="AX30" s="24">
        <v>4</v>
      </c>
      <c r="AY30" s="24">
        <v>4</v>
      </c>
      <c r="AZ30" s="24" t="s">
        <v>5</v>
      </c>
      <c r="BA30" s="24">
        <v>4</v>
      </c>
      <c r="BB30" s="23"/>
      <c r="BC30" s="23"/>
      <c r="BD30" s="23"/>
      <c r="BE30" s="24">
        <v>4</v>
      </c>
      <c r="BF30" s="24">
        <v>4</v>
      </c>
      <c r="BG30" s="24">
        <v>3</v>
      </c>
      <c r="BH30" s="24">
        <v>3</v>
      </c>
      <c r="BI30" s="24">
        <v>3</v>
      </c>
      <c r="BJ30" s="24">
        <v>4</v>
      </c>
      <c r="BK30" s="24" t="s">
        <v>1564</v>
      </c>
      <c r="BL30" s="24" t="s">
        <v>1564</v>
      </c>
      <c r="BM30" s="24" t="s">
        <v>1564</v>
      </c>
      <c r="BN30" s="24" t="s">
        <v>198</v>
      </c>
      <c r="BO30" s="24" t="s">
        <v>1564</v>
      </c>
      <c r="BP30" s="24" t="s">
        <v>198</v>
      </c>
      <c r="BQ30" s="24" t="s">
        <v>1564</v>
      </c>
      <c r="BR30" s="24" t="s">
        <v>1564</v>
      </c>
      <c r="BS30" s="24" t="s">
        <v>198</v>
      </c>
      <c r="BT30" s="24" t="s">
        <v>198</v>
      </c>
      <c r="BU30" s="24" t="s">
        <v>182</v>
      </c>
      <c r="BV30" s="23"/>
      <c r="BW30" s="23"/>
      <c r="BX30" s="23"/>
      <c r="BY30" s="24" t="s">
        <v>704</v>
      </c>
      <c r="BZ30" s="24" t="s">
        <v>713</v>
      </c>
      <c r="CA30" s="24" t="s">
        <v>720</v>
      </c>
      <c r="CB30" s="24" t="s">
        <v>728</v>
      </c>
      <c r="CC30" s="23"/>
      <c r="CD30" s="24" t="s">
        <v>741</v>
      </c>
      <c r="CE30" s="24" t="s">
        <v>236</v>
      </c>
      <c r="CF30" s="24" t="s">
        <v>837</v>
      </c>
      <c r="CG30" s="24" t="s">
        <v>844</v>
      </c>
      <c r="CH30" s="24" t="s">
        <v>198</v>
      </c>
      <c r="CI30" s="23"/>
      <c r="CJ30" s="23"/>
      <c r="CK30" s="24">
        <v>1</v>
      </c>
      <c r="CL30" s="24" t="s">
        <v>5</v>
      </c>
      <c r="CM30" s="24">
        <v>1</v>
      </c>
      <c r="CN30" s="23"/>
    </row>
    <row r="31" spans="1:92" x14ac:dyDescent="0.2">
      <c r="A31" s="25">
        <v>42358.353362812501</v>
      </c>
      <c r="B31" s="24">
        <v>1</v>
      </c>
      <c r="C31" s="24">
        <v>2</v>
      </c>
      <c r="D31" s="24">
        <v>1</v>
      </c>
      <c r="E31" s="24" t="s">
        <v>5</v>
      </c>
      <c r="F31" s="24" t="s">
        <v>5</v>
      </c>
      <c r="G31" s="24">
        <v>5</v>
      </c>
      <c r="H31" s="24">
        <v>1</v>
      </c>
      <c r="I31" s="24">
        <v>2</v>
      </c>
      <c r="J31" s="24">
        <v>3</v>
      </c>
      <c r="K31" s="24">
        <v>1</v>
      </c>
      <c r="L31" s="24">
        <v>2</v>
      </c>
      <c r="M31" s="24">
        <v>3</v>
      </c>
      <c r="N31" s="24">
        <v>1</v>
      </c>
      <c r="O31" s="24">
        <v>3</v>
      </c>
      <c r="P31" s="24">
        <v>1</v>
      </c>
      <c r="Q31" s="24">
        <v>3</v>
      </c>
      <c r="R31" s="24">
        <v>2</v>
      </c>
      <c r="S31" s="24" t="s">
        <v>5</v>
      </c>
      <c r="T31" s="24" t="s">
        <v>5</v>
      </c>
      <c r="U31" s="23"/>
      <c r="V31" s="23"/>
      <c r="W31" s="24">
        <v>3</v>
      </c>
      <c r="X31" s="24">
        <v>3</v>
      </c>
      <c r="Y31" s="24">
        <v>3</v>
      </c>
      <c r="Z31" s="24">
        <v>4</v>
      </c>
      <c r="AA31" s="24">
        <v>3</v>
      </c>
      <c r="AB31" s="24">
        <v>3</v>
      </c>
      <c r="AC31" s="24">
        <v>4</v>
      </c>
      <c r="AD31" s="24">
        <v>4</v>
      </c>
      <c r="AE31" s="24">
        <v>4</v>
      </c>
      <c r="AF31" s="24">
        <v>4</v>
      </c>
      <c r="AG31" s="24">
        <v>5</v>
      </c>
      <c r="AH31" s="24">
        <v>3</v>
      </c>
      <c r="AI31" s="24">
        <v>5</v>
      </c>
      <c r="AJ31" s="24">
        <v>3</v>
      </c>
      <c r="AK31" s="24">
        <v>4</v>
      </c>
      <c r="AL31" s="24">
        <v>2</v>
      </c>
      <c r="AM31" s="24">
        <v>2</v>
      </c>
      <c r="AN31" s="24">
        <v>5</v>
      </c>
      <c r="AO31" s="24">
        <v>2</v>
      </c>
      <c r="AP31" s="24">
        <v>3</v>
      </c>
      <c r="AQ31" s="24">
        <v>3</v>
      </c>
      <c r="AR31" s="24">
        <v>3</v>
      </c>
      <c r="AS31" s="24">
        <v>2</v>
      </c>
      <c r="AT31" s="24">
        <v>4</v>
      </c>
      <c r="AU31" s="24">
        <v>4</v>
      </c>
      <c r="AV31" s="24">
        <v>4</v>
      </c>
      <c r="AW31" s="24">
        <v>2</v>
      </c>
      <c r="AX31" s="24">
        <v>3</v>
      </c>
      <c r="AY31" s="24">
        <v>3</v>
      </c>
      <c r="AZ31" s="24">
        <v>2</v>
      </c>
      <c r="BA31" s="24">
        <v>1</v>
      </c>
      <c r="BB31" s="23"/>
      <c r="BC31" s="23"/>
      <c r="BD31" s="23"/>
      <c r="BE31" s="24">
        <v>5</v>
      </c>
      <c r="BF31" s="24">
        <v>5</v>
      </c>
      <c r="BG31" s="24">
        <v>4</v>
      </c>
      <c r="BH31" s="24">
        <v>4</v>
      </c>
      <c r="BI31" s="24">
        <v>4</v>
      </c>
      <c r="BJ31" s="24">
        <v>4</v>
      </c>
      <c r="BK31" s="24" t="s">
        <v>198</v>
      </c>
      <c r="BL31" s="24" t="s">
        <v>198</v>
      </c>
      <c r="BM31" s="24" t="s">
        <v>198</v>
      </c>
      <c r="BN31" s="24" t="s">
        <v>198</v>
      </c>
      <c r="BO31" s="24" t="s">
        <v>1564</v>
      </c>
      <c r="BP31" s="24" t="s">
        <v>198</v>
      </c>
      <c r="BQ31" s="24" t="s">
        <v>2118</v>
      </c>
      <c r="BR31" s="24" t="s">
        <v>2118</v>
      </c>
      <c r="BS31" s="24" t="s">
        <v>1564</v>
      </c>
      <c r="BT31" s="24" t="s">
        <v>198</v>
      </c>
      <c r="BU31" s="24" t="s">
        <v>1564</v>
      </c>
      <c r="BV31" s="23"/>
      <c r="BW31" s="23"/>
      <c r="BX31" s="23"/>
      <c r="BY31" s="24" t="s">
        <v>704</v>
      </c>
      <c r="BZ31" s="24" t="s">
        <v>713</v>
      </c>
      <c r="CA31" s="24" t="s">
        <v>722</v>
      </c>
      <c r="CB31" s="24" t="s">
        <v>727</v>
      </c>
      <c r="CC31" s="24" t="s">
        <v>2160</v>
      </c>
      <c r="CD31" s="24" t="s">
        <v>741</v>
      </c>
      <c r="CE31" s="24" t="s">
        <v>1669</v>
      </c>
      <c r="CF31" s="24" t="s">
        <v>837</v>
      </c>
      <c r="CG31" s="24" t="s">
        <v>844</v>
      </c>
      <c r="CH31" s="24" t="s">
        <v>2118</v>
      </c>
      <c r="CI31" s="23"/>
      <c r="CJ31" s="24" t="s">
        <v>2161</v>
      </c>
      <c r="CK31" s="24">
        <v>1</v>
      </c>
      <c r="CL31" s="24">
        <v>3</v>
      </c>
      <c r="CM31" s="24">
        <v>3</v>
      </c>
      <c r="CN31" s="23"/>
    </row>
    <row r="32" spans="1:92" x14ac:dyDescent="0.2">
      <c r="A32" s="25">
        <v>42359.022443993061</v>
      </c>
      <c r="B32" s="24">
        <v>1</v>
      </c>
      <c r="C32" s="24">
        <v>1</v>
      </c>
      <c r="D32" s="24">
        <v>1</v>
      </c>
      <c r="E32" s="24">
        <v>1</v>
      </c>
      <c r="F32" s="24">
        <v>1</v>
      </c>
      <c r="G32" s="24">
        <v>4</v>
      </c>
      <c r="H32" s="24">
        <v>3</v>
      </c>
      <c r="I32" s="24">
        <v>1</v>
      </c>
      <c r="J32" s="24">
        <v>1</v>
      </c>
      <c r="K32" s="24">
        <v>1</v>
      </c>
      <c r="L32" s="24">
        <v>1</v>
      </c>
      <c r="M32" s="24">
        <v>1</v>
      </c>
      <c r="N32" s="24">
        <v>2</v>
      </c>
      <c r="O32" s="24">
        <v>1</v>
      </c>
      <c r="P32" s="24">
        <v>1</v>
      </c>
      <c r="Q32" s="24">
        <v>1</v>
      </c>
      <c r="R32" s="24">
        <v>1</v>
      </c>
      <c r="S32" s="24">
        <v>1</v>
      </c>
      <c r="T32" s="24">
        <v>1</v>
      </c>
      <c r="U32" s="23"/>
      <c r="V32" s="23"/>
      <c r="W32" s="24">
        <v>4</v>
      </c>
      <c r="X32" s="24">
        <v>3</v>
      </c>
      <c r="Y32" s="24">
        <v>2</v>
      </c>
      <c r="Z32" s="24">
        <v>3</v>
      </c>
      <c r="AA32" s="24">
        <v>3</v>
      </c>
      <c r="AB32" s="24">
        <v>3</v>
      </c>
      <c r="AC32" s="24">
        <v>4</v>
      </c>
      <c r="AD32" s="24">
        <v>4</v>
      </c>
      <c r="AE32" s="24">
        <v>1</v>
      </c>
      <c r="AF32" s="24">
        <v>4</v>
      </c>
      <c r="AG32" s="24">
        <v>4</v>
      </c>
      <c r="AH32" s="24">
        <v>1</v>
      </c>
      <c r="AI32" s="24">
        <v>4</v>
      </c>
      <c r="AJ32" s="24">
        <v>1</v>
      </c>
      <c r="AK32" s="24">
        <v>1</v>
      </c>
      <c r="AL32" s="24">
        <v>2</v>
      </c>
      <c r="AM32" s="24">
        <v>1</v>
      </c>
      <c r="AN32" s="24">
        <v>4</v>
      </c>
      <c r="AO32" s="24">
        <v>3</v>
      </c>
      <c r="AP32" s="24">
        <v>2</v>
      </c>
      <c r="AQ32" s="24">
        <v>1</v>
      </c>
      <c r="AR32" s="24">
        <v>2</v>
      </c>
      <c r="AS32" s="24">
        <v>2</v>
      </c>
      <c r="AT32" s="24">
        <v>2</v>
      </c>
      <c r="AU32" s="24">
        <v>2</v>
      </c>
      <c r="AV32" s="24">
        <v>1</v>
      </c>
      <c r="AW32" s="24">
        <v>1</v>
      </c>
      <c r="AX32" s="24">
        <v>1</v>
      </c>
      <c r="AY32" s="24">
        <v>1</v>
      </c>
      <c r="AZ32" s="24">
        <v>2</v>
      </c>
      <c r="BA32" s="24">
        <v>2</v>
      </c>
      <c r="BB32" s="23"/>
      <c r="BC32" s="23"/>
      <c r="BD32" s="23"/>
      <c r="BE32" s="24">
        <v>5</v>
      </c>
      <c r="BF32" s="24">
        <v>4</v>
      </c>
      <c r="BG32" s="24">
        <v>2</v>
      </c>
      <c r="BH32" s="24">
        <v>2</v>
      </c>
      <c r="BI32" s="24">
        <v>3</v>
      </c>
      <c r="BJ32" s="24">
        <v>4</v>
      </c>
      <c r="BK32" s="24" t="s">
        <v>1564</v>
      </c>
      <c r="BL32" s="24" t="s">
        <v>1564</v>
      </c>
      <c r="BM32" s="24" t="s">
        <v>198</v>
      </c>
      <c r="BN32" s="24" t="s">
        <v>198</v>
      </c>
      <c r="BO32" s="24" t="s">
        <v>1564</v>
      </c>
      <c r="BP32" s="24" t="s">
        <v>1564</v>
      </c>
      <c r="BQ32" s="24" t="s">
        <v>1564</v>
      </c>
      <c r="BR32" s="24" t="s">
        <v>198</v>
      </c>
      <c r="BS32" s="24" t="s">
        <v>198</v>
      </c>
      <c r="BT32" s="24" t="s">
        <v>198</v>
      </c>
      <c r="BU32" s="24" t="s">
        <v>1564</v>
      </c>
      <c r="BV32" s="23"/>
      <c r="BW32" s="23"/>
      <c r="BX32" s="23"/>
      <c r="BY32" s="24" t="s">
        <v>705</v>
      </c>
      <c r="BZ32" s="24" t="s">
        <v>713</v>
      </c>
      <c r="CA32" s="24" t="s">
        <v>719</v>
      </c>
      <c r="CB32" s="24" t="s">
        <v>728</v>
      </c>
      <c r="CC32" s="24" t="s">
        <v>1264</v>
      </c>
      <c r="CD32" s="24" t="s">
        <v>830</v>
      </c>
      <c r="CE32" s="23"/>
      <c r="CF32" s="24" t="s">
        <v>837</v>
      </c>
      <c r="CG32" s="24" t="s">
        <v>844</v>
      </c>
      <c r="CH32" s="24" t="s">
        <v>1564</v>
      </c>
      <c r="CI32" s="23"/>
      <c r="CJ32" s="23"/>
      <c r="CK32" s="24">
        <v>1</v>
      </c>
      <c r="CL32" s="24">
        <v>1</v>
      </c>
      <c r="CM32" s="24">
        <v>1</v>
      </c>
      <c r="CN32" s="23"/>
    </row>
    <row r="33" spans="1:92" x14ac:dyDescent="0.2">
      <c r="A33" s="25">
        <v>42359.362402199069</v>
      </c>
      <c r="B33" s="24">
        <v>2</v>
      </c>
      <c r="C33" s="24">
        <v>4</v>
      </c>
      <c r="D33" s="24">
        <v>1</v>
      </c>
      <c r="E33" s="24">
        <v>2</v>
      </c>
      <c r="F33" s="24">
        <v>2</v>
      </c>
      <c r="G33" s="24">
        <v>4</v>
      </c>
      <c r="H33" s="24">
        <v>3</v>
      </c>
      <c r="I33" s="24">
        <v>4</v>
      </c>
      <c r="J33" s="24">
        <v>3</v>
      </c>
      <c r="K33" s="24">
        <v>2</v>
      </c>
      <c r="L33" s="24">
        <v>2</v>
      </c>
      <c r="M33" s="24">
        <v>4</v>
      </c>
      <c r="N33" s="24">
        <v>2</v>
      </c>
      <c r="O33" s="24">
        <v>3</v>
      </c>
      <c r="P33" s="24">
        <v>4</v>
      </c>
      <c r="Q33" s="24">
        <v>5</v>
      </c>
      <c r="R33" s="24">
        <v>4</v>
      </c>
      <c r="S33" s="24">
        <v>3</v>
      </c>
      <c r="T33" s="24">
        <v>2</v>
      </c>
      <c r="U33" s="23"/>
      <c r="V33" s="23"/>
      <c r="W33" s="24">
        <v>4</v>
      </c>
      <c r="X33" s="24">
        <v>2</v>
      </c>
      <c r="Y33" s="24">
        <v>3</v>
      </c>
      <c r="Z33" s="24">
        <v>2</v>
      </c>
      <c r="AA33" s="24">
        <v>3</v>
      </c>
      <c r="AB33" s="24">
        <v>2</v>
      </c>
      <c r="AC33" s="24">
        <v>4</v>
      </c>
      <c r="AD33" s="24">
        <v>2</v>
      </c>
      <c r="AE33" s="24">
        <v>1</v>
      </c>
      <c r="AF33" s="24">
        <v>4</v>
      </c>
      <c r="AG33" s="24">
        <v>4</v>
      </c>
      <c r="AH33" s="24">
        <v>5</v>
      </c>
      <c r="AI33" s="24">
        <v>4</v>
      </c>
      <c r="AJ33" s="24">
        <v>2</v>
      </c>
      <c r="AK33" s="24">
        <v>4</v>
      </c>
      <c r="AL33" s="24">
        <v>3</v>
      </c>
      <c r="AM33" s="24">
        <v>3</v>
      </c>
      <c r="AN33" s="24">
        <v>3</v>
      </c>
      <c r="AO33" s="24">
        <v>1</v>
      </c>
      <c r="AP33" s="24">
        <v>4</v>
      </c>
      <c r="AQ33" s="24">
        <v>3</v>
      </c>
      <c r="AR33" s="24">
        <v>3</v>
      </c>
      <c r="AS33" s="24">
        <v>2</v>
      </c>
      <c r="AT33" s="24">
        <v>5</v>
      </c>
      <c r="AU33" s="24">
        <v>2</v>
      </c>
      <c r="AV33" s="24">
        <v>4</v>
      </c>
      <c r="AW33" s="24">
        <v>3</v>
      </c>
      <c r="AX33" s="24">
        <v>5</v>
      </c>
      <c r="AY33" s="24">
        <v>5</v>
      </c>
      <c r="AZ33" s="24">
        <v>4</v>
      </c>
      <c r="BA33" s="24">
        <v>2</v>
      </c>
      <c r="BB33" s="23"/>
      <c r="BC33" s="23"/>
      <c r="BD33" s="23"/>
      <c r="BE33" s="24">
        <v>5</v>
      </c>
      <c r="BF33" s="24">
        <v>5</v>
      </c>
      <c r="BG33" s="24">
        <v>4</v>
      </c>
      <c r="BH33" s="24">
        <v>4</v>
      </c>
      <c r="BI33" s="24">
        <v>4</v>
      </c>
      <c r="BJ33" s="24">
        <v>4</v>
      </c>
      <c r="BK33" s="24" t="s">
        <v>1564</v>
      </c>
      <c r="BL33" s="24" t="s">
        <v>1564</v>
      </c>
      <c r="BM33" s="24" t="s">
        <v>198</v>
      </c>
      <c r="BN33" s="24" t="s">
        <v>198</v>
      </c>
      <c r="BO33" s="24" t="s">
        <v>198</v>
      </c>
      <c r="BP33" s="24" t="s">
        <v>198</v>
      </c>
      <c r="BQ33" s="24" t="s">
        <v>1564</v>
      </c>
      <c r="BR33" s="24" t="s">
        <v>1564</v>
      </c>
      <c r="BS33" s="24" t="s">
        <v>198</v>
      </c>
      <c r="BT33" s="24" t="s">
        <v>198</v>
      </c>
      <c r="BU33" s="24" t="s">
        <v>198</v>
      </c>
      <c r="BV33" s="24" t="s">
        <v>2119</v>
      </c>
      <c r="BW33" s="24" t="s">
        <v>2121</v>
      </c>
      <c r="BX33" s="24" t="s">
        <v>2128</v>
      </c>
      <c r="BY33" s="24" t="s">
        <v>705</v>
      </c>
      <c r="BZ33" s="24" t="s">
        <v>711</v>
      </c>
      <c r="CA33" s="24" t="s">
        <v>719</v>
      </c>
      <c r="CB33" s="24" t="s">
        <v>727</v>
      </c>
      <c r="CC33" s="24" t="s">
        <v>2162</v>
      </c>
      <c r="CD33" s="24" t="s">
        <v>828</v>
      </c>
      <c r="CE33" s="24" t="s">
        <v>1445</v>
      </c>
      <c r="CF33" s="24" t="s">
        <v>678</v>
      </c>
      <c r="CG33" s="24" t="s">
        <v>768</v>
      </c>
      <c r="CH33" s="24" t="s">
        <v>198</v>
      </c>
      <c r="CI33" s="23"/>
      <c r="CJ33" s="24" t="s">
        <v>2163</v>
      </c>
      <c r="CK33" s="24">
        <v>5</v>
      </c>
      <c r="CL33" s="24">
        <v>5</v>
      </c>
      <c r="CM33" s="24">
        <v>5</v>
      </c>
      <c r="CN33" s="23"/>
    </row>
    <row r="34" spans="1:92" x14ac:dyDescent="0.2">
      <c r="A34" s="25">
        <v>42359.402186412037</v>
      </c>
      <c r="B34" s="24">
        <v>1</v>
      </c>
      <c r="C34" s="24">
        <v>5</v>
      </c>
      <c r="D34" s="24">
        <v>5</v>
      </c>
      <c r="E34" s="24">
        <v>5</v>
      </c>
      <c r="F34" s="24" t="s">
        <v>5</v>
      </c>
      <c r="G34" s="24">
        <v>4</v>
      </c>
      <c r="H34" s="24">
        <v>4</v>
      </c>
      <c r="I34" s="24">
        <v>4</v>
      </c>
      <c r="J34" s="24">
        <v>5</v>
      </c>
      <c r="K34" s="24">
        <v>5</v>
      </c>
      <c r="L34" s="24">
        <v>3</v>
      </c>
      <c r="M34" s="24">
        <v>5</v>
      </c>
      <c r="N34" s="24">
        <v>1</v>
      </c>
      <c r="O34" s="24">
        <v>5</v>
      </c>
      <c r="P34" s="24">
        <v>5</v>
      </c>
      <c r="Q34" s="24">
        <v>3</v>
      </c>
      <c r="R34" s="24">
        <v>2</v>
      </c>
      <c r="S34" s="24">
        <v>1</v>
      </c>
      <c r="T34" s="24">
        <v>2</v>
      </c>
      <c r="U34" s="23"/>
      <c r="V34" s="23"/>
      <c r="W34" s="24">
        <v>5</v>
      </c>
      <c r="X34" s="24">
        <v>3</v>
      </c>
      <c r="Y34" s="24">
        <v>5</v>
      </c>
      <c r="Z34" s="24">
        <v>5</v>
      </c>
      <c r="AA34" s="24">
        <v>5</v>
      </c>
      <c r="AB34" s="24">
        <v>2</v>
      </c>
      <c r="AC34" s="24">
        <v>5</v>
      </c>
      <c r="AD34" s="24">
        <v>4</v>
      </c>
      <c r="AE34" s="24">
        <v>5</v>
      </c>
      <c r="AF34" s="24">
        <v>4</v>
      </c>
      <c r="AG34" s="24">
        <v>4</v>
      </c>
      <c r="AH34" s="24">
        <v>5</v>
      </c>
      <c r="AI34" s="24">
        <v>5</v>
      </c>
      <c r="AJ34" s="24">
        <v>3</v>
      </c>
      <c r="AK34" s="24">
        <v>5</v>
      </c>
      <c r="AL34" s="24">
        <v>5</v>
      </c>
      <c r="AM34" s="24" t="s">
        <v>5</v>
      </c>
      <c r="AN34" s="24">
        <v>3</v>
      </c>
      <c r="AO34" s="24">
        <v>5</v>
      </c>
      <c r="AP34" s="24">
        <v>5</v>
      </c>
      <c r="AQ34" s="24">
        <v>5</v>
      </c>
      <c r="AR34" s="24">
        <v>5</v>
      </c>
      <c r="AS34" s="24">
        <v>3</v>
      </c>
      <c r="AT34" s="24">
        <v>5</v>
      </c>
      <c r="AU34" s="24">
        <v>1</v>
      </c>
      <c r="AV34" s="24">
        <v>5</v>
      </c>
      <c r="AW34" s="24">
        <v>4</v>
      </c>
      <c r="AX34" s="24">
        <v>3</v>
      </c>
      <c r="AY34" s="24">
        <v>2</v>
      </c>
      <c r="AZ34" s="24">
        <v>1</v>
      </c>
      <c r="BA34" s="24">
        <v>3</v>
      </c>
      <c r="BB34" s="23"/>
      <c r="BC34" s="23"/>
      <c r="BD34" s="23"/>
      <c r="BE34" s="24">
        <v>5</v>
      </c>
      <c r="BF34" s="24">
        <v>5</v>
      </c>
      <c r="BG34" s="24">
        <v>4</v>
      </c>
      <c r="BH34" s="24">
        <v>4</v>
      </c>
      <c r="BI34" s="24">
        <v>4</v>
      </c>
      <c r="BJ34" s="24">
        <v>5</v>
      </c>
      <c r="BK34" s="24" t="s">
        <v>198</v>
      </c>
      <c r="BL34" s="24" t="s">
        <v>1564</v>
      </c>
      <c r="BM34" s="24" t="s">
        <v>198</v>
      </c>
      <c r="BN34" s="24" t="s">
        <v>1564</v>
      </c>
      <c r="BO34" s="24" t="s">
        <v>1564</v>
      </c>
      <c r="BP34" s="24" t="s">
        <v>198</v>
      </c>
      <c r="BQ34" s="24" t="s">
        <v>1564</v>
      </c>
      <c r="BR34" s="24" t="s">
        <v>1564</v>
      </c>
      <c r="BS34" s="24" t="s">
        <v>1564</v>
      </c>
      <c r="BT34" s="24" t="s">
        <v>1564</v>
      </c>
      <c r="BU34" s="24" t="s">
        <v>1564</v>
      </c>
      <c r="BV34" s="23"/>
      <c r="BW34" s="23"/>
      <c r="BX34" s="23"/>
      <c r="BY34" s="24" t="s">
        <v>704</v>
      </c>
      <c r="BZ34" s="24" t="s">
        <v>713</v>
      </c>
      <c r="CA34" s="24" t="s">
        <v>719</v>
      </c>
      <c r="CB34" s="24" t="s">
        <v>727</v>
      </c>
      <c r="CC34" s="24" t="s">
        <v>2164</v>
      </c>
      <c r="CD34" s="24" t="s">
        <v>206</v>
      </c>
      <c r="CE34" s="24" t="s">
        <v>978</v>
      </c>
      <c r="CF34" s="24" t="s">
        <v>837</v>
      </c>
      <c r="CG34" s="24" t="s">
        <v>844</v>
      </c>
      <c r="CH34" s="24" t="s">
        <v>1564</v>
      </c>
      <c r="CI34" s="23"/>
      <c r="CJ34" s="24" t="s">
        <v>2165</v>
      </c>
      <c r="CK34" s="24">
        <v>5</v>
      </c>
      <c r="CL34" s="24">
        <v>5</v>
      </c>
      <c r="CM34" s="24">
        <v>5</v>
      </c>
      <c r="CN34" s="23"/>
    </row>
    <row r="35" spans="1:92" x14ac:dyDescent="0.2">
      <c r="A35" s="25">
        <v>42359.597532175925</v>
      </c>
      <c r="B35" s="24">
        <v>3</v>
      </c>
      <c r="C35" s="24">
        <v>5</v>
      </c>
      <c r="D35" s="24">
        <v>5</v>
      </c>
      <c r="E35" s="24">
        <v>4</v>
      </c>
      <c r="F35" s="24">
        <v>5</v>
      </c>
      <c r="G35" s="24">
        <v>5</v>
      </c>
      <c r="H35" s="24">
        <v>5</v>
      </c>
      <c r="I35" s="24">
        <v>5</v>
      </c>
      <c r="J35" s="24">
        <v>5</v>
      </c>
      <c r="K35" s="24">
        <v>4</v>
      </c>
      <c r="L35" s="24">
        <v>5</v>
      </c>
      <c r="M35" s="24">
        <v>4</v>
      </c>
      <c r="N35" s="24">
        <v>5</v>
      </c>
      <c r="O35" s="24">
        <v>5</v>
      </c>
      <c r="P35" s="24">
        <v>5</v>
      </c>
      <c r="Q35" s="24">
        <v>4</v>
      </c>
      <c r="R35" s="24">
        <v>5</v>
      </c>
      <c r="S35" s="24">
        <v>5</v>
      </c>
      <c r="T35" s="24">
        <v>5</v>
      </c>
      <c r="U35" s="23"/>
      <c r="V35" s="23"/>
      <c r="W35" s="24">
        <v>4</v>
      </c>
      <c r="X35" s="24">
        <v>5</v>
      </c>
      <c r="Y35" s="24">
        <v>5</v>
      </c>
      <c r="Z35" s="24">
        <v>5</v>
      </c>
      <c r="AA35" s="24">
        <v>4</v>
      </c>
      <c r="AB35" s="24">
        <v>5</v>
      </c>
      <c r="AC35" s="24">
        <v>4</v>
      </c>
      <c r="AD35" s="24">
        <v>5</v>
      </c>
      <c r="AE35" s="24">
        <v>5</v>
      </c>
      <c r="AF35" s="24">
        <v>5</v>
      </c>
      <c r="AG35" s="24">
        <v>5</v>
      </c>
      <c r="AH35" s="24">
        <v>5</v>
      </c>
      <c r="AI35" s="24">
        <v>2</v>
      </c>
      <c r="AJ35" s="24">
        <v>3</v>
      </c>
      <c r="AK35" s="24">
        <v>5</v>
      </c>
      <c r="AL35" s="24">
        <v>5</v>
      </c>
      <c r="AM35" s="24">
        <v>4</v>
      </c>
      <c r="AN35" s="24">
        <v>5</v>
      </c>
      <c r="AO35" s="24">
        <v>3</v>
      </c>
      <c r="AP35" s="24">
        <v>5</v>
      </c>
      <c r="AQ35" s="24">
        <v>4</v>
      </c>
      <c r="AR35" s="24">
        <v>4</v>
      </c>
      <c r="AS35" s="24">
        <v>4</v>
      </c>
      <c r="AT35" s="24">
        <v>4</v>
      </c>
      <c r="AU35" s="24">
        <v>4</v>
      </c>
      <c r="AV35" s="24">
        <v>5</v>
      </c>
      <c r="AW35" s="24">
        <v>5</v>
      </c>
      <c r="AX35" s="24">
        <v>3</v>
      </c>
      <c r="AY35" s="24">
        <v>5</v>
      </c>
      <c r="AZ35" s="24">
        <v>4</v>
      </c>
      <c r="BA35" s="24">
        <v>5</v>
      </c>
      <c r="BB35" s="23"/>
      <c r="BC35" s="23"/>
      <c r="BD35" s="23"/>
      <c r="BE35" s="24">
        <v>5</v>
      </c>
      <c r="BF35" s="24">
        <v>5</v>
      </c>
      <c r="BG35" s="24">
        <v>4</v>
      </c>
      <c r="BH35" s="24">
        <v>4</v>
      </c>
      <c r="BI35" s="24">
        <v>5</v>
      </c>
      <c r="BJ35" s="24">
        <v>5</v>
      </c>
      <c r="BK35" s="24" t="s">
        <v>198</v>
      </c>
      <c r="BL35" s="24" t="s">
        <v>198</v>
      </c>
      <c r="BM35" s="24" t="s">
        <v>198</v>
      </c>
      <c r="BN35" s="24" t="s">
        <v>198</v>
      </c>
      <c r="BO35" s="24" t="s">
        <v>198</v>
      </c>
      <c r="BP35" s="24" t="s">
        <v>198</v>
      </c>
      <c r="BQ35" s="24" t="s">
        <v>2118</v>
      </c>
      <c r="BR35" s="24" t="s">
        <v>198</v>
      </c>
      <c r="BS35" s="24" t="s">
        <v>198</v>
      </c>
      <c r="BT35" s="24" t="s">
        <v>198</v>
      </c>
      <c r="BU35" s="24" t="s">
        <v>198</v>
      </c>
      <c r="BV35" s="24" t="s">
        <v>2166</v>
      </c>
      <c r="BW35" s="24" t="s">
        <v>2167</v>
      </c>
      <c r="BX35" s="24" t="s">
        <v>2128</v>
      </c>
      <c r="BY35" s="24" t="s">
        <v>704</v>
      </c>
      <c r="BZ35" s="24" t="s">
        <v>714</v>
      </c>
      <c r="CA35" s="24" t="s">
        <v>719</v>
      </c>
      <c r="CB35" s="24" t="s">
        <v>727</v>
      </c>
      <c r="CC35" s="24" t="s">
        <v>2168</v>
      </c>
      <c r="CD35" s="24" t="s">
        <v>206</v>
      </c>
      <c r="CE35" s="24" t="s">
        <v>1032</v>
      </c>
      <c r="CF35" s="24" t="s">
        <v>837</v>
      </c>
      <c r="CG35" s="24" t="s">
        <v>844</v>
      </c>
      <c r="CH35" s="24" t="s">
        <v>198</v>
      </c>
      <c r="CI35" s="23"/>
      <c r="CJ35" s="24" t="s">
        <v>2169</v>
      </c>
      <c r="CK35" s="24">
        <v>2</v>
      </c>
      <c r="CL35" s="24">
        <v>3</v>
      </c>
      <c r="CM35" s="24">
        <v>2</v>
      </c>
      <c r="CN35" s="23"/>
    </row>
    <row r="36" spans="1:92" x14ac:dyDescent="0.2">
      <c r="A36" s="25">
        <v>42360.675004247685</v>
      </c>
      <c r="B36" s="24">
        <v>4</v>
      </c>
      <c r="C36" s="24">
        <v>5</v>
      </c>
      <c r="D36" s="24">
        <v>5</v>
      </c>
      <c r="E36" s="24">
        <v>2</v>
      </c>
      <c r="F36" s="24">
        <v>4</v>
      </c>
      <c r="G36" s="24">
        <v>5</v>
      </c>
      <c r="H36" s="24">
        <v>5</v>
      </c>
      <c r="I36" s="24">
        <v>5</v>
      </c>
      <c r="J36" s="24">
        <v>5</v>
      </c>
      <c r="K36" s="24">
        <v>3</v>
      </c>
      <c r="L36" s="24">
        <v>5</v>
      </c>
      <c r="M36" s="24">
        <v>2</v>
      </c>
      <c r="N36" s="24">
        <v>3</v>
      </c>
      <c r="O36" s="24">
        <v>5</v>
      </c>
      <c r="P36" s="24">
        <v>4</v>
      </c>
      <c r="Q36" s="24">
        <v>4</v>
      </c>
      <c r="R36" s="24">
        <v>5</v>
      </c>
      <c r="S36" s="24">
        <v>4</v>
      </c>
      <c r="T36" s="24">
        <v>5</v>
      </c>
      <c r="U36" s="23"/>
      <c r="V36" s="23"/>
      <c r="W36" s="24">
        <v>5</v>
      </c>
      <c r="X36" s="24">
        <v>3</v>
      </c>
      <c r="Y36" s="24">
        <v>5</v>
      </c>
      <c r="Z36" s="24">
        <v>5</v>
      </c>
      <c r="AA36" s="24">
        <v>5</v>
      </c>
      <c r="AB36" s="24">
        <v>5</v>
      </c>
      <c r="AC36" s="24">
        <v>5</v>
      </c>
      <c r="AD36" s="24">
        <v>3</v>
      </c>
      <c r="AE36" s="24">
        <v>3</v>
      </c>
      <c r="AF36" s="24">
        <v>5</v>
      </c>
      <c r="AG36" s="24">
        <v>3</v>
      </c>
      <c r="AH36" s="24">
        <v>5</v>
      </c>
      <c r="AI36" s="24">
        <v>5</v>
      </c>
      <c r="AJ36" s="24">
        <v>4</v>
      </c>
      <c r="AK36" s="24">
        <v>5</v>
      </c>
      <c r="AL36" s="24">
        <v>3</v>
      </c>
      <c r="AM36" s="24">
        <v>5</v>
      </c>
      <c r="AN36" s="24">
        <v>5</v>
      </c>
      <c r="AO36" s="24">
        <v>5</v>
      </c>
      <c r="AP36" s="24">
        <v>5</v>
      </c>
      <c r="AQ36" s="24">
        <v>5</v>
      </c>
      <c r="AR36" s="24">
        <v>3</v>
      </c>
      <c r="AS36" s="24">
        <v>5</v>
      </c>
      <c r="AT36" s="24">
        <v>4</v>
      </c>
      <c r="AU36" s="24">
        <v>2</v>
      </c>
      <c r="AV36" s="24">
        <v>5</v>
      </c>
      <c r="AW36" s="24">
        <v>5</v>
      </c>
      <c r="AX36" s="24">
        <v>5</v>
      </c>
      <c r="AY36" s="24">
        <v>5</v>
      </c>
      <c r="AZ36" s="24">
        <v>4</v>
      </c>
      <c r="BA36" s="24">
        <v>5</v>
      </c>
      <c r="BB36" s="23"/>
      <c r="BC36" s="23"/>
      <c r="BD36" s="23"/>
      <c r="BE36" s="24">
        <v>5</v>
      </c>
      <c r="BF36" s="24">
        <v>5</v>
      </c>
      <c r="BG36" s="24">
        <v>5</v>
      </c>
      <c r="BH36" s="24">
        <v>4</v>
      </c>
      <c r="BI36" s="24">
        <v>4</v>
      </c>
      <c r="BJ36" s="24">
        <v>5</v>
      </c>
      <c r="BK36" s="24" t="s">
        <v>1564</v>
      </c>
      <c r="BL36" s="24" t="s">
        <v>198</v>
      </c>
      <c r="BM36" s="24" t="s">
        <v>1564</v>
      </c>
      <c r="BN36" s="24" t="s">
        <v>198</v>
      </c>
      <c r="BO36" s="24" t="s">
        <v>198</v>
      </c>
      <c r="BP36" s="24" t="s">
        <v>198</v>
      </c>
      <c r="BQ36" s="24" t="s">
        <v>2118</v>
      </c>
      <c r="BR36" s="24" t="s">
        <v>2118</v>
      </c>
      <c r="BS36" s="24" t="s">
        <v>2118</v>
      </c>
      <c r="BT36" s="24" t="s">
        <v>2118</v>
      </c>
      <c r="BU36" s="24" t="s">
        <v>182</v>
      </c>
      <c r="BV36" s="23"/>
      <c r="BW36" s="23"/>
      <c r="BX36" s="23"/>
      <c r="BY36" s="24" t="s">
        <v>704</v>
      </c>
      <c r="BZ36" s="24" t="s">
        <v>710</v>
      </c>
      <c r="CA36" s="24" t="s">
        <v>719</v>
      </c>
      <c r="CB36" s="24" t="s">
        <v>727</v>
      </c>
      <c r="CC36" s="24" t="s">
        <v>1980</v>
      </c>
      <c r="CD36" s="24" t="s">
        <v>206</v>
      </c>
      <c r="CE36" s="24" t="s">
        <v>1130</v>
      </c>
      <c r="CF36" s="24" t="s">
        <v>837</v>
      </c>
      <c r="CG36" s="24" t="s">
        <v>844</v>
      </c>
      <c r="CH36" s="24" t="s">
        <v>2118</v>
      </c>
      <c r="CI36" s="23"/>
      <c r="CJ36" s="23"/>
      <c r="CK36" s="24">
        <v>3</v>
      </c>
      <c r="CL36" s="24">
        <v>3</v>
      </c>
      <c r="CM36" s="24">
        <v>2</v>
      </c>
      <c r="CN36" s="23"/>
    </row>
    <row r="37" spans="1:92" x14ac:dyDescent="0.2">
      <c r="A37" s="25">
        <v>42375.645645972225</v>
      </c>
      <c r="B37" s="24">
        <v>2</v>
      </c>
      <c r="C37" s="24">
        <v>5</v>
      </c>
      <c r="D37" s="24">
        <v>1</v>
      </c>
      <c r="E37" s="24">
        <v>2</v>
      </c>
      <c r="F37" s="24">
        <v>1</v>
      </c>
      <c r="G37" s="24">
        <v>5</v>
      </c>
      <c r="H37" s="24">
        <v>1</v>
      </c>
      <c r="I37" s="24">
        <v>1</v>
      </c>
      <c r="J37" s="24">
        <v>2</v>
      </c>
      <c r="K37" s="24">
        <v>3</v>
      </c>
      <c r="L37" s="24">
        <v>3</v>
      </c>
      <c r="M37" s="24">
        <v>3</v>
      </c>
      <c r="N37" s="24">
        <v>5</v>
      </c>
      <c r="O37" s="24">
        <v>3</v>
      </c>
      <c r="P37" s="24">
        <v>5</v>
      </c>
      <c r="Q37" s="24">
        <v>5</v>
      </c>
      <c r="R37" s="24">
        <v>2</v>
      </c>
      <c r="S37" s="24">
        <v>1</v>
      </c>
      <c r="T37" s="24">
        <v>1</v>
      </c>
      <c r="U37" s="23"/>
      <c r="V37" s="23"/>
      <c r="W37" s="24">
        <v>1</v>
      </c>
      <c r="X37" s="24">
        <v>4</v>
      </c>
      <c r="Y37" s="24">
        <v>5</v>
      </c>
      <c r="Z37" s="24">
        <v>4</v>
      </c>
      <c r="AA37" s="24">
        <v>4</v>
      </c>
      <c r="AB37" s="24">
        <v>4</v>
      </c>
      <c r="AC37" s="24">
        <v>2</v>
      </c>
      <c r="AD37" s="24">
        <v>1</v>
      </c>
      <c r="AE37" s="24">
        <v>2</v>
      </c>
      <c r="AF37" s="24">
        <v>4</v>
      </c>
      <c r="AG37" s="24">
        <v>4</v>
      </c>
      <c r="AH37" s="24">
        <v>5</v>
      </c>
      <c r="AI37" s="24">
        <v>5</v>
      </c>
      <c r="AJ37" s="24">
        <v>2</v>
      </c>
      <c r="AK37" s="24">
        <v>5</v>
      </c>
      <c r="AL37" s="24">
        <v>1</v>
      </c>
      <c r="AM37" s="24">
        <v>2</v>
      </c>
      <c r="AN37" s="24">
        <v>5</v>
      </c>
      <c r="AO37" s="24">
        <v>1</v>
      </c>
      <c r="AP37" s="24">
        <v>1</v>
      </c>
      <c r="AQ37" s="24">
        <v>3</v>
      </c>
      <c r="AR37" s="24">
        <v>2</v>
      </c>
      <c r="AS37" s="24">
        <v>3</v>
      </c>
      <c r="AT37" s="24">
        <v>4</v>
      </c>
      <c r="AU37" s="24">
        <v>4</v>
      </c>
      <c r="AV37" s="24">
        <v>2</v>
      </c>
      <c r="AW37" s="24">
        <v>5</v>
      </c>
      <c r="AX37" s="24">
        <v>5</v>
      </c>
      <c r="AY37" s="24">
        <v>2</v>
      </c>
      <c r="AZ37" s="24">
        <v>1</v>
      </c>
      <c r="BA37" s="24">
        <v>2</v>
      </c>
      <c r="BB37" s="23"/>
      <c r="BC37" s="23"/>
      <c r="BD37" s="23"/>
      <c r="BE37" s="24">
        <v>5</v>
      </c>
      <c r="BF37" s="24">
        <v>4</v>
      </c>
      <c r="BG37" s="24">
        <v>4</v>
      </c>
      <c r="BH37" s="24">
        <v>4</v>
      </c>
      <c r="BI37" s="24">
        <v>5</v>
      </c>
      <c r="BJ37" s="24">
        <v>5</v>
      </c>
      <c r="BK37" s="24" t="s">
        <v>198</v>
      </c>
      <c r="BL37" s="24" t="s">
        <v>198</v>
      </c>
      <c r="BM37" s="24" t="s">
        <v>198</v>
      </c>
      <c r="BN37" s="24" t="s">
        <v>198</v>
      </c>
      <c r="BO37" s="24" t="s">
        <v>198</v>
      </c>
      <c r="BP37" s="24" t="s">
        <v>198</v>
      </c>
      <c r="BQ37" s="24" t="s">
        <v>1564</v>
      </c>
      <c r="BR37" s="24" t="s">
        <v>1564</v>
      </c>
      <c r="BS37" s="24" t="s">
        <v>1564</v>
      </c>
      <c r="BT37" s="24" t="s">
        <v>1564</v>
      </c>
      <c r="BU37" s="24" t="s">
        <v>198</v>
      </c>
      <c r="BV37" s="24" t="s">
        <v>181</v>
      </c>
      <c r="BW37" s="24" t="s">
        <v>2121</v>
      </c>
      <c r="BX37" s="24" t="s">
        <v>2128</v>
      </c>
      <c r="BY37" s="24" t="s">
        <v>704</v>
      </c>
      <c r="BZ37" s="24" t="s">
        <v>714</v>
      </c>
      <c r="CA37" s="24" t="s">
        <v>719</v>
      </c>
      <c r="CB37" s="24" t="s">
        <v>727</v>
      </c>
      <c r="CC37" s="24" t="s">
        <v>2170</v>
      </c>
      <c r="CD37" s="24" t="s">
        <v>829</v>
      </c>
      <c r="CE37" s="24" t="s">
        <v>1237</v>
      </c>
      <c r="CF37" s="24" t="s">
        <v>939</v>
      </c>
      <c r="CG37" s="24" t="s">
        <v>1186</v>
      </c>
      <c r="CH37" s="24" t="s">
        <v>1564</v>
      </c>
      <c r="CI37" s="23"/>
      <c r="CJ37" s="23"/>
      <c r="CK37" s="24">
        <v>1</v>
      </c>
      <c r="CL37" s="24">
        <v>2</v>
      </c>
      <c r="CM37" s="24">
        <v>3</v>
      </c>
      <c r="CN37" s="23"/>
    </row>
    <row r="38" spans="1:92" x14ac:dyDescent="0.2">
      <c r="A38" s="25">
        <v>42377.400023726848</v>
      </c>
      <c r="B38" s="24">
        <v>1</v>
      </c>
      <c r="C38" s="24">
        <v>3</v>
      </c>
      <c r="D38" s="24">
        <v>1</v>
      </c>
      <c r="E38" s="24">
        <v>5</v>
      </c>
      <c r="F38" s="24">
        <v>2</v>
      </c>
      <c r="G38" s="24">
        <v>3</v>
      </c>
      <c r="H38" s="24">
        <v>1</v>
      </c>
      <c r="I38" s="24">
        <v>5</v>
      </c>
      <c r="J38" s="24">
        <v>4</v>
      </c>
      <c r="K38" s="24">
        <v>5</v>
      </c>
      <c r="L38" s="24">
        <v>5</v>
      </c>
      <c r="M38" s="24" t="s">
        <v>5</v>
      </c>
      <c r="N38" s="24">
        <v>3</v>
      </c>
      <c r="O38" s="24">
        <v>5</v>
      </c>
      <c r="P38" s="24">
        <v>5</v>
      </c>
      <c r="Q38" s="24">
        <v>5</v>
      </c>
      <c r="R38" s="24">
        <v>5</v>
      </c>
      <c r="S38" s="24">
        <v>3</v>
      </c>
      <c r="T38" s="24">
        <v>4</v>
      </c>
      <c r="U38" s="23"/>
      <c r="V38" s="23"/>
      <c r="W38" s="24">
        <v>2</v>
      </c>
      <c r="X38" s="24">
        <v>1</v>
      </c>
      <c r="Y38" s="24">
        <v>5</v>
      </c>
      <c r="Z38" s="24">
        <v>1</v>
      </c>
      <c r="AA38" s="24">
        <v>5</v>
      </c>
      <c r="AB38" s="24">
        <v>1</v>
      </c>
      <c r="AC38" s="24">
        <v>4</v>
      </c>
      <c r="AD38" s="24">
        <v>2</v>
      </c>
      <c r="AE38" s="24">
        <v>1</v>
      </c>
      <c r="AF38" s="24">
        <v>4</v>
      </c>
      <c r="AG38" s="24">
        <v>1</v>
      </c>
      <c r="AH38" s="24">
        <v>5</v>
      </c>
      <c r="AI38" s="24">
        <v>1</v>
      </c>
      <c r="AJ38" s="24">
        <v>2</v>
      </c>
      <c r="AK38" s="24">
        <v>3</v>
      </c>
      <c r="AL38" s="24">
        <v>5</v>
      </c>
      <c r="AM38" s="24">
        <v>2</v>
      </c>
      <c r="AN38" s="24">
        <v>4</v>
      </c>
      <c r="AO38" s="24">
        <v>3</v>
      </c>
      <c r="AP38" s="24">
        <v>5</v>
      </c>
      <c r="AQ38" s="24">
        <v>4</v>
      </c>
      <c r="AR38" s="24">
        <v>4</v>
      </c>
      <c r="AS38" s="24">
        <v>4</v>
      </c>
      <c r="AT38" s="24">
        <v>2</v>
      </c>
      <c r="AU38" s="24">
        <v>2</v>
      </c>
      <c r="AV38" s="24">
        <v>5</v>
      </c>
      <c r="AW38" s="24">
        <v>5</v>
      </c>
      <c r="AX38" s="24">
        <v>5</v>
      </c>
      <c r="AY38" s="24">
        <v>5</v>
      </c>
      <c r="AZ38" s="24">
        <v>3</v>
      </c>
      <c r="BA38" s="24">
        <v>5</v>
      </c>
      <c r="BB38" s="23"/>
      <c r="BC38" s="23"/>
      <c r="BD38" s="23"/>
      <c r="BE38" s="24">
        <v>5</v>
      </c>
      <c r="BF38" s="24">
        <v>5</v>
      </c>
      <c r="BG38" s="24">
        <v>4</v>
      </c>
      <c r="BH38" s="24">
        <v>4</v>
      </c>
      <c r="BI38" s="24">
        <v>4</v>
      </c>
      <c r="BJ38" s="24">
        <v>5</v>
      </c>
      <c r="BK38" s="24" t="s">
        <v>198</v>
      </c>
      <c r="BL38" s="24" t="s">
        <v>198</v>
      </c>
      <c r="BM38" s="24" t="s">
        <v>198</v>
      </c>
      <c r="BN38" s="24" t="s">
        <v>198</v>
      </c>
      <c r="BO38" s="24" t="s">
        <v>198</v>
      </c>
      <c r="BP38" s="24" t="s">
        <v>198</v>
      </c>
      <c r="BQ38" s="24" t="s">
        <v>198</v>
      </c>
      <c r="BR38" s="24" t="s">
        <v>198</v>
      </c>
      <c r="BS38" s="24" t="s">
        <v>1564</v>
      </c>
      <c r="BT38" s="24" t="s">
        <v>198</v>
      </c>
      <c r="BU38" s="24" t="s">
        <v>198</v>
      </c>
      <c r="BV38" s="24" t="s">
        <v>2131</v>
      </c>
      <c r="BW38" s="24" t="s">
        <v>2121</v>
      </c>
      <c r="BX38" s="24" t="s">
        <v>2128</v>
      </c>
      <c r="BY38" s="24" t="s">
        <v>704</v>
      </c>
      <c r="BZ38" s="24" t="s">
        <v>713</v>
      </c>
      <c r="CA38" s="24" t="s">
        <v>719</v>
      </c>
      <c r="CB38" s="24" t="s">
        <v>727</v>
      </c>
      <c r="CC38" s="24" t="s">
        <v>2171</v>
      </c>
      <c r="CD38" s="24" t="s">
        <v>206</v>
      </c>
      <c r="CE38" s="24" t="s">
        <v>1085</v>
      </c>
      <c r="CF38" s="24" t="s">
        <v>837</v>
      </c>
      <c r="CG38" s="24" t="s">
        <v>844</v>
      </c>
      <c r="CH38" s="24" t="s">
        <v>198</v>
      </c>
      <c r="CI38" s="23"/>
      <c r="CJ38" s="24" t="s">
        <v>2172</v>
      </c>
      <c r="CK38" s="24">
        <v>4</v>
      </c>
      <c r="CL38" s="24">
        <v>5</v>
      </c>
      <c r="CM38" s="24">
        <v>4</v>
      </c>
      <c r="CN38" s="23"/>
    </row>
    <row r="39" spans="1:92" x14ac:dyDescent="0.2">
      <c r="A39" s="25">
        <v>42380.460224629627</v>
      </c>
      <c r="B39" s="24">
        <v>3</v>
      </c>
      <c r="C39" s="24">
        <v>4</v>
      </c>
      <c r="D39" s="24">
        <v>4</v>
      </c>
      <c r="E39" s="24">
        <v>3</v>
      </c>
      <c r="F39" s="24">
        <v>4</v>
      </c>
      <c r="G39" s="24">
        <v>4</v>
      </c>
      <c r="H39" s="24">
        <v>4</v>
      </c>
      <c r="I39" s="24">
        <v>4</v>
      </c>
      <c r="J39" s="24">
        <v>4</v>
      </c>
      <c r="K39" s="24">
        <v>5</v>
      </c>
      <c r="L39" s="24">
        <v>4</v>
      </c>
      <c r="M39" s="24">
        <v>5</v>
      </c>
      <c r="N39" s="24">
        <v>3</v>
      </c>
      <c r="O39" s="24">
        <v>5</v>
      </c>
      <c r="P39" s="24">
        <v>4</v>
      </c>
      <c r="Q39" s="24">
        <v>5</v>
      </c>
      <c r="R39" s="24">
        <v>4</v>
      </c>
      <c r="S39" s="24">
        <v>2</v>
      </c>
      <c r="T39" s="24">
        <v>4</v>
      </c>
      <c r="U39" s="23"/>
      <c r="V39" s="23"/>
      <c r="W39" s="24">
        <v>3</v>
      </c>
      <c r="X39" s="24">
        <v>4</v>
      </c>
      <c r="Y39" s="24">
        <v>5</v>
      </c>
      <c r="Z39" s="24">
        <v>5</v>
      </c>
      <c r="AA39" s="24">
        <v>3</v>
      </c>
      <c r="AB39" s="24">
        <v>4</v>
      </c>
      <c r="AC39" s="24">
        <v>4</v>
      </c>
      <c r="AD39" s="24">
        <v>4</v>
      </c>
      <c r="AE39" s="24">
        <v>4</v>
      </c>
      <c r="AF39" s="24">
        <v>4</v>
      </c>
      <c r="AG39" s="24">
        <v>4</v>
      </c>
      <c r="AH39" s="24">
        <v>5</v>
      </c>
      <c r="AI39" s="24">
        <v>3</v>
      </c>
      <c r="AJ39" s="24">
        <v>4</v>
      </c>
      <c r="AK39" s="24">
        <v>4</v>
      </c>
      <c r="AL39" s="24">
        <v>4</v>
      </c>
      <c r="AM39" s="24">
        <v>4</v>
      </c>
      <c r="AN39" s="24">
        <v>5</v>
      </c>
      <c r="AO39" s="24">
        <v>4</v>
      </c>
      <c r="AP39" s="24">
        <v>5</v>
      </c>
      <c r="AQ39" s="24">
        <v>4</v>
      </c>
      <c r="AR39" s="24">
        <v>5</v>
      </c>
      <c r="AS39" s="24">
        <v>4</v>
      </c>
      <c r="AT39" s="24">
        <v>5</v>
      </c>
      <c r="AU39" s="24">
        <v>4</v>
      </c>
      <c r="AV39" s="24">
        <v>5</v>
      </c>
      <c r="AW39" s="24">
        <v>5</v>
      </c>
      <c r="AX39" s="24">
        <v>5</v>
      </c>
      <c r="AY39" s="24">
        <v>4</v>
      </c>
      <c r="AZ39" s="24">
        <v>4</v>
      </c>
      <c r="BA39" s="24">
        <v>4</v>
      </c>
      <c r="BB39" s="23"/>
      <c r="BC39" s="23"/>
      <c r="BD39" s="23"/>
      <c r="BE39" s="24">
        <v>4</v>
      </c>
      <c r="BF39" s="24">
        <v>4</v>
      </c>
      <c r="BG39" s="24">
        <v>4</v>
      </c>
      <c r="BH39" s="24">
        <v>5</v>
      </c>
      <c r="BI39" s="24">
        <v>5</v>
      </c>
      <c r="BJ39" s="24">
        <v>5</v>
      </c>
      <c r="BK39" s="24" t="s">
        <v>198</v>
      </c>
      <c r="BL39" s="24" t="s">
        <v>198</v>
      </c>
      <c r="BM39" s="24" t="s">
        <v>198</v>
      </c>
      <c r="BN39" s="24" t="s">
        <v>198</v>
      </c>
      <c r="BO39" s="24" t="s">
        <v>198</v>
      </c>
      <c r="BP39" s="24" t="s">
        <v>198</v>
      </c>
      <c r="BQ39" s="24" t="s">
        <v>198</v>
      </c>
      <c r="BR39" s="24" t="s">
        <v>198</v>
      </c>
      <c r="BS39" s="24" t="s">
        <v>198</v>
      </c>
      <c r="BT39" s="24" t="s">
        <v>198</v>
      </c>
      <c r="BU39" s="24" t="s">
        <v>198</v>
      </c>
      <c r="BV39" s="24" t="s">
        <v>2119</v>
      </c>
      <c r="BW39" s="24" t="s">
        <v>2121</v>
      </c>
      <c r="BX39" s="24" t="s">
        <v>2128</v>
      </c>
      <c r="BY39" s="24" t="s">
        <v>704</v>
      </c>
      <c r="BZ39" s="24" t="s">
        <v>713</v>
      </c>
      <c r="CA39" s="24" t="s">
        <v>720</v>
      </c>
      <c r="CB39" s="24" t="s">
        <v>727</v>
      </c>
      <c r="CC39" s="24" t="s">
        <v>2173</v>
      </c>
      <c r="CD39" s="24" t="s">
        <v>828</v>
      </c>
      <c r="CE39" s="24" t="s">
        <v>1255</v>
      </c>
      <c r="CF39" s="24" t="s">
        <v>837</v>
      </c>
      <c r="CG39" s="24" t="s">
        <v>844</v>
      </c>
      <c r="CH39" s="24" t="s">
        <v>198</v>
      </c>
      <c r="CI39" s="23"/>
      <c r="CJ39" s="24" t="s">
        <v>2174</v>
      </c>
      <c r="CK39" s="24">
        <v>5</v>
      </c>
      <c r="CL39" s="24">
        <v>5</v>
      </c>
      <c r="CM39" s="24" t="s">
        <v>5</v>
      </c>
      <c r="CN39" s="23"/>
    </row>
    <row r="40" spans="1:92" x14ac:dyDescent="0.2">
      <c r="A40" s="25">
        <v>42380.623839259264</v>
      </c>
      <c r="B40" s="24">
        <v>2</v>
      </c>
      <c r="C40" s="24">
        <v>4</v>
      </c>
      <c r="D40" s="24">
        <v>1</v>
      </c>
      <c r="E40" s="24">
        <v>2</v>
      </c>
      <c r="F40" s="24">
        <v>1</v>
      </c>
      <c r="G40" s="24">
        <v>4</v>
      </c>
      <c r="H40" s="24">
        <v>4</v>
      </c>
      <c r="I40" s="24">
        <v>5</v>
      </c>
      <c r="J40" s="24">
        <v>4</v>
      </c>
      <c r="K40" s="24">
        <v>4</v>
      </c>
      <c r="L40" s="24">
        <v>4</v>
      </c>
      <c r="M40" s="24">
        <v>3</v>
      </c>
      <c r="N40" s="24">
        <v>3</v>
      </c>
      <c r="O40" s="24">
        <v>5</v>
      </c>
      <c r="P40" s="24">
        <v>5</v>
      </c>
      <c r="Q40" s="24">
        <v>2</v>
      </c>
      <c r="R40" s="24">
        <v>5</v>
      </c>
      <c r="S40" s="24">
        <v>3</v>
      </c>
      <c r="T40" s="24">
        <v>2</v>
      </c>
      <c r="U40" s="23"/>
      <c r="V40" s="23"/>
      <c r="W40" s="24">
        <v>4</v>
      </c>
      <c r="X40" s="24">
        <v>4</v>
      </c>
      <c r="Y40" s="24">
        <v>4</v>
      </c>
      <c r="Z40" s="24">
        <v>5</v>
      </c>
      <c r="AA40" s="24">
        <v>3</v>
      </c>
      <c r="AB40" s="24">
        <v>4</v>
      </c>
      <c r="AC40" s="24">
        <v>4</v>
      </c>
      <c r="AD40" s="24">
        <v>3</v>
      </c>
      <c r="AE40" s="24">
        <v>3</v>
      </c>
      <c r="AF40" s="24">
        <v>4</v>
      </c>
      <c r="AG40" s="24">
        <v>3</v>
      </c>
      <c r="AH40" s="24">
        <v>4</v>
      </c>
      <c r="AI40" s="24">
        <v>3</v>
      </c>
      <c r="AJ40" s="24">
        <v>4</v>
      </c>
      <c r="AK40" s="24">
        <v>5</v>
      </c>
      <c r="AL40" s="24">
        <v>3</v>
      </c>
      <c r="AM40" s="24">
        <v>3</v>
      </c>
      <c r="AN40" s="24">
        <v>5</v>
      </c>
      <c r="AO40" s="24">
        <v>3</v>
      </c>
      <c r="AP40" s="24">
        <v>5</v>
      </c>
      <c r="AQ40" s="24">
        <v>5</v>
      </c>
      <c r="AR40" s="24">
        <v>5</v>
      </c>
      <c r="AS40" s="24">
        <v>4</v>
      </c>
      <c r="AT40" s="24">
        <v>3</v>
      </c>
      <c r="AU40" s="24">
        <v>5</v>
      </c>
      <c r="AV40" s="24">
        <v>5</v>
      </c>
      <c r="AW40" s="24">
        <v>4</v>
      </c>
      <c r="AX40" s="24">
        <v>3</v>
      </c>
      <c r="AY40" s="24">
        <v>5</v>
      </c>
      <c r="AZ40" s="24">
        <v>4</v>
      </c>
      <c r="BA40" s="24">
        <v>3</v>
      </c>
      <c r="BB40" s="23"/>
      <c r="BC40" s="23"/>
      <c r="BD40" s="23"/>
      <c r="BE40" s="24">
        <v>5</v>
      </c>
      <c r="BF40" s="24">
        <v>4</v>
      </c>
      <c r="BG40" s="24">
        <v>5</v>
      </c>
      <c r="BH40" s="24">
        <v>4</v>
      </c>
      <c r="BI40" s="24">
        <v>4</v>
      </c>
      <c r="BJ40" s="24">
        <v>5</v>
      </c>
      <c r="BK40" s="24" t="s">
        <v>2118</v>
      </c>
      <c r="BL40" s="24" t="s">
        <v>2118</v>
      </c>
      <c r="BM40" s="24" t="s">
        <v>198</v>
      </c>
      <c r="BN40" s="24" t="s">
        <v>198</v>
      </c>
      <c r="BO40" s="24" t="s">
        <v>198</v>
      </c>
      <c r="BP40" s="24" t="s">
        <v>198</v>
      </c>
      <c r="BQ40" s="24" t="s">
        <v>2118</v>
      </c>
      <c r="BR40" s="24" t="s">
        <v>2118</v>
      </c>
      <c r="BS40" s="24" t="s">
        <v>2118</v>
      </c>
      <c r="BT40" s="24" t="s">
        <v>2118</v>
      </c>
      <c r="BU40" s="24" t="s">
        <v>198</v>
      </c>
      <c r="BV40" s="24" t="s">
        <v>2119</v>
      </c>
      <c r="BW40" s="24" t="s">
        <v>2175</v>
      </c>
      <c r="BX40" s="24" t="s">
        <v>2128</v>
      </c>
      <c r="BY40" s="24" t="s">
        <v>705</v>
      </c>
      <c r="BZ40" s="24" t="s">
        <v>712</v>
      </c>
      <c r="CA40" s="24" t="s">
        <v>723</v>
      </c>
      <c r="CB40" s="24" t="s">
        <v>727</v>
      </c>
      <c r="CC40" s="24" t="s">
        <v>2176</v>
      </c>
      <c r="CD40" s="24" t="s">
        <v>830</v>
      </c>
      <c r="CE40" s="24" t="s">
        <v>1435</v>
      </c>
      <c r="CF40" s="24" t="s">
        <v>2177</v>
      </c>
      <c r="CG40" s="24" t="s">
        <v>2178</v>
      </c>
      <c r="CH40" s="24" t="s">
        <v>2118</v>
      </c>
      <c r="CI40" s="23"/>
      <c r="CJ40" s="23"/>
      <c r="CK40" s="24">
        <v>4</v>
      </c>
      <c r="CL40" s="24">
        <v>3</v>
      </c>
      <c r="CM40" s="24">
        <v>2</v>
      </c>
      <c r="CN40" s="23"/>
    </row>
    <row r="41" spans="1:92" x14ac:dyDescent="0.2">
      <c r="A41" s="25">
        <v>42381.340382129631</v>
      </c>
      <c r="B41" s="24">
        <v>2</v>
      </c>
      <c r="C41" s="24">
        <v>5</v>
      </c>
      <c r="D41" s="24">
        <v>3</v>
      </c>
      <c r="E41" s="24">
        <v>5</v>
      </c>
      <c r="F41" s="24">
        <v>3</v>
      </c>
      <c r="G41" s="24">
        <v>3</v>
      </c>
      <c r="H41" s="24">
        <v>2</v>
      </c>
      <c r="I41" s="24">
        <v>4</v>
      </c>
      <c r="J41" s="24">
        <v>4</v>
      </c>
      <c r="K41" s="24">
        <v>4</v>
      </c>
      <c r="L41" s="24">
        <v>3</v>
      </c>
      <c r="M41" s="24">
        <v>4</v>
      </c>
      <c r="N41" s="24">
        <v>3</v>
      </c>
      <c r="O41" s="24">
        <v>5</v>
      </c>
      <c r="P41" s="24">
        <v>3</v>
      </c>
      <c r="Q41" s="24">
        <v>5</v>
      </c>
      <c r="R41" s="24">
        <v>4</v>
      </c>
      <c r="S41" s="24">
        <v>2</v>
      </c>
      <c r="T41" s="24">
        <v>3</v>
      </c>
      <c r="U41" s="23"/>
      <c r="V41" s="23"/>
      <c r="W41" s="24">
        <v>5</v>
      </c>
      <c r="X41" s="24">
        <v>5</v>
      </c>
      <c r="Y41" s="24">
        <v>4</v>
      </c>
      <c r="Z41" s="24">
        <v>5</v>
      </c>
      <c r="AA41" s="24">
        <v>5</v>
      </c>
      <c r="AB41" s="24">
        <v>4</v>
      </c>
      <c r="AC41" s="24">
        <v>4</v>
      </c>
      <c r="AD41" s="24">
        <v>3</v>
      </c>
      <c r="AE41" s="24">
        <v>4</v>
      </c>
      <c r="AF41" s="24">
        <v>2</v>
      </c>
      <c r="AG41" s="24">
        <v>4</v>
      </c>
      <c r="AH41" s="24">
        <v>4</v>
      </c>
      <c r="AI41" s="24">
        <v>4</v>
      </c>
      <c r="AJ41" s="24">
        <v>3</v>
      </c>
      <c r="AK41" s="24">
        <v>5</v>
      </c>
      <c r="AL41" s="24">
        <v>5</v>
      </c>
      <c r="AM41" s="24">
        <v>4</v>
      </c>
      <c r="AN41" s="24">
        <v>4</v>
      </c>
      <c r="AO41" s="24">
        <v>4</v>
      </c>
      <c r="AP41" s="24">
        <v>4</v>
      </c>
      <c r="AQ41" s="24">
        <v>3</v>
      </c>
      <c r="AR41" s="24">
        <v>3</v>
      </c>
      <c r="AS41" s="24">
        <v>4</v>
      </c>
      <c r="AT41" s="24">
        <v>5</v>
      </c>
      <c r="AU41" s="24">
        <v>3</v>
      </c>
      <c r="AV41" s="24">
        <v>5</v>
      </c>
      <c r="AW41" s="24">
        <v>4</v>
      </c>
      <c r="AX41" s="24">
        <v>4</v>
      </c>
      <c r="AY41" s="24">
        <v>5</v>
      </c>
      <c r="AZ41" s="24">
        <v>3</v>
      </c>
      <c r="BA41" s="24">
        <v>4</v>
      </c>
      <c r="BB41" s="23"/>
      <c r="BC41" s="23"/>
      <c r="BD41" s="23"/>
      <c r="BE41" s="24">
        <v>5</v>
      </c>
      <c r="BF41" s="24">
        <v>5</v>
      </c>
      <c r="BG41" s="24">
        <v>5</v>
      </c>
      <c r="BH41" s="24">
        <v>4</v>
      </c>
      <c r="BI41" s="24">
        <v>4</v>
      </c>
      <c r="BJ41" s="24">
        <v>5</v>
      </c>
      <c r="BK41" s="24" t="s">
        <v>198</v>
      </c>
      <c r="BL41" s="24" t="s">
        <v>198</v>
      </c>
      <c r="BM41" s="24" t="s">
        <v>198</v>
      </c>
      <c r="BN41" s="24" t="s">
        <v>198</v>
      </c>
      <c r="BO41" s="24" t="s">
        <v>198</v>
      </c>
      <c r="BP41" s="24" t="s">
        <v>198</v>
      </c>
      <c r="BQ41" s="24" t="s">
        <v>1564</v>
      </c>
      <c r="BR41" s="24" t="s">
        <v>198</v>
      </c>
      <c r="BS41" s="24" t="s">
        <v>198</v>
      </c>
      <c r="BT41" s="24" t="s">
        <v>198</v>
      </c>
      <c r="BU41" s="24" t="s">
        <v>198</v>
      </c>
      <c r="BV41" s="24" t="s">
        <v>183</v>
      </c>
      <c r="BW41" s="24" t="s">
        <v>2179</v>
      </c>
      <c r="BX41" s="24" t="s">
        <v>2180</v>
      </c>
      <c r="BY41" s="24" t="s">
        <v>705</v>
      </c>
      <c r="BZ41" s="24" t="s">
        <v>712</v>
      </c>
      <c r="CA41" s="24" t="s">
        <v>719</v>
      </c>
      <c r="CB41" s="24" t="s">
        <v>727</v>
      </c>
      <c r="CC41" s="24" t="s">
        <v>2181</v>
      </c>
      <c r="CD41" s="24" t="s">
        <v>2182</v>
      </c>
      <c r="CE41" s="24" t="s">
        <v>2183</v>
      </c>
      <c r="CF41" s="24" t="s">
        <v>2184</v>
      </c>
      <c r="CG41" s="24" t="s">
        <v>2185</v>
      </c>
      <c r="CH41" s="24" t="s">
        <v>198</v>
      </c>
      <c r="CI41" s="23"/>
      <c r="CJ41" s="24" t="s">
        <v>2186</v>
      </c>
      <c r="CK41" s="24">
        <v>4</v>
      </c>
      <c r="CL41" s="24">
        <v>5</v>
      </c>
      <c r="CM41" s="24">
        <v>2</v>
      </c>
      <c r="CN41" s="23"/>
    </row>
    <row r="42" spans="1:92" x14ac:dyDescent="0.2">
      <c r="A42" s="25">
        <v>42381.404536076385</v>
      </c>
      <c r="B42" s="24">
        <v>1</v>
      </c>
      <c r="C42" s="24">
        <v>3</v>
      </c>
      <c r="D42" s="24">
        <v>4</v>
      </c>
      <c r="E42" s="24">
        <v>2</v>
      </c>
      <c r="F42" s="24">
        <v>1</v>
      </c>
      <c r="G42" s="24">
        <v>2</v>
      </c>
      <c r="H42" s="24">
        <v>5</v>
      </c>
      <c r="I42" s="24">
        <v>1</v>
      </c>
      <c r="J42" s="24">
        <v>2</v>
      </c>
      <c r="K42" s="24">
        <v>1</v>
      </c>
      <c r="L42" s="24">
        <v>2</v>
      </c>
      <c r="M42" s="24">
        <v>1</v>
      </c>
      <c r="N42" s="24">
        <v>1</v>
      </c>
      <c r="O42" s="24">
        <v>1</v>
      </c>
      <c r="P42" s="24">
        <v>4</v>
      </c>
      <c r="Q42" s="24">
        <v>4</v>
      </c>
      <c r="R42" s="24">
        <v>2</v>
      </c>
      <c r="S42" s="24">
        <v>1</v>
      </c>
      <c r="T42" s="24">
        <v>1</v>
      </c>
      <c r="U42" s="23"/>
      <c r="V42" s="23"/>
      <c r="W42" s="24">
        <v>3</v>
      </c>
      <c r="X42" s="24">
        <v>2</v>
      </c>
      <c r="Y42" s="24">
        <v>4</v>
      </c>
      <c r="Z42" s="24">
        <v>3</v>
      </c>
      <c r="AA42" s="24">
        <v>4</v>
      </c>
      <c r="AB42" s="24">
        <v>4</v>
      </c>
      <c r="AC42" s="24">
        <v>3</v>
      </c>
      <c r="AD42" s="24">
        <v>4</v>
      </c>
      <c r="AE42" s="24">
        <v>2</v>
      </c>
      <c r="AF42" s="24">
        <v>2</v>
      </c>
      <c r="AG42" s="24">
        <v>2</v>
      </c>
      <c r="AH42" s="24">
        <v>4</v>
      </c>
      <c r="AI42" s="24">
        <v>3</v>
      </c>
      <c r="AJ42" s="24">
        <v>1</v>
      </c>
      <c r="AK42" s="24">
        <v>4</v>
      </c>
      <c r="AL42" s="24">
        <v>3</v>
      </c>
      <c r="AM42" s="24">
        <v>1</v>
      </c>
      <c r="AN42" s="24">
        <v>4</v>
      </c>
      <c r="AO42" s="24">
        <v>3</v>
      </c>
      <c r="AP42" s="24">
        <v>1</v>
      </c>
      <c r="AQ42" s="24">
        <v>1</v>
      </c>
      <c r="AR42" s="24">
        <v>1</v>
      </c>
      <c r="AS42" s="24">
        <v>1</v>
      </c>
      <c r="AT42" s="24">
        <v>1</v>
      </c>
      <c r="AU42" s="24">
        <v>1</v>
      </c>
      <c r="AV42" s="24">
        <v>1</v>
      </c>
      <c r="AW42" s="24">
        <v>1</v>
      </c>
      <c r="AX42" s="24">
        <v>4</v>
      </c>
      <c r="AY42" s="24">
        <v>1</v>
      </c>
      <c r="AZ42" s="24">
        <v>1</v>
      </c>
      <c r="BA42" s="24">
        <v>3</v>
      </c>
      <c r="BB42" s="23"/>
      <c r="BC42" s="23"/>
      <c r="BD42" s="23"/>
      <c r="BE42" s="24">
        <v>4</v>
      </c>
      <c r="BF42" s="24">
        <v>2</v>
      </c>
      <c r="BG42" s="24">
        <v>3</v>
      </c>
      <c r="BH42" s="24">
        <v>3</v>
      </c>
      <c r="BI42" s="24">
        <v>3</v>
      </c>
      <c r="BJ42" s="24">
        <v>4</v>
      </c>
      <c r="BK42" s="24" t="s">
        <v>198</v>
      </c>
      <c r="BL42" s="24" t="s">
        <v>1564</v>
      </c>
      <c r="BM42" s="24" t="s">
        <v>1564</v>
      </c>
      <c r="BN42" s="24" t="s">
        <v>1564</v>
      </c>
      <c r="BO42" s="24" t="s">
        <v>198</v>
      </c>
      <c r="BP42" s="24" t="s">
        <v>1564</v>
      </c>
      <c r="BQ42" s="24" t="s">
        <v>1564</v>
      </c>
      <c r="BR42" s="24" t="s">
        <v>1564</v>
      </c>
      <c r="BS42" s="24" t="s">
        <v>198</v>
      </c>
      <c r="BT42" s="24" t="s">
        <v>198</v>
      </c>
      <c r="BU42" s="24" t="s">
        <v>198</v>
      </c>
      <c r="BV42" s="24" t="s">
        <v>183</v>
      </c>
      <c r="BW42" s="23"/>
      <c r="BX42" s="24" t="s">
        <v>2128</v>
      </c>
      <c r="BY42" s="24" t="s">
        <v>704</v>
      </c>
      <c r="BZ42" s="24" t="s">
        <v>711</v>
      </c>
      <c r="CA42" s="24" t="s">
        <v>719</v>
      </c>
      <c r="CB42" s="24" t="s">
        <v>727</v>
      </c>
      <c r="CC42" s="24" t="s">
        <v>2187</v>
      </c>
      <c r="CD42" s="24" t="s">
        <v>829</v>
      </c>
      <c r="CE42" s="24" t="s">
        <v>1660</v>
      </c>
      <c r="CF42" s="24" t="s">
        <v>837</v>
      </c>
      <c r="CG42" s="24" t="s">
        <v>844</v>
      </c>
      <c r="CH42" s="24" t="s">
        <v>198</v>
      </c>
      <c r="CI42" s="23"/>
      <c r="CJ42" s="24" t="s">
        <v>2188</v>
      </c>
      <c r="CK42" s="24">
        <v>1</v>
      </c>
      <c r="CL42" s="24">
        <v>1</v>
      </c>
      <c r="CM42" s="24">
        <v>1</v>
      </c>
      <c r="CN42" s="23"/>
    </row>
    <row r="43" spans="1:92" x14ac:dyDescent="0.2">
      <c r="A43" s="25">
        <v>42381.404783368052</v>
      </c>
      <c r="B43" s="24">
        <v>4</v>
      </c>
      <c r="C43" s="24">
        <v>3</v>
      </c>
      <c r="D43" s="24">
        <v>5</v>
      </c>
      <c r="E43" s="24">
        <v>3</v>
      </c>
      <c r="F43" s="24">
        <v>1</v>
      </c>
      <c r="G43" s="24">
        <v>5</v>
      </c>
      <c r="H43" s="24">
        <v>2</v>
      </c>
      <c r="I43" s="24">
        <v>4</v>
      </c>
      <c r="J43" s="24">
        <v>2</v>
      </c>
      <c r="K43" s="24">
        <v>2</v>
      </c>
      <c r="L43" s="24">
        <v>5</v>
      </c>
      <c r="M43" s="24">
        <v>3</v>
      </c>
      <c r="N43" s="24">
        <v>1</v>
      </c>
      <c r="O43" s="24">
        <v>5</v>
      </c>
      <c r="P43" s="24">
        <v>5</v>
      </c>
      <c r="Q43" s="24">
        <v>5</v>
      </c>
      <c r="R43" s="24">
        <v>3</v>
      </c>
      <c r="S43" s="24">
        <v>1</v>
      </c>
      <c r="T43" s="24">
        <v>2</v>
      </c>
      <c r="U43" s="23"/>
      <c r="V43" s="23"/>
      <c r="W43" s="24">
        <v>4</v>
      </c>
      <c r="X43" s="24">
        <v>3</v>
      </c>
      <c r="Y43" s="24">
        <v>5</v>
      </c>
      <c r="Z43" s="24">
        <v>5</v>
      </c>
      <c r="AA43" s="24">
        <v>4</v>
      </c>
      <c r="AB43" s="24">
        <v>4</v>
      </c>
      <c r="AC43" s="24">
        <v>4</v>
      </c>
      <c r="AD43" s="24">
        <v>4</v>
      </c>
      <c r="AE43" s="24">
        <v>2</v>
      </c>
      <c r="AF43" s="24">
        <v>4</v>
      </c>
      <c r="AG43" s="24">
        <v>5</v>
      </c>
      <c r="AH43" s="24">
        <v>4</v>
      </c>
      <c r="AI43" s="24">
        <v>5</v>
      </c>
      <c r="AJ43" s="24">
        <v>5</v>
      </c>
      <c r="AK43" s="24">
        <v>4</v>
      </c>
      <c r="AL43" s="24">
        <v>2</v>
      </c>
      <c r="AM43" s="24">
        <v>1</v>
      </c>
      <c r="AN43" s="24">
        <v>5</v>
      </c>
      <c r="AO43" s="24">
        <v>1</v>
      </c>
      <c r="AP43" s="24">
        <v>3</v>
      </c>
      <c r="AQ43" s="24">
        <v>3</v>
      </c>
      <c r="AR43" s="24">
        <v>2</v>
      </c>
      <c r="AS43" s="24">
        <v>5</v>
      </c>
      <c r="AT43" s="24">
        <v>3</v>
      </c>
      <c r="AU43" s="24">
        <v>2</v>
      </c>
      <c r="AV43" s="24">
        <v>5</v>
      </c>
      <c r="AW43" s="24">
        <v>4</v>
      </c>
      <c r="AX43" s="24">
        <v>5</v>
      </c>
      <c r="AY43" s="24">
        <v>3</v>
      </c>
      <c r="AZ43" s="24">
        <v>1</v>
      </c>
      <c r="BA43" s="24">
        <v>2</v>
      </c>
      <c r="BB43" s="23"/>
      <c r="BC43" s="23"/>
      <c r="BD43" s="23"/>
      <c r="BE43" s="24">
        <v>5</v>
      </c>
      <c r="BF43" s="24">
        <v>5</v>
      </c>
      <c r="BG43" s="24">
        <v>4</v>
      </c>
      <c r="BH43" s="24">
        <v>3</v>
      </c>
      <c r="BI43" s="24">
        <v>4</v>
      </c>
      <c r="BJ43" s="24">
        <v>5</v>
      </c>
      <c r="BK43" s="24" t="s">
        <v>198</v>
      </c>
      <c r="BL43" s="24" t="s">
        <v>198</v>
      </c>
      <c r="BM43" s="24" t="s">
        <v>198</v>
      </c>
      <c r="BN43" s="24" t="s">
        <v>198</v>
      </c>
      <c r="BO43" s="24" t="s">
        <v>198</v>
      </c>
      <c r="BP43" s="24" t="s">
        <v>198</v>
      </c>
      <c r="BQ43" s="24" t="s">
        <v>1564</v>
      </c>
      <c r="BR43" s="24" t="s">
        <v>198</v>
      </c>
      <c r="BS43" s="24" t="s">
        <v>1564</v>
      </c>
      <c r="BT43" s="24" t="s">
        <v>198</v>
      </c>
      <c r="BU43" s="24" t="s">
        <v>198</v>
      </c>
      <c r="BV43" s="24" t="s">
        <v>2119</v>
      </c>
      <c r="BW43" s="24" t="s">
        <v>2121</v>
      </c>
      <c r="BX43" s="24" t="s">
        <v>2128</v>
      </c>
      <c r="BY43" s="24" t="s">
        <v>705</v>
      </c>
      <c r="BZ43" s="24" t="s">
        <v>713</v>
      </c>
      <c r="CA43" s="24" t="s">
        <v>720</v>
      </c>
      <c r="CB43" s="24" t="s">
        <v>727</v>
      </c>
      <c r="CC43" s="24" t="s">
        <v>1333</v>
      </c>
      <c r="CD43" s="24" t="s">
        <v>828</v>
      </c>
      <c r="CE43" s="24" t="s">
        <v>1142</v>
      </c>
      <c r="CF43" s="24" t="s">
        <v>939</v>
      </c>
      <c r="CG43" s="24" t="s">
        <v>844</v>
      </c>
      <c r="CH43" s="24" t="s">
        <v>1564</v>
      </c>
      <c r="CI43" s="23"/>
      <c r="CJ43" s="24" t="s">
        <v>2189</v>
      </c>
      <c r="CK43" s="24">
        <v>3</v>
      </c>
      <c r="CL43" s="24">
        <v>3</v>
      </c>
      <c r="CM43" s="24">
        <v>2</v>
      </c>
      <c r="CN43" s="23"/>
    </row>
    <row r="44" spans="1:92" x14ac:dyDescent="0.2">
      <c r="A44" s="25">
        <v>42381.405532488425</v>
      </c>
      <c r="B44" s="24">
        <v>2</v>
      </c>
      <c r="C44" s="24">
        <v>3</v>
      </c>
      <c r="D44" s="24">
        <v>2</v>
      </c>
      <c r="E44" s="24">
        <v>2</v>
      </c>
      <c r="F44" s="24">
        <v>2</v>
      </c>
      <c r="G44" s="24">
        <v>4</v>
      </c>
      <c r="H44" s="24">
        <v>3</v>
      </c>
      <c r="I44" s="24">
        <v>5</v>
      </c>
      <c r="J44" s="24">
        <v>5</v>
      </c>
      <c r="K44" s="24">
        <v>4</v>
      </c>
      <c r="L44" s="24">
        <v>1</v>
      </c>
      <c r="M44" s="24">
        <v>2</v>
      </c>
      <c r="N44" s="24">
        <v>1</v>
      </c>
      <c r="O44" s="24">
        <v>5</v>
      </c>
      <c r="P44" s="24">
        <v>2</v>
      </c>
      <c r="Q44" s="24">
        <v>5</v>
      </c>
      <c r="R44" s="24">
        <v>4</v>
      </c>
      <c r="S44" s="24">
        <v>1</v>
      </c>
      <c r="T44" s="24">
        <v>3</v>
      </c>
      <c r="U44" s="23"/>
      <c r="V44" s="23"/>
      <c r="W44" s="24">
        <v>2</v>
      </c>
      <c r="X44" s="24">
        <v>4</v>
      </c>
      <c r="Y44" s="24">
        <v>1</v>
      </c>
      <c r="Z44" s="24">
        <v>5</v>
      </c>
      <c r="AA44" s="24">
        <v>3</v>
      </c>
      <c r="AB44" s="24">
        <v>5</v>
      </c>
      <c r="AC44" s="24">
        <v>2</v>
      </c>
      <c r="AD44" s="24">
        <v>3</v>
      </c>
      <c r="AE44" s="24">
        <v>5</v>
      </c>
      <c r="AF44" s="24">
        <v>2</v>
      </c>
      <c r="AG44" s="24">
        <v>5</v>
      </c>
      <c r="AH44" s="24">
        <v>4</v>
      </c>
      <c r="AI44" s="24">
        <v>2</v>
      </c>
      <c r="AJ44" s="24">
        <v>2</v>
      </c>
      <c r="AK44" s="24">
        <v>5</v>
      </c>
      <c r="AL44" s="24">
        <v>4</v>
      </c>
      <c r="AM44" s="24">
        <v>2</v>
      </c>
      <c r="AN44" s="24">
        <v>4</v>
      </c>
      <c r="AO44" s="24">
        <v>3</v>
      </c>
      <c r="AP44" s="24">
        <v>5</v>
      </c>
      <c r="AQ44" s="24">
        <v>5</v>
      </c>
      <c r="AR44" s="24">
        <v>4</v>
      </c>
      <c r="AS44" s="24">
        <v>1</v>
      </c>
      <c r="AT44" s="24">
        <v>2</v>
      </c>
      <c r="AU44" s="24">
        <v>1</v>
      </c>
      <c r="AV44" s="24">
        <v>4</v>
      </c>
      <c r="AW44" s="24">
        <v>3</v>
      </c>
      <c r="AX44" s="24">
        <v>5</v>
      </c>
      <c r="AY44" s="24">
        <v>4</v>
      </c>
      <c r="AZ44" s="24">
        <v>2</v>
      </c>
      <c r="BA44" s="24">
        <v>3</v>
      </c>
      <c r="BB44" s="23"/>
      <c r="BC44" s="23"/>
      <c r="BD44" s="23"/>
      <c r="BE44" s="24">
        <v>5</v>
      </c>
      <c r="BF44" s="24">
        <v>5</v>
      </c>
      <c r="BG44" s="24">
        <v>5</v>
      </c>
      <c r="BH44" s="24">
        <v>5</v>
      </c>
      <c r="BI44" s="24">
        <v>5</v>
      </c>
      <c r="BJ44" s="24">
        <v>5</v>
      </c>
      <c r="BK44" s="24" t="s">
        <v>1564</v>
      </c>
      <c r="BL44" s="24" t="s">
        <v>2118</v>
      </c>
      <c r="BM44" s="24" t="s">
        <v>2118</v>
      </c>
      <c r="BN44" s="24" t="s">
        <v>2118</v>
      </c>
      <c r="BO44" s="24" t="s">
        <v>1564</v>
      </c>
      <c r="BP44" s="24" t="s">
        <v>198</v>
      </c>
      <c r="BQ44" s="24" t="s">
        <v>2118</v>
      </c>
      <c r="BR44" s="24" t="s">
        <v>198</v>
      </c>
      <c r="BS44" s="24" t="s">
        <v>198</v>
      </c>
      <c r="BT44" s="24" t="s">
        <v>198</v>
      </c>
      <c r="BU44" s="24" t="s">
        <v>198</v>
      </c>
      <c r="BV44" s="24" t="s">
        <v>2119</v>
      </c>
      <c r="BW44" s="24" t="s">
        <v>2121</v>
      </c>
      <c r="BX44" s="24" t="s">
        <v>2128</v>
      </c>
      <c r="BY44" s="24" t="s">
        <v>704</v>
      </c>
      <c r="BZ44" s="24" t="s">
        <v>712</v>
      </c>
      <c r="CA44" s="24" t="s">
        <v>719</v>
      </c>
      <c r="CB44" s="24" t="s">
        <v>727</v>
      </c>
      <c r="CC44" s="24" t="s">
        <v>2190</v>
      </c>
      <c r="CD44" s="24" t="s">
        <v>828</v>
      </c>
      <c r="CE44" s="24" t="s">
        <v>953</v>
      </c>
      <c r="CF44" s="24" t="s">
        <v>678</v>
      </c>
      <c r="CG44" s="24" t="s">
        <v>768</v>
      </c>
      <c r="CH44" s="24" t="s">
        <v>198</v>
      </c>
      <c r="CI44" s="23"/>
      <c r="CJ44" s="24" t="s">
        <v>2191</v>
      </c>
      <c r="CK44" s="24">
        <v>5</v>
      </c>
      <c r="CL44" s="24">
        <v>5</v>
      </c>
      <c r="CM44" s="24">
        <v>3</v>
      </c>
      <c r="CN44" s="23"/>
    </row>
    <row r="45" spans="1:92" x14ac:dyDescent="0.2">
      <c r="A45" s="25">
        <v>42381.406149918985</v>
      </c>
      <c r="B45" s="24">
        <v>1</v>
      </c>
      <c r="C45" s="24">
        <v>4</v>
      </c>
      <c r="D45" s="24">
        <v>4</v>
      </c>
      <c r="E45" s="24">
        <v>2</v>
      </c>
      <c r="F45" s="24">
        <v>1</v>
      </c>
      <c r="G45" s="24">
        <v>4</v>
      </c>
      <c r="H45" s="24">
        <v>1</v>
      </c>
      <c r="I45" s="24">
        <v>2</v>
      </c>
      <c r="J45" s="24">
        <v>2</v>
      </c>
      <c r="K45" s="24" t="s">
        <v>5</v>
      </c>
      <c r="L45" s="24">
        <v>2</v>
      </c>
      <c r="M45" s="24">
        <v>1</v>
      </c>
      <c r="N45" s="24">
        <v>1</v>
      </c>
      <c r="O45" s="24">
        <v>2</v>
      </c>
      <c r="P45" s="24">
        <v>3</v>
      </c>
      <c r="Q45" s="24">
        <v>2</v>
      </c>
      <c r="R45" s="24">
        <v>1</v>
      </c>
      <c r="S45" s="24">
        <v>1</v>
      </c>
      <c r="T45" s="24">
        <v>1</v>
      </c>
      <c r="U45" s="23"/>
      <c r="V45" s="23"/>
      <c r="W45" s="24">
        <v>3</v>
      </c>
      <c r="X45" s="24">
        <v>4</v>
      </c>
      <c r="Y45" s="24">
        <v>3</v>
      </c>
      <c r="Z45" s="24">
        <v>3</v>
      </c>
      <c r="AA45" s="24">
        <v>4</v>
      </c>
      <c r="AB45" s="24">
        <v>3</v>
      </c>
      <c r="AC45" s="24">
        <v>4</v>
      </c>
      <c r="AD45" s="24">
        <v>3</v>
      </c>
      <c r="AE45" s="24">
        <v>4</v>
      </c>
      <c r="AF45" s="24">
        <v>3</v>
      </c>
      <c r="AG45" s="24">
        <v>3</v>
      </c>
      <c r="AH45" s="24">
        <v>3</v>
      </c>
      <c r="AI45" s="24">
        <v>4</v>
      </c>
      <c r="AJ45" s="24" t="s">
        <v>5</v>
      </c>
      <c r="AK45" s="24">
        <v>5</v>
      </c>
      <c r="AL45" s="24">
        <v>2</v>
      </c>
      <c r="AM45" s="24">
        <v>1</v>
      </c>
      <c r="AN45" s="24">
        <v>4</v>
      </c>
      <c r="AO45" s="24">
        <v>2</v>
      </c>
      <c r="AP45" s="24">
        <v>2</v>
      </c>
      <c r="AQ45" s="24">
        <v>1</v>
      </c>
      <c r="AR45" s="24">
        <v>1</v>
      </c>
      <c r="AS45" s="24">
        <v>1</v>
      </c>
      <c r="AT45" s="24" t="s">
        <v>5</v>
      </c>
      <c r="AU45" s="24">
        <v>2</v>
      </c>
      <c r="AV45" s="24">
        <v>3</v>
      </c>
      <c r="AW45" s="24">
        <v>3</v>
      </c>
      <c r="AX45" s="24">
        <v>3</v>
      </c>
      <c r="AY45" s="24">
        <v>2</v>
      </c>
      <c r="AZ45" s="24">
        <v>2</v>
      </c>
      <c r="BA45" s="24">
        <v>2</v>
      </c>
      <c r="BB45" s="23"/>
      <c r="BC45" s="23"/>
      <c r="BD45" s="23"/>
      <c r="BE45" s="24">
        <v>4</v>
      </c>
      <c r="BF45" s="24">
        <v>4</v>
      </c>
      <c r="BG45" s="24">
        <v>4</v>
      </c>
      <c r="BH45" s="24">
        <v>3</v>
      </c>
      <c r="BI45" s="24">
        <v>3</v>
      </c>
      <c r="BJ45" s="24">
        <v>4</v>
      </c>
      <c r="BK45" s="24" t="s">
        <v>198</v>
      </c>
      <c r="BL45" s="24" t="s">
        <v>1564</v>
      </c>
      <c r="BM45" s="24" t="s">
        <v>198</v>
      </c>
      <c r="BN45" s="24" t="s">
        <v>2118</v>
      </c>
      <c r="BO45" s="24" t="s">
        <v>198</v>
      </c>
      <c r="BP45" s="24" t="s">
        <v>1564</v>
      </c>
      <c r="BQ45" s="24" t="s">
        <v>1564</v>
      </c>
      <c r="BR45" s="24" t="s">
        <v>1564</v>
      </c>
      <c r="BS45" s="24" t="s">
        <v>1564</v>
      </c>
      <c r="BT45" s="24" t="s">
        <v>198</v>
      </c>
      <c r="BU45" s="24" t="s">
        <v>198</v>
      </c>
      <c r="BV45" s="24" t="s">
        <v>183</v>
      </c>
      <c r="BW45" s="24" t="s">
        <v>2192</v>
      </c>
      <c r="BX45" s="24" t="s">
        <v>2128</v>
      </c>
      <c r="BY45" s="24" t="s">
        <v>705</v>
      </c>
      <c r="BZ45" s="24" t="s">
        <v>713</v>
      </c>
      <c r="CA45" s="24" t="s">
        <v>719</v>
      </c>
      <c r="CB45" s="24" t="s">
        <v>727</v>
      </c>
      <c r="CC45" s="24" t="s">
        <v>2193</v>
      </c>
      <c r="CD45" s="24" t="s">
        <v>741</v>
      </c>
      <c r="CE45" s="24" t="s">
        <v>2194</v>
      </c>
      <c r="CF45" s="24" t="s">
        <v>1926</v>
      </c>
      <c r="CG45" s="24" t="s">
        <v>844</v>
      </c>
      <c r="CH45" s="24" t="s">
        <v>1564</v>
      </c>
      <c r="CI45" s="23"/>
      <c r="CJ45" s="23"/>
      <c r="CK45" s="24">
        <v>2</v>
      </c>
      <c r="CL45" s="24">
        <v>2</v>
      </c>
      <c r="CM45" s="24" t="s">
        <v>5</v>
      </c>
      <c r="CN45" s="23"/>
    </row>
    <row r="46" spans="1:92" x14ac:dyDescent="0.2">
      <c r="A46" s="25">
        <v>42381.406543888894</v>
      </c>
      <c r="B46" s="24">
        <v>5</v>
      </c>
      <c r="C46" s="24">
        <v>5</v>
      </c>
      <c r="D46" s="24">
        <v>5</v>
      </c>
      <c r="E46" s="24">
        <v>4</v>
      </c>
      <c r="F46" s="24">
        <v>1</v>
      </c>
      <c r="G46" s="24">
        <v>5</v>
      </c>
      <c r="H46" s="24">
        <v>5</v>
      </c>
      <c r="I46" s="24">
        <v>4</v>
      </c>
      <c r="J46" s="24">
        <v>5</v>
      </c>
      <c r="K46" s="24">
        <v>3</v>
      </c>
      <c r="L46" s="24">
        <v>3</v>
      </c>
      <c r="M46" s="24">
        <v>5</v>
      </c>
      <c r="N46" s="24">
        <v>3</v>
      </c>
      <c r="O46" s="24">
        <v>4</v>
      </c>
      <c r="P46" s="24">
        <v>5</v>
      </c>
      <c r="Q46" s="24">
        <v>2</v>
      </c>
      <c r="R46" s="24">
        <v>3</v>
      </c>
      <c r="S46" s="24">
        <v>1</v>
      </c>
      <c r="T46" s="24">
        <v>1</v>
      </c>
      <c r="U46" s="23"/>
      <c r="V46" s="23"/>
      <c r="W46" s="24">
        <v>5</v>
      </c>
      <c r="X46" s="24">
        <v>5</v>
      </c>
      <c r="Y46" s="24">
        <v>4</v>
      </c>
      <c r="Z46" s="24">
        <v>4</v>
      </c>
      <c r="AA46" s="24">
        <v>4</v>
      </c>
      <c r="AB46" s="24">
        <v>5</v>
      </c>
      <c r="AC46" s="24">
        <v>3</v>
      </c>
      <c r="AD46" s="24">
        <v>5</v>
      </c>
      <c r="AE46" s="24">
        <v>4</v>
      </c>
      <c r="AF46" s="24">
        <v>5</v>
      </c>
      <c r="AG46" s="24">
        <v>5</v>
      </c>
      <c r="AH46" s="24">
        <v>5</v>
      </c>
      <c r="AI46" s="24">
        <v>4</v>
      </c>
      <c r="AJ46" s="24">
        <v>4</v>
      </c>
      <c r="AK46" s="24">
        <v>5</v>
      </c>
      <c r="AL46" s="24">
        <v>4</v>
      </c>
      <c r="AM46" s="24">
        <v>1</v>
      </c>
      <c r="AN46" s="24">
        <v>5</v>
      </c>
      <c r="AO46" s="24">
        <v>5</v>
      </c>
      <c r="AP46" s="24">
        <v>5</v>
      </c>
      <c r="AQ46" s="24">
        <v>5</v>
      </c>
      <c r="AR46" s="24">
        <v>4</v>
      </c>
      <c r="AS46" s="24">
        <v>3</v>
      </c>
      <c r="AT46" s="24">
        <v>5</v>
      </c>
      <c r="AU46" s="24">
        <v>4</v>
      </c>
      <c r="AV46" s="24">
        <v>5</v>
      </c>
      <c r="AW46" s="24">
        <v>5</v>
      </c>
      <c r="AX46" s="24">
        <v>1</v>
      </c>
      <c r="AY46" s="24">
        <v>4</v>
      </c>
      <c r="AZ46" s="24">
        <v>1</v>
      </c>
      <c r="BA46" s="24">
        <v>1</v>
      </c>
      <c r="BB46" s="23"/>
      <c r="BC46" s="23"/>
      <c r="BD46" s="23"/>
      <c r="BE46" s="24">
        <v>5</v>
      </c>
      <c r="BF46" s="24">
        <v>5</v>
      </c>
      <c r="BG46" s="24">
        <v>4</v>
      </c>
      <c r="BH46" s="24">
        <v>3</v>
      </c>
      <c r="BI46" s="24">
        <v>2</v>
      </c>
      <c r="BJ46" s="24">
        <v>3</v>
      </c>
      <c r="BK46" s="24" t="s">
        <v>1564</v>
      </c>
      <c r="BL46" s="24" t="s">
        <v>198</v>
      </c>
      <c r="BM46" s="24" t="s">
        <v>198</v>
      </c>
      <c r="BN46" s="24" t="s">
        <v>198</v>
      </c>
      <c r="BO46" s="24" t="s">
        <v>198</v>
      </c>
      <c r="BP46" s="24" t="s">
        <v>198</v>
      </c>
      <c r="BQ46" s="24" t="s">
        <v>1564</v>
      </c>
      <c r="BR46" s="24" t="s">
        <v>198</v>
      </c>
      <c r="BS46" s="24" t="s">
        <v>198</v>
      </c>
      <c r="BT46" s="24" t="s">
        <v>198</v>
      </c>
      <c r="BU46" s="24" t="s">
        <v>198</v>
      </c>
      <c r="BV46" s="24" t="s">
        <v>2119</v>
      </c>
      <c r="BW46" s="24" t="s">
        <v>2121</v>
      </c>
      <c r="BX46" s="24" t="s">
        <v>2128</v>
      </c>
      <c r="BY46" s="24" t="s">
        <v>705</v>
      </c>
      <c r="BZ46" s="24" t="s">
        <v>713</v>
      </c>
      <c r="CA46" s="24" t="s">
        <v>719</v>
      </c>
      <c r="CB46" s="24" t="s">
        <v>727</v>
      </c>
      <c r="CC46" s="24" t="s">
        <v>933</v>
      </c>
      <c r="CD46" s="24" t="s">
        <v>741</v>
      </c>
      <c r="CE46" s="24" t="s">
        <v>1093</v>
      </c>
      <c r="CF46" s="24" t="s">
        <v>837</v>
      </c>
      <c r="CG46" s="24" t="s">
        <v>844</v>
      </c>
      <c r="CH46" s="24" t="s">
        <v>198</v>
      </c>
      <c r="CI46" s="23"/>
      <c r="CJ46" s="24" t="s">
        <v>2195</v>
      </c>
      <c r="CK46" s="24">
        <v>2</v>
      </c>
      <c r="CL46" s="24">
        <v>2</v>
      </c>
      <c r="CM46" s="24">
        <v>1</v>
      </c>
      <c r="CN46" s="23"/>
    </row>
    <row r="47" spans="1:92" x14ac:dyDescent="0.2">
      <c r="A47" s="25">
        <v>42381.40712689815</v>
      </c>
      <c r="B47" s="24">
        <v>2</v>
      </c>
      <c r="C47" s="24">
        <v>4</v>
      </c>
      <c r="D47" s="24">
        <v>1</v>
      </c>
      <c r="E47" s="24">
        <v>1</v>
      </c>
      <c r="F47" s="24">
        <v>2</v>
      </c>
      <c r="G47" s="24">
        <v>4</v>
      </c>
      <c r="H47" s="24">
        <v>2</v>
      </c>
      <c r="I47" s="24">
        <v>5</v>
      </c>
      <c r="J47" s="24">
        <v>3</v>
      </c>
      <c r="K47" s="24">
        <v>5</v>
      </c>
      <c r="L47" s="24">
        <v>2</v>
      </c>
      <c r="M47" s="24">
        <v>4</v>
      </c>
      <c r="N47" s="24">
        <v>2</v>
      </c>
      <c r="O47" s="24">
        <v>2</v>
      </c>
      <c r="P47" s="24">
        <v>4</v>
      </c>
      <c r="Q47" s="24">
        <v>3</v>
      </c>
      <c r="R47" s="24">
        <v>2</v>
      </c>
      <c r="S47" s="24">
        <v>4</v>
      </c>
      <c r="T47" s="24">
        <v>2</v>
      </c>
      <c r="U47" s="23"/>
      <c r="V47" s="23"/>
      <c r="W47" s="24">
        <v>4</v>
      </c>
      <c r="X47" s="24">
        <v>4</v>
      </c>
      <c r="Y47" s="24">
        <v>4</v>
      </c>
      <c r="Z47" s="24">
        <v>3</v>
      </c>
      <c r="AA47" s="24">
        <v>4</v>
      </c>
      <c r="AB47" s="24">
        <v>2</v>
      </c>
      <c r="AC47" s="24">
        <v>2</v>
      </c>
      <c r="AD47" s="24">
        <v>5</v>
      </c>
      <c r="AE47" s="24">
        <v>4</v>
      </c>
      <c r="AF47" s="24">
        <v>4</v>
      </c>
      <c r="AG47" s="24">
        <v>4</v>
      </c>
      <c r="AH47" s="24">
        <v>5</v>
      </c>
      <c r="AI47" s="24">
        <v>2</v>
      </c>
      <c r="AJ47" s="24">
        <v>4</v>
      </c>
      <c r="AK47" s="24">
        <v>4</v>
      </c>
      <c r="AL47" s="24">
        <v>2</v>
      </c>
      <c r="AM47" s="24">
        <v>3</v>
      </c>
      <c r="AN47" s="24">
        <v>5</v>
      </c>
      <c r="AO47" s="24">
        <v>3</v>
      </c>
      <c r="AP47" s="24">
        <v>5</v>
      </c>
      <c r="AQ47" s="24">
        <v>4</v>
      </c>
      <c r="AR47" s="24">
        <v>5</v>
      </c>
      <c r="AS47" s="24">
        <v>3</v>
      </c>
      <c r="AT47" s="24">
        <v>5</v>
      </c>
      <c r="AU47" s="24">
        <v>3</v>
      </c>
      <c r="AV47" s="24">
        <v>4</v>
      </c>
      <c r="AW47" s="24">
        <v>5</v>
      </c>
      <c r="AX47" s="24">
        <v>4</v>
      </c>
      <c r="AY47" s="24">
        <v>2</v>
      </c>
      <c r="AZ47" s="24">
        <v>5</v>
      </c>
      <c r="BA47" s="24">
        <v>3</v>
      </c>
      <c r="BB47" s="23"/>
      <c r="BC47" s="23"/>
      <c r="BD47" s="23"/>
      <c r="BE47" s="24">
        <v>5</v>
      </c>
      <c r="BF47" s="24">
        <v>5</v>
      </c>
      <c r="BG47" s="24">
        <v>4</v>
      </c>
      <c r="BH47" s="24">
        <v>4</v>
      </c>
      <c r="BI47" s="24">
        <v>5</v>
      </c>
      <c r="BJ47" s="24">
        <v>5</v>
      </c>
      <c r="BK47" s="24" t="s">
        <v>198</v>
      </c>
      <c r="BL47" s="24" t="s">
        <v>198</v>
      </c>
      <c r="BM47" s="24" t="s">
        <v>198</v>
      </c>
      <c r="BN47" s="24" t="s">
        <v>198</v>
      </c>
      <c r="BO47" s="24" t="s">
        <v>198</v>
      </c>
      <c r="BP47" s="24" t="s">
        <v>198</v>
      </c>
      <c r="BQ47" s="24" t="s">
        <v>1564</v>
      </c>
      <c r="BR47" s="24" t="s">
        <v>198</v>
      </c>
      <c r="BS47" s="24" t="s">
        <v>198</v>
      </c>
      <c r="BT47" s="24" t="s">
        <v>198</v>
      </c>
      <c r="BU47" s="24" t="s">
        <v>198</v>
      </c>
      <c r="BV47" s="24" t="s">
        <v>2196</v>
      </c>
      <c r="BW47" s="24" t="s">
        <v>2121</v>
      </c>
      <c r="BX47" s="24" t="s">
        <v>2128</v>
      </c>
      <c r="BY47" s="24" t="s">
        <v>705</v>
      </c>
      <c r="BZ47" s="24" t="s">
        <v>713</v>
      </c>
      <c r="CA47" s="24" t="s">
        <v>719</v>
      </c>
      <c r="CB47" s="24" t="s">
        <v>727</v>
      </c>
      <c r="CC47" s="24" t="s">
        <v>2197</v>
      </c>
      <c r="CD47" s="24" t="s">
        <v>828</v>
      </c>
      <c r="CE47" s="24" t="s">
        <v>1912</v>
      </c>
      <c r="CF47" s="24" t="s">
        <v>839</v>
      </c>
      <c r="CG47" s="24" t="s">
        <v>846</v>
      </c>
      <c r="CH47" s="24" t="s">
        <v>198</v>
      </c>
      <c r="CI47" s="23"/>
      <c r="CJ47" s="23"/>
      <c r="CK47" s="24">
        <v>4</v>
      </c>
      <c r="CL47" s="24">
        <v>5</v>
      </c>
      <c r="CM47" s="24">
        <v>2</v>
      </c>
      <c r="CN47" s="23"/>
    </row>
    <row r="48" spans="1:92" x14ac:dyDescent="0.2">
      <c r="A48" s="25">
        <v>42381.407132395834</v>
      </c>
      <c r="B48" s="24">
        <v>4</v>
      </c>
      <c r="C48" s="24">
        <v>5</v>
      </c>
      <c r="D48" s="24">
        <v>5</v>
      </c>
      <c r="E48" s="24">
        <v>1</v>
      </c>
      <c r="F48" s="24">
        <v>5</v>
      </c>
      <c r="G48" s="24">
        <v>5</v>
      </c>
      <c r="H48" s="24">
        <v>5</v>
      </c>
      <c r="I48" s="24">
        <v>2</v>
      </c>
      <c r="J48" s="24">
        <v>4</v>
      </c>
      <c r="K48" s="24">
        <v>1</v>
      </c>
      <c r="L48" s="24">
        <v>4</v>
      </c>
      <c r="M48" s="24">
        <v>5</v>
      </c>
      <c r="N48" s="24">
        <v>1</v>
      </c>
      <c r="O48" s="24">
        <v>5</v>
      </c>
      <c r="P48" s="24">
        <v>4</v>
      </c>
      <c r="Q48" s="24">
        <v>4</v>
      </c>
      <c r="R48" s="24">
        <v>3</v>
      </c>
      <c r="S48" s="24">
        <v>5</v>
      </c>
      <c r="T48" s="24">
        <v>3</v>
      </c>
      <c r="U48" s="23"/>
      <c r="V48" s="23"/>
      <c r="W48" s="24">
        <v>5</v>
      </c>
      <c r="X48" s="24">
        <v>3</v>
      </c>
      <c r="Y48" s="24">
        <v>5</v>
      </c>
      <c r="Z48" s="24">
        <v>5</v>
      </c>
      <c r="AA48" s="24">
        <v>5</v>
      </c>
      <c r="AB48" s="24">
        <v>3</v>
      </c>
      <c r="AC48" s="24">
        <v>5</v>
      </c>
      <c r="AD48" s="24">
        <v>3</v>
      </c>
      <c r="AE48" s="24">
        <v>5</v>
      </c>
      <c r="AF48" s="24">
        <v>5</v>
      </c>
      <c r="AG48" s="24">
        <v>5</v>
      </c>
      <c r="AH48" s="24">
        <v>5</v>
      </c>
      <c r="AI48" s="24">
        <v>5</v>
      </c>
      <c r="AJ48" s="24">
        <v>5</v>
      </c>
      <c r="AK48" s="24">
        <v>5</v>
      </c>
      <c r="AL48" s="24">
        <v>4</v>
      </c>
      <c r="AM48" s="24">
        <v>5</v>
      </c>
      <c r="AN48" s="24">
        <v>5</v>
      </c>
      <c r="AO48" s="24">
        <v>5</v>
      </c>
      <c r="AP48" s="24">
        <v>4</v>
      </c>
      <c r="AQ48" s="24">
        <v>3</v>
      </c>
      <c r="AR48" s="24">
        <v>5</v>
      </c>
      <c r="AS48" s="24">
        <v>5</v>
      </c>
      <c r="AT48" s="24">
        <v>5</v>
      </c>
      <c r="AU48" s="24">
        <v>1</v>
      </c>
      <c r="AV48" s="24">
        <v>5</v>
      </c>
      <c r="AW48" s="24">
        <v>5</v>
      </c>
      <c r="AX48" s="24">
        <v>5</v>
      </c>
      <c r="AY48" s="24">
        <v>4</v>
      </c>
      <c r="AZ48" s="24">
        <v>5</v>
      </c>
      <c r="BA48" s="24">
        <v>4</v>
      </c>
      <c r="BB48" s="23"/>
      <c r="BC48" s="23"/>
      <c r="BD48" s="23"/>
      <c r="BE48" s="24">
        <v>4</v>
      </c>
      <c r="BF48" s="24">
        <v>5</v>
      </c>
      <c r="BG48" s="24">
        <v>5</v>
      </c>
      <c r="BH48" s="24">
        <v>5</v>
      </c>
      <c r="BI48" s="24">
        <v>4</v>
      </c>
      <c r="BJ48" s="24">
        <v>5</v>
      </c>
      <c r="BK48" s="24" t="s">
        <v>198</v>
      </c>
      <c r="BL48" s="24" t="s">
        <v>198</v>
      </c>
      <c r="BM48" s="24" t="s">
        <v>198</v>
      </c>
      <c r="BN48" s="24" t="s">
        <v>198</v>
      </c>
      <c r="BO48" s="24" t="s">
        <v>198</v>
      </c>
      <c r="BP48" s="24" t="s">
        <v>198</v>
      </c>
      <c r="BQ48" s="24" t="s">
        <v>2118</v>
      </c>
      <c r="BR48" s="24" t="s">
        <v>2118</v>
      </c>
      <c r="BS48" s="24" t="s">
        <v>198</v>
      </c>
      <c r="BT48" s="24" t="s">
        <v>198</v>
      </c>
      <c r="BU48" s="24" t="s">
        <v>198</v>
      </c>
      <c r="BV48" s="24" t="s">
        <v>183</v>
      </c>
      <c r="BW48" s="24" t="s">
        <v>2198</v>
      </c>
      <c r="BX48" s="24" t="s">
        <v>2199</v>
      </c>
      <c r="BY48" s="24" t="s">
        <v>704</v>
      </c>
      <c r="BZ48" s="24" t="s">
        <v>713</v>
      </c>
      <c r="CA48" s="24" t="s">
        <v>719</v>
      </c>
      <c r="CB48" s="24" t="s">
        <v>727</v>
      </c>
      <c r="CC48" s="24" t="s">
        <v>2200</v>
      </c>
      <c r="CD48" s="24" t="s">
        <v>828</v>
      </c>
      <c r="CE48" s="24" t="s">
        <v>829</v>
      </c>
      <c r="CF48" s="24" t="s">
        <v>939</v>
      </c>
      <c r="CG48" s="24" t="s">
        <v>845</v>
      </c>
      <c r="CH48" s="24" t="s">
        <v>198</v>
      </c>
      <c r="CI48" s="23"/>
      <c r="CJ48" s="23"/>
      <c r="CK48" s="24">
        <v>4</v>
      </c>
      <c r="CL48" s="24">
        <v>5</v>
      </c>
      <c r="CM48" s="24">
        <v>5</v>
      </c>
      <c r="CN48" s="23"/>
    </row>
    <row r="49" spans="1:92" x14ac:dyDescent="0.2">
      <c r="A49" s="25">
        <v>42381.407386666666</v>
      </c>
      <c r="B49" s="24">
        <v>2</v>
      </c>
      <c r="C49" s="24">
        <v>5</v>
      </c>
      <c r="D49" s="24">
        <v>4</v>
      </c>
      <c r="E49" s="24">
        <v>2</v>
      </c>
      <c r="F49" s="24">
        <v>1</v>
      </c>
      <c r="G49" s="24">
        <v>5</v>
      </c>
      <c r="H49" s="24">
        <v>5</v>
      </c>
      <c r="I49" s="24">
        <v>4</v>
      </c>
      <c r="J49" s="24">
        <v>3</v>
      </c>
      <c r="K49" s="24">
        <v>2</v>
      </c>
      <c r="L49" s="24">
        <v>4</v>
      </c>
      <c r="M49" s="24">
        <v>3</v>
      </c>
      <c r="N49" s="24">
        <v>3</v>
      </c>
      <c r="O49" s="24">
        <v>3</v>
      </c>
      <c r="P49" s="24">
        <v>4</v>
      </c>
      <c r="Q49" s="24">
        <v>3</v>
      </c>
      <c r="R49" s="24">
        <v>3</v>
      </c>
      <c r="S49" s="24">
        <v>1</v>
      </c>
      <c r="T49" s="24">
        <v>3</v>
      </c>
      <c r="U49" s="23"/>
      <c r="V49" s="23"/>
      <c r="W49" s="24">
        <v>4</v>
      </c>
      <c r="X49" s="24">
        <v>4</v>
      </c>
      <c r="Y49" s="24">
        <v>4</v>
      </c>
      <c r="Z49" s="24">
        <v>4</v>
      </c>
      <c r="AA49" s="24">
        <v>5</v>
      </c>
      <c r="AB49" s="24">
        <v>4</v>
      </c>
      <c r="AC49" s="24">
        <v>4</v>
      </c>
      <c r="AD49" s="24">
        <v>4</v>
      </c>
      <c r="AE49" s="24">
        <v>4</v>
      </c>
      <c r="AF49" s="24">
        <v>5</v>
      </c>
      <c r="AG49" s="24">
        <v>4</v>
      </c>
      <c r="AH49" s="24">
        <v>4</v>
      </c>
      <c r="AI49" s="24">
        <v>4</v>
      </c>
      <c r="AJ49" s="24">
        <v>3</v>
      </c>
      <c r="AK49" s="24">
        <v>5</v>
      </c>
      <c r="AL49" s="24">
        <v>3</v>
      </c>
      <c r="AM49" s="24">
        <v>1</v>
      </c>
      <c r="AN49" s="24">
        <v>5</v>
      </c>
      <c r="AO49" s="24">
        <v>5</v>
      </c>
      <c r="AP49" s="24">
        <v>5</v>
      </c>
      <c r="AQ49" s="24">
        <v>4</v>
      </c>
      <c r="AR49" s="24">
        <v>4</v>
      </c>
      <c r="AS49" s="24">
        <v>5</v>
      </c>
      <c r="AT49" s="24">
        <v>4</v>
      </c>
      <c r="AU49" s="24">
        <v>3</v>
      </c>
      <c r="AV49" s="24">
        <v>4</v>
      </c>
      <c r="AW49" s="24">
        <v>5</v>
      </c>
      <c r="AX49" s="24">
        <v>4</v>
      </c>
      <c r="AY49" s="24">
        <v>3</v>
      </c>
      <c r="AZ49" s="24">
        <v>1</v>
      </c>
      <c r="BA49" s="24">
        <v>4</v>
      </c>
      <c r="BB49" s="23"/>
      <c r="BC49" s="23"/>
      <c r="BD49" s="23"/>
      <c r="BE49" s="24">
        <v>3</v>
      </c>
      <c r="BF49" s="24">
        <v>3</v>
      </c>
      <c r="BG49" s="24">
        <v>2</v>
      </c>
      <c r="BH49" s="24">
        <v>1</v>
      </c>
      <c r="BI49" s="24">
        <v>2</v>
      </c>
      <c r="BJ49" s="24">
        <v>4</v>
      </c>
      <c r="BK49" s="24" t="s">
        <v>1564</v>
      </c>
      <c r="BL49" s="24" t="s">
        <v>1564</v>
      </c>
      <c r="BM49" s="24" t="s">
        <v>1564</v>
      </c>
      <c r="BN49" s="24" t="s">
        <v>198</v>
      </c>
      <c r="BO49" s="24" t="s">
        <v>198</v>
      </c>
      <c r="BP49" s="24" t="s">
        <v>198</v>
      </c>
      <c r="BQ49" s="24" t="s">
        <v>1564</v>
      </c>
      <c r="BR49" s="24" t="s">
        <v>1564</v>
      </c>
      <c r="BS49" s="24" t="s">
        <v>1564</v>
      </c>
      <c r="BT49" s="24" t="s">
        <v>1564</v>
      </c>
      <c r="BU49" s="24" t="s">
        <v>198</v>
      </c>
      <c r="BV49" s="24" t="s">
        <v>184</v>
      </c>
      <c r="BW49" s="24" t="s">
        <v>2121</v>
      </c>
      <c r="BX49" s="24" t="s">
        <v>2128</v>
      </c>
      <c r="BY49" s="24" t="s">
        <v>705</v>
      </c>
      <c r="BZ49" s="24" t="s">
        <v>711</v>
      </c>
      <c r="CA49" s="24" t="s">
        <v>720</v>
      </c>
      <c r="CB49" s="24" t="s">
        <v>727</v>
      </c>
      <c r="CC49" s="24" t="s">
        <v>977</v>
      </c>
      <c r="CD49" s="24" t="s">
        <v>206</v>
      </c>
      <c r="CE49" s="24" t="s">
        <v>1216</v>
      </c>
      <c r="CF49" s="24" t="s">
        <v>837</v>
      </c>
      <c r="CG49" s="24" t="s">
        <v>844</v>
      </c>
      <c r="CH49" s="24" t="s">
        <v>1564</v>
      </c>
      <c r="CI49" s="23"/>
      <c r="CJ49" s="23"/>
      <c r="CK49" s="24">
        <v>3</v>
      </c>
      <c r="CL49" s="24">
        <v>4</v>
      </c>
      <c r="CM49" s="24" t="s">
        <v>5</v>
      </c>
      <c r="CN49" s="23"/>
    </row>
    <row r="50" spans="1:92" x14ac:dyDescent="0.2">
      <c r="A50" s="25">
        <v>42381.407874548611</v>
      </c>
      <c r="B50" s="24">
        <v>4</v>
      </c>
      <c r="C50" s="24">
        <v>3</v>
      </c>
      <c r="D50" s="24">
        <v>3</v>
      </c>
      <c r="E50" s="24">
        <v>3</v>
      </c>
      <c r="F50" s="24">
        <v>2</v>
      </c>
      <c r="G50" s="24">
        <v>3</v>
      </c>
      <c r="H50" s="24">
        <v>3</v>
      </c>
      <c r="I50" s="24">
        <v>4</v>
      </c>
      <c r="J50" s="24">
        <v>4</v>
      </c>
      <c r="K50" s="24">
        <v>4</v>
      </c>
      <c r="L50" s="24">
        <v>4</v>
      </c>
      <c r="M50" s="24">
        <v>4</v>
      </c>
      <c r="N50" s="24">
        <v>5</v>
      </c>
      <c r="O50" s="24">
        <v>4</v>
      </c>
      <c r="P50" s="24">
        <v>5</v>
      </c>
      <c r="Q50" s="24">
        <v>3</v>
      </c>
      <c r="R50" s="24">
        <v>5</v>
      </c>
      <c r="S50" s="24">
        <v>4</v>
      </c>
      <c r="T50" s="24">
        <v>4</v>
      </c>
      <c r="U50" s="23"/>
      <c r="V50" s="23"/>
      <c r="W50" s="24">
        <v>3</v>
      </c>
      <c r="X50" s="24">
        <v>3</v>
      </c>
      <c r="Y50" s="24">
        <v>4</v>
      </c>
      <c r="Z50" s="24">
        <v>3</v>
      </c>
      <c r="AA50" s="24">
        <v>4</v>
      </c>
      <c r="AB50" s="24">
        <v>3</v>
      </c>
      <c r="AC50" s="24">
        <v>3</v>
      </c>
      <c r="AD50" s="24">
        <v>3</v>
      </c>
      <c r="AE50" s="24">
        <v>3</v>
      </c>
      <c r="AF50" s="24">
        <v>3</v>
      </c>
      <c r="AG50" s="24">
        <v>4</v>
      </c>
      <c r="AH50" s="24">
        <v>4</v>
      </c>
      <c r="AI50" s="24">
        <v>4</v>
      </c>
      <c r="AJ50" s="24">
        <v>4</v>
      </c>
      <c r="AK50" s="24">
        <v>3</v>
      </c>
      <c r="AL50" s="24">
        <v>3</v>
      </c>
      <c r="AM50" s="24">
        <v>3</v>
      </c>
      <c r="AN50" s="24">
        <v>3</v>
      </c>
      <c r="AO50" s="24">
        <v>3</v>
      </c>
      <c r="AP50" s="24">
        <v>4</v>
      </c>
      <c r="AQ50" s="24">
        <v>3</v>
      </c>
      <c r="AR50" s="24">
        <v>4</v>
      </c>
      <c r="AS50" s="24">
        <v>5</v>
      </c>
      <c r="AT50" s="24">
        <v>5</v>
      </c>
      <c r="AU50" s="24">
        <v>4</v>
      </c>
      <c r="AV50" s="24">
        <v>4</v>
      </c>
      <c r="AW50" s="24">
        <v>4</v>
      </c>
      <c r="AX50" s="24">
        <v>3</v>
      </c>
      <c r="AY50" s="24">
        <v>5</v>
      </c>
      <c r="AZ50" s="24">
        <v>4</v>
      </c>
      <c r="BA50" s="24">
        <v>4</v>
      </c>
      <c r="BB50" s="23"/>
      <c r="BC50" s="23"/>
      <c r="BD50" s="23"/>
      <c r="BE50" s="24">
        <v>5</v>
      </c>
      <c r="BF50" s="24">
        <v>5</v>
      </c>
      <c r="BG50" s="24">
        <v>4</v>
      </c>
      <c r="BH50" s="24">
        <v>4</v>
      </c>
      <c r="BI50" s="24">
        <v>3</v>
      </c>
      <c r="BJ50" s="24">
        <v>4</v>
      </c>
      <c r="BK50" s="24" t="s">
        <v>1564</v>
      </c>
      <c r="BL50" s="24" t="s">
        <v>198</v>
      </c>
      <c r="BM50" s="24" t="s">
        <v>198</v>
      </c>
      <c r="BN50" s="24" t="s">
        <v>198</v>
      </c>
      <c r="BO50" s="24" t="s">
        <v>1564</v>
      </c>
      <c r="BP50" s="24" t="s">
        <v>198</v>
      </c>
      <c r="BQ50" s="24" t="s">
        <v>2118</v>
      </c>
      <c r="BR50" s="24" t="s">
        <v>198</v>
      </c>
      <c r="BS50" s="24" t="s">
        <v>2118</v>
      </c>
      <c r="BT50" s="24" t="s">
        <v>2118</v>
      </c>
      <c r="BU50" s="24" t="s">
        <v>198</v>
      </c>
      <c r="BV50" s="24" t="s">
        <v>2201</v>
      </c>
      <c r="BW50" s="24" t="s">
        <v>2138</v>
      </c>
      <c r="BX50" s="24" t="s">
        <v>2202</v>
      </c>
      <c r="BY50" s="24" t="s">
        <v>704</v>
      </c>
      <c r="BZ50" s="24" t="s">
        <v>714</v>
      </c>
      <c r="CA50" s="24" t="s">
        <v>719</v>
      </c>
      <c r="CB50" s="24" t="s">
        <v>731</v>
      </c>
      <c r="CC50" s="24" t="s">
        <v>933</v>
      </c>
      <c r="CD50" s="24" t="s">
        <v>741</v>
      </c>
      <c r="CE50" s="24" t="s">
        <v>999</v>
      </c>
      <c r="CF50" s="24" t="s">
        <v>1182</v>
      </c>
      <c r="CG50" s="23"/>
      <c r="CH50" s="24" t="s">
        <v>2118</v>
      </c>
      <c r="CI50" s="23"/>
      <c r="CJ50" s="24" t="s">
        <v>2203</v>
      </c>
      <c r="CK50" s="24">
        <v>2</v>
      </c>
      <c r="CL50" s="24">
        <v>3</v>
      </c>
      <c r="CM50" s="24" t="s">
        <v>5</v>
      </c>
      <c r="CN50" s="23"/>
    </row>
    <row r="51" spans="1:92" x14ac:dyDescent="0.2">
      <c r="A51" s="25">
        <v>42381.407952743059</v>
      </c>
      <c r="B51" s="24" t="s">
        <v>5</v>
      </c>
      <c r="C51" s="24">
        <v>4</v>
      </c>
      <c r="D51" s="24">
        <v>4</v>
      </c>
      <c r="E51" s="24">
        <v>4</v>
      </c>
      <c r="F51" s="24">
        <v>1</v>
      </c>
      <c r="G51" s="24">
        <v>5</v>
      </c>
      <c r="H51" s="24">
        <v>3</v>
      </c>
      <c r="I51" s="24">
        <v>3</v>
      </c>
      <c r="J51" s="24">
        <v>4</v>
      </c>
      <c r="K51" s="24">
        <v>2</v>
      </c>
      <c r="L51" s="24">
        <v>3</v>
      </c>
      <c r="M51" s="24">
        <v>1</v>
      </c>
      <c r="N51" s="24">
        <v>2</v>
      </c>
      <c r="O51" s="24">
        <v>2</v>
      </c>
      <c r="P51" s="24">
        <v>3</v>
      </c>
      <c r="Q51" s="24">
        <v>3</v>
      </c>
      <c r="R51" s="24">
        <v>2</v>
      </c>
      <c r="S51" s="24">
        <v>2</v>
      </c>
      <c r="T51" s="24">
        <v>2</v>
      </c>
      <c r="U51" s="23"/>
      <c r="V51" s="23"/>
      <c r="W51" s="24">
        <v>4</v>
      </c>
      <c r="X51" s="24">
        <v>3</v>
      </c>
      <c r="Y51" s="24">
        <v>4</v>
      </c>
      <c r="Z51" s="24">
        <v>4</v>
      </c>
      <c r="AA51" s="24">
        <v>4</v>
      </c>
      <c r="AB51" s="24">
        <v>3</v>
      </c>
      <c r="AC51" s="24">
        <v>4</v>
      </c>
      <c r="AD51" s="24">
        <v>2</v>
      </c>
      <c r="AE51" s="24">
        <v>2</v>
      </c>
      <c r="AF51" s="24">
        <v>3</v>
      </c>
      <c r="AG51" s="24">
        <v>4</v>
      </c>
      <c r="AH51" s="24">
        <v>3</v>
      </c>
      <c r="AI51" s="24">
        <v>5</v>
      </c>
      <c r="AJ51" s="24">
        <v>2</v>
      </c>
      <c r="AK51" s="24">
        <v>4</v>
      </c>
      <c r="AL51" s="24">
        <v>3</v>
      </c>
      <c r="AM51" s="24">
        <v>2</v>
      </c>
      <c r="AN51" s="24">
        <v>5</v>
      </c>
      <c r="AO51" s="24">
        <v>4</v>
      </c>
      <c r="AP51" s="24">
        <v>4</v>
      </c>
      <c r="AQ51" s="24">
        <v>3</v>
      </c>
      <c r="AR51" s="24">
        <v>3</v>
      </c>
      <c r="AS51" s="24">
        <v>3</v>
      </c>
      <c r="AT51" s="24">
        <v>3</v>
      </c>
      <c r="AU51" s="24">
        <v>1</v>
      </c>
      <c r="AV51" s="24">
        <v>3</v>
      </c>
      <c r="AW51" s="24">
        <v>3</v>
      </c>
      <c r="AX51" s="24">
        <v>3</v>
      </c>
      <c r="AY51" s="24">
        <v>1</v>
      </c>
      <c r="AZ51" s="24">
        <v>3</v>
      </c>
      <c r="BA51" s="24">
        <v>2</v>
      </c>
      <c r="BB51" s="23"/>
      <c r="BC51" s="23"/>
      <c r="BD51" s="23"/>
      <c r="BE51" s="24">
        <v>5</v>
      </c>
      <c r="BF51" s="24">
        <v>4</v>
      </c>
      <c r="BG51" s="24">
        <v>3</v>
      </c>
      <c r="BH51" s="24">
        <v>3</v>
      </c>
      <c r="BI51" s="24">
        <v>3</v>
      </c>
      <c r="BJ51" s="24">
        <v>4</v>
      </c>
      <c r="BK51" s="24" t="s">
        <v>198</v>
      </c>
      <c r="BL51" s="24" t="s">
        <v>198</v>
      </c>
      <c r="BM51" s="24" t="s">
        <v>198</v>
      </c>
      <c r="BN51" s="24" t="s">
        <v>1564</v>
      </c>
      <c r="BO51" s="24" t="s">
        <v>198</v>
      </c>
      <c r="BP51" s="24" t="s">
        <v>1564</v>
      </c>
      <c r="BQ51" s="24" t="s">
        <v>2118</v>
      </c>
      <c r="BR51" s="24" t="s">
        <v>2118</v>
      </c>
      <c r="BS51" s="24" t="s">
        <v>2118</v>
      </c>
      <c r="BT51" s="24" t="s">
        <v>2118</v>
      </c>
      <c r="BU51" s="24" t="s">
        <v>198</v>
      </c>
      <c r="BV51" s="24" t="s">
        <v>2204</v>
      </c>
      <c r="BW51" s="24" t="s">
        <v>2121</v>
      </c>
      <c r="BX51" s="24" t="s">
        <v>2128</v>
      </c>
      <c r="BY51" s="24" t="s">
        <v>704</v>
      </c>
      <c r="BZ51" s="24" t="s">
        <v>712</v>
      </c>
      <c r="CA51" s="24" t="s">
        <v>719</v>
      </c>
      <c r="CB51" s="24" t="s">
        <v>727</v>
      </c>
      <c r="CC51" s="24" t="s">
        <v>1170</v>
      </c>
      <c r="CD51" s="24" t="s">
        <v>829</v>
      </c>
      <c r="CE51" s="24" t="s">
        <v>1034</v>
      </c>
      <c r="CF51" s="24" t="s">
        <v>837</v>
      </c>
      <c r="CG51" s="24" t="s">
        <v>844</v>
      </c>
      <c r="CH51" s="24" t="s">
        <v>2118</v>
      </c>
      <c r="CI51" s="23"/>
      <c r="CJ51" s="23"/>
      <c r="CK51" s="24">
        <v>3</v>
      </c>
      <c r="CL51" s="24">
        <v>4</v>
      </c>
      <c r="CM51" s="24">
        <v>2</v>
      </c>
      <c r="CN51" s="23"/>
    </row>
    <row r="52" spans="1:92" x14ac:dyDescent="0.2">
      <c r="A52" s="25">
        <v>42381.409118148149</v>
      </c>
      <c r="B52" s="24">
        <v>1</v>
      </c>
      <c r="C52" s="24">
        <v>3</v>
      </c>
      <c r="D52" s="24">
        <v>3</v>
      </c>
      <c r="E52" s="24">
        <v>2</v>
      </c>
      <c r="F52" s="24">
        <v>1</v>
      </c>
      <c r="G52" s="24">
        <v>5</v>
      </c>
      <c r="H52" s="24">
        <v>2</v>
      </c>
      <c r="I52" s="24">
        <v>4</v>
      </c>
      <c r="J52" s="24">
        <v>1</v>
      </c>
      <c r="K52" s="24">
        <v>2</v>
      </c>
      <c r="L52" s="24">
        <v>4</v>
      </c>
      <c r="M52" s="24">
        <v>1</v>
      </c>
      <c r="N52" s="24">
        <v>3</v>
      </c>
      <c r="O52" s="24">
        <v>2</v>
      </c>
      <c r="P52" s="24">
        <v>5</v>
      </c>
      <c r="Q52" s="24">
        <v>5</v>
      </c>
      <c r="R52" s="24">
        <v>3</v>
      </c>
      <c r="S52" s="24">
        <v>4</v>
      </c>
      <c r="T52" s="24">
        <v>2</v>
      </c>
      <c r="U52" s="23"/>
      <c r="V52" s="23"/>
      <c r="W52" s="24">
        <v>5</v>
      </c>
      <c r="X52" s="24">
        <v>4</v>
      </c>
      <c r="Y52" s="24">
        <v>4</v>
      </c>
      <c r="Z52" s="24">
        <v>5</v>
      </c>
      <c r="AA52" s="24">
        <v>5</v>
      </c>
      <c r="AB52" s="24">
        <v>4</v>
      </c>
      <c r="AC52" s="24">
        <v>5</v>
      </c>
      <c r="AD52" s="24">
        <v>4</v>
      </c>
      <c r="AE52" s="24">
        <v>4</v>
      </c>
      <c r="AF52" s="24">
        <v>5</v>
      </c>
      <c r="AG52" s="24">
        <v>5</v>
      </c>
      <c r="AH52" s="24">
        <v>5</v>
      </c>
      <c r="AI52" s="24">
        <v>5</v>
      </c>
      <c r="AJ52" s="24" t="s">
        <v>5</v>
      </c>
      <c r="AK52" s="24">
        <v>3</v>
      </c>
      <c r="AL52" s="24">
        <v>5</v>
      </c>
      <c r="AM52" s="24">
        <v>1</v>
      </c>
      <c r="AN52" s="24">
        <v>5</v>
      </c>
      <c r="AO52" s="24">
        <v>1</v>
      </c>
      <c r="AP52" s="24">
        <v>5</v>
      </c>
      <c r="AQ52" s="24">
        <v>4</v>
      </c>
      <c r="AR52" s="24">
        <v>4</v>
      </c>
      <c r="AS52" s="24">
        <v>4</v>
      </c>
      <c r="AT52" s="24">
        <v>1</v>
      </c>
      <c r="AU52" s="24">
        <v>2</v>
      </c>
      <c r="AV52" s="24">
        <v>3</v>
      </c>
      <c r="AW52" s="24">
        <v>5</v>
      </c>
      <c r="AX52" s="24">
        <v>5</v>
      </c>
      <c r="AY52" s="24">
        <v>3</v>
      </c>
      <c r="AZ52" s="24">
        <v>3</v>
      </c>
      <c r="BA52" s="24">
        <v>3</v>
      </c>
      <c r="BB52" s="23"/>
      <c r="BC52" s="23"/>
      <c r="BD52" s="23"/>
      <c r="BE52" s="24">
        <v>5</v>
      </c>
      <c r="BF52" s="24">
        <v>5</v>
      </c>
      <c r="BG52" s="24">
        <v>5</v>
      </c>
      <c r="BH52" s="24">
        <v>4</v>
      </c>
      <c r="BI52" s="24">
        <v>5</v>
      </c>
      <c r="BJ52" s="24">
        <v>5</v>
      </c>
      <c r="BK52" s="24" t="s">
        <v>198</v>
      </c>
      <c r="BL52" s="24" t="s">
        <v>198</v>
      </c>
      <c r="BM52" s="24" t="s">
        <v>198</v>
      </c>
      <c r="BN52" s="24" t="s">
        <v>198</v>
      </c>
      <c r="BO52" s="24" t="s">
        <v>1564</v>
      </c>
      <c r="BP52" s="24" t="s">
        <v>1564</v>
      </c>
      <c r="BQ52" s="24" t="s">
        <v>1564</v>
      </c>
      <c r="BR52" s="24" t="s">
        <v>1564</v>
      </c>
      <c r="BS52" s="24" t="s">
        <v>1564</v>
      </c>
      <c r="BT52" s="24" t="s">
        <v>198</v>
      </c>
      <c r="BU52" s="24" t="s">
        <v>198</v>
      </c>
      <c r="BV52" s="24" t="s">
        <v>2119</v>
      </c>
      <c r="BW52" s="24" t="s">
        <v>2205</v>
      </c>
      <c r="BX52" s="24" t="s">
        <v>2128</v>
      </c>
      <c r="BY52" s="24" t="s">
        <v>704</v>
      </c>
      <c r="BZ52" s="24" t="s">
        <v>714</v>
      </c>
      <c r="CA52" s="24" t="s">
        <v>723</v>
      </c>
      <c r="CB52" s="24" t="s">
        <v>727</v>
      </c>
      <c r="CC52" s="24" t="s">
        <v>1292</v>
      </c>
      <c r="CD52" s="24" t="s">
        <v>829</v>
      </c>
      <c r="CE52" s="24" t="s">
        <v>1326</v>
      </c>
      <c r="CF52" s="24" t="s">
        <v>837</v>
      </c>
      <c r="CG52" s="24" t="s">
        <v>844</v>
      </c>
      <c r="CH52" s="24" t="s">
        <v>1564</v>
      </c>
      <c r="CI52" s="23"/>
      <c r="CJ52" s="23"/>
      <c r="CK52" s="24">
        <v>1</v>
      </c>
      <c r="CL52" s="24">
        <v>5</v>
      </c>
      <c r="CM52" s="24" t="s">
        <v>5</v>
      </c>
      <c r="CN52" s="23"/>
    </row>
    <row r="53" spans="1:92" x14ac:dyDescent="0.2">
      <c r="A53" s="25">
        <v>42381.409794490741</v>
      </c>
      <c r="B53" s="24">
        <v>4</v>
      </c>
      <c r="C53" s="24">
        <v>5</v>
      </c>
      <c r="D53" s="24">
        <v>5</v>
      </c>
      <c r="E53" s="24">
        <v>3</v>
      </c>
      <c r="F53" s="24">
        <v>3</v>
      </c>
      <c r="G53" s="24">
        <v>5</v>
      </c>
      <c r="H53" s="24">
        <v>5</v>
      </c>
      <c r="I53" s="24">
        <v>5</v>
      </c>
      <c r="J53" s="24">
        <v>4</v>
      </c>
      <c r="K53" s="24">
        <v>5</v>
      </c>
      <c r="L53" s="24">
        <v>3</v>
      </c>
      <c r="M53" s="24">
        <v>5</v>
      </c>
      <c r="N53" s="24">
        <v>3</v>
      </c>
      <c r="O53" s="24">
        <v>5</v>
      </c>
      <c r="P53" s="24">
        <v>5</v>
      </c>
      <c r="Q53" s="24">
        <v>4</v>
      </c>
      <c r="R53" s="24">
        <v>3</v>
      </c>
      <c r="S53" s="24">
        <v>4</v>
      </c>
      <c r="T53" s="24">
        <v>4</v>
      </c>
      <c r="U53" s="23"/>
      <c r="V53" s="23"/>
      <c r="W53" s="24">
        <v>5</v>
      </c>
      <c r="X53" s="24">
        <v>5</v>
      </c>
      <c r="Y53" s="24">
        <v>5</v>
      </c>
      <c r="Z53" s="24">
        <v>5</v>
      </c>
      <c r="AA53" s="24">
        <v>5</v>
      </c>
      <c r="AB53" s="24">
        <v>5</v>
      </c>
      <c r="AC53" s="24">
        <v>4</v>
      </c>
      <c r="AD53" s="24">
        <v>5</v>
      </c>
      <c r="AE53" s="24">
        <v>5</v>
      </c>
      <c r="AF53" s="24">
        <v>5</v>
      </c>
      <c r="AG53" s="24">
        <v>5</v>
      </c>
      <c r="AH53" s="24">
        <v>5</v>
      </c>
      <c r="AI53" s="24">
        <v>5</v>
      </c>
      <c r="AJ53" s="24">
        <v>4</v>
      </c>
      <c r="AK53" s="24">
        <v>5</v>
      </c>
      <c r="AL53" s="24">
        <v>4</v>
      </c>
      <c r="AM53" s="24">
        <v>3</v>
      </c>
      <c r="AN53" s="24">
        <v>5</v>
      </c>
      <c r="AO53" s="24">
        <v>5</v>
      </c>
      <c r="AP53" s="24">
        <v>5</v>
      </c>
      <c r="AQ53" s="24">
        <v>5</v>
      </c>
      <c r="AR53" s="24">
        <v>5</v>
      </c>
      <c r="AS53" s="24">
        <v>4</v>
      </c>
      <c r="AT53" s="24">
        <v>5</v>
      </c>
      <c r="AU53" s="24">
        <v>3</v>
      </c>
      <c r="AV53" s="24">
        <v>4</v>
      </c>
      <c r="AW53" s="24">
        <v>5</v>
      </c>
      <c r="AX53" s="24">
        <v>4</v>
      </c>
      <c r="AY53" s="24">
        <v>5</v>
      </c>
      <c r="AZ53" s="24">
        <v>3</v>
      </c>
      <c r="BA53" s="24">
        <v>4</v>
      </c>
      <c r="BB53" s="23"/>
      <c r="BC53" s="23"/>
      <c r="BD53" s="23"/>
      <c r="BE53" s="24">
        <v>5</v>
      </c>
      <c r="BF53" s="24">
        <v>5</v>
      </c>
      <c r="BG53" s="24">
        <v>5</v>
      </c>
      <c r="BH53" s="24">
        <v>5</v>
      </c>
      <c r="BI53" s="24">
        <v>5</v>
      </c>
      <c r="BJ53" s="24">
        <v>5</v>
      </c>
      <c r="BK53" s="24" t="s">
        <v>1564</v>
      </c>
      <c r="BL53" s="24" t="s">
        <v>198</v>
      </c>
      <c r="BM53" s="24" t="s">
        <v>198</v>
      </c>
      <c r="BN53" s="24" t="s">
        <v>198</v>
      </c>
      <c r="BO53" s="24" t="s">
        <v>1564</v>
      </c>
      <c r="BP53" s="24" t="s">
        <v>1564</v>
      </c>
      <c r="BQ53" s="24" t="s">
        <v>1564</v>
      </c>
      <c r="BR53" s="24" t="s">
        <v>1564</v>
      </c>
      <c r="BS53" s="24" t="s">
        <v>1564</v>
      </c>
      <c r="BT53" s="24" t="s">
        <v>1564</v>
      </c>
      <c r="BU53" s="24" t="s">
        <v>198</v>
      </c>
      <c r="BV53" s="24" t="s">
        <v>183</v>
      </c>
      <c r="BW53" s="23"/>
      <c r="BX53" s="24" t="s">
        <v>2128</v>
      </c>
      <c r="BY53" s="24" t="s">
        <v>704</v>
      </c>
      <c r="BZ53" s="24" t="s">
        <v>714</v>
      </c>
      <c r="CA53" s="24" t="s">
        <v>1371</v>
      </c>
      <c r="CB53" s="24" t="s">
        <v>727</v>
      </c>
      <c r="CC53" s="24" t="s">
        <v>736</v>
      </c>
      <c r="CD53" s="24" t="s">
        <v>828</v>
      </c>
      <c r="CE53" s="24" t="s">
        <v>944</v>
      </c>
      <c r="CF53" s="24" t="s">
        <v>837</v>
      </c>
      <c r="CG53" s="24" t="s">
        <v>844</v>
      </c>
      <c r="CH53" s="24" t="s">
        <v>1564</v>
      </c>
      <c r="CI53" s="23"/>
      <c r="CJ53" s="23"/>
      <c r="CK53" s="24">
        <v>3</v>
      </c>
      <c r="CL53" s="24">
        <v>3</v>
      </c>
      <c r="CM53" s="24">
        <v>2</v>
      </c>
      <c r="CN53" s="23"/>
    </row>
    <row r="54" spans="1:92" x14ac:dyDescent="0.2">
      <c r="A54" s="25">
        <v>42381.410351608793</v>
      </c>
      <c r="B54" s="24">
        <v>2</v>
      </c>
      <c r="C54" s="24">
        <v>1</v>
      </c>
      <c r="D54" s="24">
        <v>1</v>
      </c>
      <c r="E54" s="24">
        <v>2</v>
      </c>
      <c r="F54" s="24">
        <v>3</v>
      </c>
      <c r="G54" s="24">
        <v>3</v>
      </c>
      <c r="H54" s="24">
        <v>1</v>
      </c>
      <c r="I54" s="24">
        <v>2</v>
      </c>
      <c r="J54" s="24">
        <v>2</v>
      </c>
      <c r="K54" s="24">
        <v>5</v>
      </c>
      <c r="L54" s="24">
        <v>5</v>
      </c>
      <c r="M54" s="24">
        <v>4</v>
      </c>
      <c r="N54" s="24">
        <v>1</v>
      </c>
      <c r="O54" s="24">
        <v>5</v>
      </c>
      <c r="P54" s="24">
        <v>1</v>
      </c>
      <c r="Q54" s="24">
        <v>5</v>
      </c>
      <c r="R54" s="24">
        <v>5</v>
      </c>
      <c r="S54" s="24">
        <v>1</v>
      </c>
      <c r="T54" s="24">
        <v>5</v>
      </c>
      <c r="U54" s="23"/>
      <c r="V54" s="23"/>
      <c r="W54" s="24">
        <v>4</v>
      </c>
      <c r="X54" s="24">
        <v>3</v>
      </c>
      <c r="Y54" s="24">
        <v>4</v>
      </c>
      <c r="Z54" s="24">
        <v>4</v>
      </c>
      <c r="AA54" s="24">
        <v>3</v>
      </c>
      <c r="AB54" s="24">
        <v>4</v>
      </c>
      <c r="AC54" s="24">
        <v>3</v>
      </c>
      <c r="AD54" s="24">
        <v>3</v>
      </c>
      <c r="AE54" s="24">
        <v>3</v>
      </c>
      <c r="AF54" s="24">
        <v>5</v>
      </c>
      <c r="AG54" s="24">
        <v>3</v>
      </c>
      <c r="AH54" s="24">
        <v>3</v>
      </c>
      <c r="AI54" s="24">
        <v>3</v>
      </c>
      <c r="AJ54" s="24">
        <v>3</v>
      </c>
      <c r="AK54" s="24">
        <v>3</v>
      </c>
      <c r="AL54" s="24">
        <v>3</v>
      </c>
      <c r="AM54" s="24">
        <v>4</v>
      </c>
      <c r="AN54" s="24">
        <v>3</v>
      </c>
      <c r="AO54" s="24">
        <v>3</v>
      </c>
      <c r="AP54" s="24">
        <v>2</v>
      </c>
      <c r="AQ54" s="24">
        <v>4</v>
      </c>
      <c r="AR54" s="24">
        <v>5</v>
      </c>
      <c r="AS54" s="24">
        <v>5</v>
      </c>
      <c r="AT54" s="24">
        <v>5</v>
      </c>
      <c r="AU54" s="24">
        <v>3</v>
      </c>
      <c r="AV54" s="24">
        <v>5</v>
      </c>
      <c r="AW54" s="24">
        <v>5</v>
      </c>
      <c r="AX54" s="24">
        <v>5</v>
      </c>
      <c r="AY54" s="24">
        <v>5</v>
      </c>
      <c r="AZ54" s="24">
        <v>1</v>
      </c>
      <c r="BA54" s="24">
        <v>5</v>
      </c>
      <c r="BB54" s="23"/>
      <c r="BC54" s="23"/>
      <c r="BD54" s="23"/>
      <c r="BE54" s="24">
        <v>5</v>
      </c>
      <c r="BF54" s="24">
        <v>5</v>
      </c>
      <c r="BG54" s="24">
        <v>4</v>
      </c>
      <c r="BH54" s="24">
        <v>4</v>
      </c>
      <c r="BI54" s="24">
        <v>3</v>
      </c>
      <c r="BJ54" s="24">
        <v>5</v>
      </c>
      <c r="BK54" s="24" t="s">
        <v>198</v>
      </c>
      <c r="BL54" s="24" t="s">
        <v>198</v>
      </c>
      <c r="BM54" s="24" t="s">
        <v>198</v>
      </c>
      <c r="BN54" s="24" t="s">
        <v>2118</v>
      </c>
      <c r="BO54" s="24" t="s">
        <v>198</v>
      </c>
      <c r="BP54" s="24" t="s">
        <v>198</v>
      </c>
      <c r="BQ54" s="24" t="s">
        <v>198</v>
      </c>
      <c r="BR54" s="24" t="s">
        <v>198</v>
      </c>
      <c r="BS54" s="24" t="s">
        <v>198</v>
      </c>
      <c r="BT54" s="24" t="s">
        <v>198</v>
      </c>
      <c r="BU54" s="24" t="s">
        <v>198</v>
      </c>
      <c r="BV54" s="24" t="s">
        <v>183</v>
      </c>
      <c r="BW54" s="24" t="s">
        <v>2121</v>
      </c>
      <c r="BX54" s="24" t="s">
        <v>2206</v>
      </c>
      <c r="BY54" s="24" t="s">
        <v>704</v>
      </c>
      <c r="BZ54" s="24" t="s">
        <v>711</v>
      </c>
      <c r="CA54" s="24" t="s">
        <v>719</v>
      </c>
      <c r="CB54" s="23"/>
      <c r="CC54" s="23"/>
      <c r="CD54" s="24" t="s">
        <v>236</v>
      </c>
      <c r="CE54" s="23"/>
      <c r="CF54" s="24" t="s">
        <v>837</v>
      </c>
      <c r="CG54" s="23"/>
      <c r="CH54" s="24" t="s">
        <v>198</v>
      </c>
      <c r="CI54" s="23"/>
      <c r="CJ54" s="23"/>
      <c r="CK54" s="24">
        <v>1</v>
      </c>
      <c r="CL54" s="24">
        <v>1</v>
      </c>
      <c r="CM54" s="24">
        <v>1</v>
      </c>
      <c r="CN54" s="23"/>
    </row>
    <row r="55" spans="1:92" x14ac:dyDescent="0.2">
      <c r="A55" s="25">
        <v>42381.411124108796</v>
      </c>
      <c r="B55" s="24">
        <v>1</v>
      </c>
      <c r="C55" s="24">
        <v>4</v>
      </c>
      <c r="D55" s="24">
        <v>2</v>
      </c>
      <c r="E55" s="24">
        <v>1</v>
      </c>
      <c r="F55" s="24">
        <v>2</v>
      </c>
      <c r="G55" s="24">
        <v>3</v>
      </c>
      <c r="H55" s="24">
        <v>2</v>
      </c>
      <c r="I55" s="24">
        <v>1</v>
      </c>
      <c r="J55" s="24">
        <v>1</v>
      </c>
      <c r="K55" s="24">
        <v>2</v>
      </c>
      <c r="L55" s="24">
        <v>5</v>
      </c>
      <c r="M55" s="24">
        <v>3</v>
      </c>
      <c r="N55" s="24">
        <v>1</v>
      </c>
      <c r="O55" s="24">
        <v>4</v>
      </c>
      <c r="P55" s="24">
        <v>4</v>
      </c>
      <c r="Q55" s="24">
        <v>5</v>
      </c>
      <c r="R55" s="24">
        <v>3</v>
      </c>
      <c r="S55" s="24">
        <v>2</v>
      </c>
      <c r="T55" s="24">
        <v>5</v>
      </c>
      <c r="U55" s="23"/>
      <c r="V55" s="23"/>
      <c r="W55" s="24" t="s">
        <v>5</v>
      </c>
      <c r="X55" s="24">
        <v>1</v>
      </c>
      <c r="Y55" s="24">
        <v>4</v>
      </c>
      <c r="Z55" s="24">
        <v>2</v>
      </c>
      <c r="AA55" s="24">
        <v>4</v>
      </c>
      <c r="AB55" s="24">
        <v>1</v>
      </c>
      <c r="AC55" s="24">
        <v>1</v>
      </c>
      <c r="AD55" s="24">
        <v>1</v>
      </c>
      <c r="AE55" s="24">
        <v>1</v>
      </c>
      <c r="AF55" s="24">
        <v>2</v>
      </c>
      <c r="AG55" s="24">
        <v>2</v>
      </c>
      <c r="AH55" s="24">
        <v>3</v>
      </c>
      <c r="AI55" s="24">
        <v>1</v>
      </c>
      <c r="AJ55" s="24">
        <v>1</v>
      </c>
      <c r="AK55" s="24">
        <v>4</v>
      </c>
      <c r="AL55" s="24">
        <v>1</v>
      </c>
      <c r="AM55" s="24">
        <v>2</v>
      </c>
      <c r="AN55" s="24">
        <v>2</v>
      </c>
      <c r="AO55" s="24">
        <v>2</v>
      </c>
      <c r="AP55" s="24">
        <v>1</v>
      </c>
      <c r="AQ55" s="24">
        <v>1</v>
      </c>
      <c r="AR55" s="24">
        <v>1</v>
      </c>
      <c r="AS55" s="24">
        <v>5</v>
      </c>
      <c r="AT55" s="24">
        <v>4</v>
      </c>
      <c r="AU55" s="24">
        <v>2</v>
      </c>
      <c r="AV55" s="24">
        <v>5</v>
      </c>
      <c r="AW55" s="24">
        <v>4</v>
      </c>
      <c r="AX55" s="24">
        <v>5</v>
      </c>
      <c r="AY55" s="24">
        <v>4</v>
      </c>
      <c r="AZ55" s="24">
        <v>2</v>
      </c>
      <c r="BA55" s="24">
        <v>5</v>
      </c>
      <c r="BB55" s="23"/>
      <c r="BC55" s="23"/>
      <c r="BD55" s="23"/>
      <c r="BE55" s="24">
        <v>4</v>
      </c>
      <c r="BF55" s="24">
        <v>5</v>
      </c>
      <c r="BG55" s="24">
        <v>3</v>
      </c>
      <c r="BH55" s="24">
        <v>3</v>
      </c>
      <c r="BI55" s="24">
        <v>2</v>
      </c>
      <c r="BJ55" s="24">
        <v>4</v>
      </c>
      <c r="BK55" s="24" t="s">
        <v>198</v>
      </c>
      <c r="BL55" s="24" t="s">
        <v>198</v>
      </c>
      <c r="BM55" s="24" t="s">
        <v>198</v>
      </c>
      <c r="BN55" s="24" t="s">
        <v>198</v>
      </c>
      <c r="BO55" s="24" t="s">
        <v>198</v>
      </c>
      <c r="BP55" s="24" t="s">
        <v>1564</v>
      </c>
      <c r="BQ55" s="24" t="s">
        <v>1564</v>
      </c>
      <c r="BR55" s="24" t="s">
        <v>198</v>
      </c>
      <c r="BS55" s="24" t="s">
        <v>1564</v>
      </c>
      <c r="BT55" s="24" t="s">
        <v>198</v>
      </c>
      <c r="BU55" s="24" t="s">
        <v>198</v>
      </c>
      <c r="BV55" s="24" t="s">
        <v>187</v>
      </c>
      <c r="BW55" s="24" t="s">
        <v>2121</v>
      </c>
      <c r="BX55" s="24" t="s">
        <v>2128</v>
      </c>
      <c r="BY55" s="24" t="s">
        <v>705</v>
      </c>
      <c r="BZ55" s="24" t="s">
        <v>714</v>
      </c>
      <c r="CA55" s="24" t="s">
        <v>723</v>
      </c>
      <c r="CB55" s="24" t="s">
        <v>727</v>
      </c>
      <c r="CC55" s="24" t="s">
        <v>2207</v>
      </c>
      <c r="CD55" s="24" t="s">
        <v>236</v>
      </c>
      <c r="CE55" s="24" t="s">
        <v>1404</v>
      </c>
      <c r="CF55" s="24" t="s">
        <v>837</v>
      </c>
      <c r="CG55" s="24" t="s">
        <v>844</v>
      </c>
      <c r="CH55" s="24" t="s">
        <v>1564</v>
      </c>
      <c r="CI55" s="23"/>
      <c r="CJ55" s="23"/>
      <c r="CK55" s="24">
        <v>2</v>
      </c>
      <c r="CL55" s="24">
        <v>2</v>
      </c>
      <c r="CM55" s="24" t="s">
        <v>5</v>
      </c>
      <c r="CN55" s="23"/>
    </row>
    <row r="56" spans="1:92" x14ac:dyDescent="0.2">
      <c r="A56" s="25">
        <v>42381.411581712964</v>
      </c>
      <c r="B56" s="24">
        <v>2</v>
      </c>
      <c r="C56" s="24">
        <v>5</v>
      </c>
      <c r="D56" s="24">
        <v>4</v>
      </c>
      <c r="E56" s="24">
        <v>2</v>
      </c>
      <c r="F56" s="24">
        <v>2</v>
      </c>
      <c r="G56" s="24">
        <v>5</v>
      </c>
      <c r="H56" s="24">
        <v>2</v>
      </c>
      <c r="I56" s="24">
        <v>2</v>
      </c>
      <c r="J56" s="24">
        <v>4</v>
      </c>
      <c r="K56" s="24">
        <v>4</v>
      </c>
      <c r="L56" s="24">
        <v>2</v>
      </c>
      <c r="M56" s="24">
        <v>2</v>
      </c>
      <c r="N56" s="24">
        <v>3</v>
      </c>
      <c r="O56" s="24">
        <v>2</v>
      </c>
      <c r="P56" s="24">
        <v>2</v>
      </c>
      <c r="Q56" s="24">
        <v>5</v>
      </c>
      <c r="R56" s="24">
        <v>2</v>
      </c>
      <c r="S56" s="24">
        <v>4</v>
      </c>
      <c r="T56" s="24">
        <v>3</v>
      </c>
      <c r="U56" s="23"/>
      <c r="V56" s="23"/>
      <c r="W56" s="24">
        <v>4</v>
      </c>
      <c r="X56" s="24">
        <v>3</v>
      </c>
      <c r="Y56" s="24">
        <v>4</v>
      </c>
      <c r="Z56" s="24">
        <v>3</v>
      </c>
      <c r="AA56" s="24">
        <v>4</v>
      </c>
      <c r="AB56" s="24">
        <v>3</v>
      </c>
      <c r="AC56" s="24">
        <v>4</v>
      </c>
      <c r="AD56" s="24">
        <v>3</v>
      </c>
      <c r="AE56" s="24">
        <v>3</v>
      </c>
      <c r="AF56" s="24">
        <v>3</v>
      </c>
      <c r="AG56" s="24">
        <v>3</v>
      </c>
      <c r="AH56" s="24">
        <v>3</v>
      </c>
      <c r="AI56" s="24">
        <v>5</v>
      </c>
      <c r="AJ56" s="24">
        <v>2</v>
      </c>
      <c r="AK56" s="24">
        <v>5</v>
      </c>
      <c r="AL56" s="24">
        <v>4</v>
      </c>
      <c r="AM56" s="24">
        <v>2</v>
      </c>
      <c r="AN56" s="24">
        <v>4</v>
      </c>
      <c r="AO56" s="24">
        <v>3</v>
      </c>
      <c r="AP56" s="24">
        <v>3</v>
      </c>
      <c r="AQ56" s="24">
        <v>4</v>
      </c>
      <c r="AR56" s="24">
        <v>5</v>
      </c>
      <c r="AS56" s="24">
        <v>3</v>
      </c>
      <c r="AT56" s="24">
        <v>4</v>
      </c>
      <c r="AU56" s="24">
        <v>4</v>
      </c>
      <c r="AV56" s="24">
        <v>2</v>
      </c>
      <c r="AW56" s="24">
        <v>2</v>
      </c>
      <c r="AX56" s="24">
        <v>5</v>
      </c>
      <c r="AY56" s="24">
        <v>2</v>
      </c>
      <c r="AZ56" s="24">
        <v>4</v>
      </c>
      <c r="BA56" s="24">
        <v>3</v>
      </c>
      <c r="BB56" s="23"/>
      <c r="BC56" s="23"/>
      <c r="BD56" s="23"/>
      <c r="BE56" s="24">
        <v>3</v>
      </c>
      <c r="BF56" s="24">
        <v>4</v>
      </c>
      <c r="BG56" s="24">
        <v>4</v>
      </c>
      <c r="BH56" s="24">
        <v>4</v>
      </c>
      <c r="BI56" s="24">
        <v>3</v>
      </c>
      <c r="BJ56" s="24">
        <v>4</v>
      </c>
      <c r="BK56" s="24" t="s">
        <v>1564</v>
      </c>
      <c r="BL56" s="24" t="s">
        <v>198</v>
      </c>
      <c r="BM56" s="24" t="s">
        <v>198</v>
      </c>
      <c r="BN56" s="24" t="s">
        <v>1564</v>
      </c>
      <c r="BO56" s="24" t="s">
        <v>198</v>
      </c>
      <c r="BP56" s="24" t="s">
        <v>1564</v>
      </c>
      <c r="BQ56" s="24" t="s">
        <v>1564</v>
      </c>
      <c r="BR56" s="24" t="s">
        <v>198</v>
      </c>
      <c r="BS56" s="24" t="s">
        <v>198</v>
      </c>
      <c r="BT56" s="24" t="s">
        <v>198</v>
      </c>
      <c r="BU56" s="24" t="s">
        <v>198</v>
      </c>
      <c r="BV56" s="24" t="s">
        <v>183</v>
      </c>
      <c r="BW56" s="24" t="s">
        <v>2208</v>
      </c>
      <c r="BX56" s="24" t="s">
        <v>2128</v>
      </c>
      <c r="BY56" s="24" t="s">
        <v>705</v>
      </c>
      <c r="BZ56" s="24" t="s">
        <v>713</v>
      </c>
      <c r="CA56" s="24" t="s">
        <v>719</v>
      </c>
      <c r="CB56" s="24" t="s">
        <v>727</v>
      </c>
      <c r="CC56" s="24" t="s">
        <v>2209</v>
      </c>
      <c r="CD56" s="24" t="s">
        <v>741</v>
      </c>
      <c r="CE56" s="24" t="s">
        <v>236</v>
      </c>
      <c r="CF56" s="24" t="s">
        <v>837</v>
      </c>
      <c r="CG56" s="24" t="s">
        <v>844</v>
      </c>
      <c r="CH56" s="24" t="s">
        <v>198</v>
      </c>
      <c r="CI56" s="23"/>
      <c r="CJ56" s="23"/>
      <c r="CK56" s="24">
        <v>2</v>
      </c>
      <c r="CL56" s="24">
        <v>2</v>
      </c>
      <c r="CM56" s="24">
        <v>1</v>
      </c>
      <c r="CN56" s="23"/>
    </row>
    <row r="57" spans="1:92" x14ac:dyDescent="0.2">
      <c r="A57" s="25">
        <v>42381.411620682869</v>
      </c>
      <c r="B57" s="24">
        <v>1</v>
      </c>
      <c r="C57" s="24">
        <v>2</v>
      </c>
      <c r="D57" s="24">
        <v>1</v>
      </c>
      <c r="E57" s="24">
        <v>2</v>
      </c>
      <c r="F57" s="24">
        <v>5</v>
      </c>
      <c r="G57" s="24">
        <v>4</v>
      </c>
      <c r="H57" s="24">
        <v>1</v>
      </c>
      <c r="I57" s="24">
        <v>5</v>
      </c>
      <c r="J57" s="24">
        <v>4</v>
      </c>
      <c r="K57" s="24">
        <v>5</v>
      </c>
      <c r="L57" s="24">
        <v>5</v>
      </c>
      <c r="M57" s="24">
        <v>3</v>
      </c>
      <c r="N57" s="24">
        <v>4</v>
      </c>
      <c r="O57" s="24">
        <v>4</v>
      </c>
      <c r="P57" s="24">
        <v>4</v>
      </c>
      <c r="Q57" s="24">
        <v>5</v>
      </c>
      <c r="R57" s="24">
        <v>5</v>
      </c>
      <c r="S57" s="24">
        <v>4</v>
      </c>
      <c r="T57" s="24">
        <v>3</v>
      </c>
      <c r="U57" s="23"/>
      <c r="V57" s="23"/>
      <c r="W57" s="24">
        <v>5</v>
      </c>
      <c r="X57" s="24">
        <v>5</v>
      </c>
      <c r="Y57" s="24">
        <v>4</v>
      </c>
      <c r="Z57" s="24">
        <v>5</v>
      </c>
      <c r="AA57" s="24">
        <v>4</v>
      </c>
      <c r="AB57" s="24">
        <v>5</v>
      </c>
      <c r="AC57" s="24">
        <v>3</v>
      </c>
      <c r="AD57" s="24">
        <v>4</v>
      </c>
      <c r="AE57" s="24">
        <v>4</v>
      </c>
      <c r="AF57" s="24">
        <v>4</v>
      </c>
      <c r="AG57" s="24">
        <v>4</v>
      </c>
      <c r="AH57" s="24">
        <v>4</v>
      </c>
      <c r="AI57" s="24">
        <v>4</v>
      </c>
      <c r="AJ57" s="24">
        <v>1</v>
      </c>
      <c r="AK57" s="24">
        <v>1</v>
      </c>
      <c r="AL57" s="24">
        <v>2</v>
      </c>
      <c r="AM57" s="24">
        <v>5</v>
      </c>
      <c r="AN57" s="24">
        <v>4</v>
      </c>
      <c r="AO57" s="24">
        <v>1</v>
      </c>
      <c r="AP57" s="24">
        <v>5</v>
      </c>
      <c r="AQ57" s="24">
        <v>5</v>
      </c>
      <c r="AR57" s="24">
        <v>5</v>
      </c>
      <c r="AS57" s="24">
        <v>5</v>
      </c>
      <c r="AT57" s="24">
        <v>1</v>
      </c>
      <c r="AU57" s="24">
        <v>3</v>
      </c>
      <c r="AV57" s="24">
        <v>4</v>
      </c>
      <c r="AW57" s="24">
        <v>2</v>
      </c>
      <c r="AX57" s="24">
        <v>5</v>
      </c>
      <c r="AY57" s="24">
        <v>4</v>
      </c>
      <c r="AZ57" s="24">
        <v>4</v>
      </c>
      <c r="BA57" s="24">
        <v>2</v>
      </c>
      <c r="BB57" s="23"/>
      <c r="BC57" s="23"/>
      <c r="BD57" s="23"/>
      <c r="BE57" s="24">
        <v>5</v>
      </c>
      <c r="BF57" s="24">
        <v>4</v>
      </c>
      <c r="BG57" s="24">
        <v>4</v>
      </c>
      <c r="BH57" s="24">
        <v>4</v>
      </c>
      <c r="BI57" s="24">
        <v>3</v>
      </c>
      <c r="BJ57" s="24">
        <v>4</v>
      </c>
      <c r="BK57" s="24" t="s">
        <v>198</v>
      </c>
      <c r="BL57" s="24" t="s">
        <v>198</v>
      </c>
      <c r="BM57" s="24" t="s">
        <v>2118</v>
      </c>
      <c r="BN57" s="24" t="s">
        <v>198</v>
      </c>
      <c r="BO57" s="24" t="s">
        <v>198</v>
      </c>
      <c r="BP57" s="24" t="s">
        <v>198</v>
      </c>
      <c r="BQ57" s="24" t="s">
        <v>1564</v>
      </c>
      <c r="BR57" s="24" t="s">
        <v>1564</v>
      </c>
      <c r="BS57" s="24" t="s">
        <v>198</v>
      </c>
      <c r="BT57" s="24" t="s">
        <v>2118</v>
      </c>
      <c r="BU57" s="24" t="s">
        <v>198</v>
      </c>
      <c r="BV57" s="24" t="s">
        <v>184</v>
      </c>
      <c r="BW57" s="24" t="s">
        <v>2138</v>
      </c>
      <c r="BX57" s="24" t="s">
        <v>2128</v>
      </c>
      <c r="BY57" s="24" t="s">
        <v>705</v>
      </c>
      <c r="BZ57" s="24" t="s">
        <v>712</v>
      </c>
      <c r="CA57" s="24" t="s">
        <v>719</v>
      </c>
      <c r="CB57" s="24" t="s">
        <v>727</v>
      </c>
      <c r="CC57" s="24" t="s">
        <v>1686</v>
      </c>
      <c r="CD57" s="24" t="s">
        <v>830</v>
      </c>
      <c r="CE57" s="24" t="s">
        <v>1037</v>
      </c>
      <c r="CF57" s="24" t="s">
        <v>2210</v>
      </c>
      <c r="CG57" s="23"/>
      <c r="CH57" s="24" t="s">
        <v>2118</v>
      </c>
      <c r="CI57" s="23"/>
      <c r="CJ57" s="23"/>
      <c r="CK57" s="24">
        <v>1</v>
      </c>
      <c r="CL57" s="24">
        <v>1</v>
      </c>
      <c r="CM57" s="24">
        <v>2</v>
      </c>
      <c r="CN57" s="23"/>
    </row>
    <row r="58" spans="1:92" x14ac:dyDescent="0.2">
      <c r="A58" s="25">
        <v>42381.411635370372</v>
      </c>
      <c r="B58" s="24">
        <v>2</v>
      </c>
      <c r="C58" s="24">
        <v>5</v>
      </c>
      <c r="D58" s="24">
        <v>5</v>
      </c>
      <c r="E58" s="24">
        <v>3</v>
      </c>
      <c r="F58" s="24">
        <v>3</v>
      </c>
      <c r="G58" s="24">
        <v>5</v>
      </c>
      <c r="H58" s="24">
        <v>3</v>
      </c>
      <c r="I58" s="24">
        <v>4</v>
      </c>
      <c r="J58" s="24">
        <v>5</v>
      </c>
      <c r="K58" s="24">
        <v>3</v>
      </c>
      <c r="L58" s="24">
        <v>2</v>
      </c>
      <c r="M58" s="24">
        <v>3</v>
      </c>
      <c r="N58" s="24">
        <v>2</v>
      </c>
      <c r="O58" s="24">
        <v>2</v>
      </c>
      <c r="P58" s="24">
        <v>3</v>
      </c>
      <c r="Q58" s="24">
        <v>3</v>
      </c>
      <c r="R58" s="24">
        <v>2</v>
      </c>
      <c r="S58" s="24">
        <v>2</v>
      </c>
      <c r="T58" s="24">
        <v>4</v>
      </c>
      <c r="U58" s="23"/>
      <c r="V58" s="23"/>
      <c r="W58" s="24">
        <v>4</v>
      </c>
      <c r="X58" s="24">
        <v>4</v>
      </c>
      <c r="Y58" s="24">
        <v>4</v>
      </c>
      <c r="Z58" s="24">
        <v>4</v>
      </c>
      <c r="AA58" s="24">
        <v>4</v>
      </c>
      <c r="AB58" s="24">
        <v>4</v>
      </c>
      <c r="AC58" s="24">
        <v>4</v>
      </c>
      <c r="AD58" s="24">
        <v>4</v>
      </c>
      <c r="AE58" s="24">
        <v>4</v>
      </c>
      <c r="AF58" s="24">
        <v>4</v>
      </c>
      <c r="AG58" s="24">
        <v>4</v>
      </c>
      <c r="AH58" s="24">
        <v>4</v>
      </c>
      <c r="AI58" s="24">
        <v>3</v>
      </c>
      <c r="AJ58" s="24">
        <v>3</v>
      </c>
      <c r="AK58" s="24">
        <v>5</v>
      </c>
      <c r="AL58" s="24">
        <v>3</v>
      </c>
      <c r="AM58" s="24">
        <v>3</v>
      </c>
      <c r="AN58" s="24">
        <v>5</v>
      </c>
      <c r="AO58" s="24">
        <v>3</v>
      </c>
      <c r="AP58" s="24">
        <v>4</v>
      </c>
      <c r="AQ58" s="24">
        <v>4</v>
      </c>
      <c r="AR58" s="24">
        <v>3</v>
      </c>
      <c r="AS58" s="24">
        <v>3</v>
      </c>
      <c r="AT58" s="24">
        <v>3</v>
      </c>
      <c r="AU58" s="24">
        <v>3</v>
      </c>
      <c r="AV58" s="24">
        <v>3</v>
      </c>
      <c r="AW58" s="24">
        <v>3</v>
      </c>
      <c r="AX58" s="24">
        <v>3</v>
      </c>
      <c r="AY58" s="24">
        <v>3</v>
      </c>
      <c r="AZ58" s="24">
        <v>2</v>
      </c>
      <c r="BA58" s="24">
        <v>3</v>
      </c>
      <c r="BB58" s="23"/>
      <c r="BC58" s="23"/>
      <c r="BD58" s="23"/>
      <c r="BE58" s="24">
        <v>4</v>
      </c>
      <c r="BF58" s="24">
        <v>4</v>
      </c>
      <c r="BG58" s="24">
        <v>4</v>
      </c>
      <c r="BH58" s="24">
        <v>4</v>
      </c>
      <c r="BI58" s="24">
        <v>4</v>
      </c>
      <c r="BJ58" s="24">
        <v>4</v>
      </c>
      <c r="BK58" s="24" t="s">
        <v>198</v>
      </c>
      <c r="BL58" s="24" t="s">
        <v>198</v>
      </c>
      <c r="BM58" s="24" t="s">
        <v>198</v>
      </c>
      <c r="BN58" s="24" t="s">
        <v>198</v>
      </c>
      <c r="BO58" s="24" t="s">
        <v>198</v>
      </c>
      <c r="BP58" s="24" t="s">
        <v>1564</v>
      </c>
      <c r="BQ58" s="24" t="s">
        <v>198</v>
      </c>
      <c r="BR58" s="24" t="s">
        <v>1564</v>
      </c>
      <c r="BS58" s="24" t="s">
        <v>1564</v>
      </c>
      <c r="BT58" s="24" t="s">
        <v>1564</v>
      </c>
      <c r="BU58" s="24" t="s">
        <v>1564</v>
      </c>
      <c r="BV58" s="23"/>
      <c r="BW58" s="23"/>
      <c r="BX58" s="23"/>
      <c r="BY58" s="24" t="s">
        <v>704</v>
      </c>
      <c r="BZ58" s="24" t="s">
        <v>711</v>
      </c>
      <c r="CA58" s="24" t="s">
        <v>719</v>
      </c>
      <c r="CB58" s="24" t="s">
        <v>727</v>
      </c>
      <c r="CC58" s="24" t="s">
        <v>2168</v>
      </c>
      <c r="CD58" s="24" t="s">
        <v>206</v>
      </c>
      <c r="CE58" s="24" t="s">
        <v>1042</v>
      </c>
      <c r="CF58" s="24" t="s">
        <v>837</v>
      </c>
      <c r="CG58" s="24" t="s">
        <v>844</v>
      </c>
      <c r="CH58" s="24" t="s">
        <v>1564</v>
      </c>
      <c r="CI58" s="23"/>
      <c r="CJ58" s="24" t="s">
        <v>2211</v>
      </c>
      <c r="CK58" s="24">
        <v>3</v>
      </c>
      <c r="CL58" s="24">
        <v>3</v>
      </c>
      <c r="CM58" s="24" t="s">
        <v>5</v>
      </c>
      <c r="CN58" s="23"/>
    </row>
    <row r="59" spans="1:92" x14ac:dyDescent="0.2">
      <c r="A59" s="25">
        <v>42381.4119387963</v>
      </c>
      <c r="B59" s="24">
        <v>1</v>
      </c>
      <c r="C59" s="24">
        <v>5</v>
      </c>
      <c r="D59" s="24">
        <v>5</v>
      </c>
      <c r="E59" s="24">
        <v>1</v>
      </c>
      <c r="F59" s="24" t="s">
        <v>5</v>
      </c>
      <c r="G59" s="24">
        <v>5</v>
      </c>
      <c r="H59" s="24" t="s">
        <v>5</v>
      </c>
      <c r="I59" s="24">
        <v>2</v>
      </c>
      <c r="J59" s="24">
        <v>1</v>
      </c>
      <c r="K59" s="24">
        <v>2</v>
      </c>
      <c r="L59" s="24">
        <v>2</v>
      </c>
      <c r="M59" s="24" t="s">
        <v>5</v>
      </c>
      <c r="N59" s="24">
        <v>1</v>
      </c>
      <c r="O59" s="24">
        <v>3</v>
      </c>
      <c r="P59" s="24">
        <v>3</v>
      </c>
      <c r="Q59" s="24">
        <v>5</v>
      </c>
      <c r="R59" s="24">
        <v>3</v>
      </c>
      <c r="S59" s="24">
        <v>1</v>
      </c>
      <c r="T59" s="24" t="s">
        <v>5</v>
      </c>
      <c r="U59" s="23"/>
      <c r="V59" s="23"/>
      <c r="W59" s="24">
        <v>2</v>
      </c>
      <c r="X59" s="24">
        <v>2</v>
      </c>
      <c r="Y59" s="24">
        <v>3</v>
      </c>
      <c r="Z59" s="24">
        <v>2</v>
      </c>
      <c r="AA59" s="24">
        <v>3</v>
      </c>
      <c r="AB59" s="24">
        <v>3</v>
      </c>
      <c r="AC59" s="24">
        <v>1</v>
      </c>
      <c r="AD59" s="24">
        <v>4</v>
      </c>
      <c r="AE59" s="24">
        <v>4</v>
      </c>
      <c r="AF59" s="24">
        <v>4</v>
      </c>
      <c r="AG59" s="24">
        <v>4</v>
      </c>
      <c r="AH59" s="24">
        <v>4</v>
      </c>
      <c r="AI59" s="24">
        <v>4</v>
      </c>
      <c r="AJ59" s="24">
        <v>2</v>
      </c>
      <c r="AK59" s="24">
        <v>5</v>
      </c>
      <c r="AL59" s="24">
        <v>2</v>
      </c>
      <c r="AM59" s="24">
        <v>2</v>
      </c>
      <c r="AN59" s="24">
        <v>5</v>
      </c>
      <c r="AO59" s="24">
        <v>1</v>
      </c>
      <c r="AP59" s="24">
        <v>3</v>
      </c>
      <c r="AQ59" s="24">
        <v>3</v>
      </c>
      <c r="AR59" s="24">
        <v>2</v>
      </c>
      <c r="AS59" s="24">
        <v>3</v>
      </c>
      <c r="AT59" s="24">
        <v>2</v>
      </c>
      <c r="AU59" s="24">
        <v>2</v>
      </c>
      <c r="AV59" s="24">
        <v>4</v>
      </c>
      <c r="AW59" s="24">
        <v>2</v>
      </c>
      <c r="AX59" s="24">
        <v>2</v>
      </c>
      <c r="AY59" s="24">
        <v>4</v>
      </c>
      <c r="AZ59" s="24">
        <v>1</v>
      </c>
      <c r="BA59" s="24">
        <v>2</v>
      </c>
      <c r="BB59" s="23"/>
      <c r="BC59" s="23"/>
      <c r="BD59" s="23"/>
      <c r="BE59" s="24">
        <v>5</v>
      </c>
      <c r="BF59" s="24">
        <v>4</v>
      </c>
      <c r="BG59" s="24">
        <v>5</v>
      </c>
      <c r="BH59" s="24">
        <v>3</v>
      </c>
      <c r="BI59" s="24">
        <v>5</v>
      </c>
      <c r="BJ59" s="24">
        <v>5</v>
      </c>
      <c r="BK59" s="24" t="s">
        <v>198</v>
      </c>
      <c r="BL59" s="24" t="s">
        <v>198</v>
      </c>
      <c r="BM59" s="24" t="s">
        <v>1564</v>
      </c>
      <c r="BN59" s="24" t="s">
        <v>2118</v>
      </c>
      <c r="BO59" s="24" t="s">
        <v>198</v>
      </c>
      <c r="BP59" s="24" t="s">
        <v>1564</v>
      </c>
      <c r="BQ59" s="24" t="s">
        <v>1564</v>
      </c>
      <c r="BR59" s="24" t="s">
        <v>1564</v>
      </c>
      <c r="BS59" s="24" t="s">
        <v>198</v>
      </c>
      <c r="BT59" s="24" t="s">
        <v>198</v>
      </c>
      <c r="BU59" s="24" t="s">
        <v>198</v>
      </c>
      <c r="BV59" s="24" t="s">
        <v>183</v>
      </c>
      <c r="BW59" s="24" t="s">
        <v>2120</v>
      </c>
      <c r="BX59" s="24" t="s">
        <v>2128</v>
      </c>
      <c r="BY59" s="24" t="s">
        <v>705</v>
      </c>
      <c r="BZ59" s="24" t="s">
        <v>712</v>
      </c>
      <c r="CA59" s="24" t="s">
        <v>719</v>
      </c>
      <c r="CB59" s="24" t="s">
        <v>727</v>
      </c>
      <c r="CC59" s="24" t="s">
        <v>2212</v>
      </c>
      <c r="CD59" s="24" t="s">
        <v>236</v>
      </c>
      <c r="CE59" s="24" t="s">
        <v>1824</v>
      </c>
      <c r="CF59" s="24" t="s">
        <v>837</v>
      </c>
      <c r="CG59" s="24" t="s">
        <v>844</v>
      </c>
      <c r="CH59" s="24" t="s">
        <v>2118</v>
      </c>
      <c r="CI59" s="23"/>
      <c r="CJ59" s="23"/>
      <c r="CK59" s="24">
        <v>4</v>
      </c>
      <c r="CL59" s="24">
        <v>2</v>
      </c>
      <c r="CM59" s="24" t="s">
        <v>5</v>
      </c>
      <c r="CN59" s="23"/>
    </row>
    <row r="60" spans="1:92" x14ac:dyDescent="0.2">
      <c r="A60" s="25">
        <v>42381.412073425927</v>
      </c>
      <c r="B60" s="24">
        <v>4</v>
      </c>
      <c r="C60" s="24">
        <v>1</v>
      </c>
      <c r="D60" s="24">
        <v>1</v>
      </c>
      <c r="E60" s="24">
        <v>1</v>
      </c>
      <c r="F60" s="24">
        <v>2</v>
      </c>
      <c r="G60" s="24">
        <v>4</v>
      </c>
      <c r="H60" s="24">
        <v>5</v>
      </c>
      <c r="I60" s="24">
        <v>5</v>
      </c>
      <c r="J60" s="24">
        <v>4</v>
      </c>
      <c r="K60" s="24">
        <v>5</v>
      </c>
      <c r="L60" s="24">
        <v>3</v>
      </c>
      <c r="M60" s="24">
        <v>4</v>
      </c>
      <c r="N60" s="24">
        <v>3</v>
      </c>
      <c r="O60" s="24">
        <v>4</v>
      </c>
      <c r="P60" s="24">
        <v>4</v>
      </c>
      <c r="Q60" s="24">
        <v>4</v>
      </c>
      <c r="R60" s="24">
        <v>3</v>
      </c>
      <c r="S60" s="24">
        <v>3</v>
      </c>
      <c r="T60" s="24">
        <v>4</v>
      </c>
      <c r="U60" s="23"/>
      <c r="V60" s="23"/>
      <c r="W60" s="24">
        <v>3</v>
      </c>
      <c r="X60" s="24">
        <v>3</v>
      </c>
      <c r="Y60" s="24">
        <v>4</v>
      </c>
      <c r="Z60" s="24">
        <v>4</v>
      </c>
      <c r="AA60" s="24">
        <v>4</v>
      </c>
      <c r="AB60" s="24">
        <v>3</v>
      </c>
      <c r="AC60" s="24">
        <v>4</v>
      </c>
      <c r="AD60" s="24">
        <v>3</v>
      </c>
      <c r="AE60" s="24">
        <v>3</v>
      </c>
      <c r="AF60" s="24">
        <v>4</v>
      </c>
      <c r="AG60" s="24">
        <v>5</v>
      </c>
      <c r="AH60" s="24">
        <v>5</v>
      </c>
      <c r="AI60" s="24">
        <v>3</v>
      </c>
      <c r="AJ60" s="24">
        <v>4</v>
      </c>
      <c r="AK60" s="24">
        <v>4</v>
      </c>
      <c r="AL60" s="24">
        <v>1</v>
      </c>
      <c r="AM60" s="24">
        <v>1</v>
      </c>
      <c r="AN60" s="24">
        <v>4</v>
      </c>
      <c r="AO60" s="24">
        <v>5</v>
      </c>
      <c r="AP60" s="24">
        <v>4</v>
      </c>
      <c r="AQ60" s="24">
        <v>4</v>
      </c>
      <c r="AR60" s="24">
        <v>4</v>
      </c>
      <c r="AS60" s="24">
        <v>4</v>
      </c>
      <c r="AT60" s="24">
        <v>4</v>
      </c>
      <c r="AU60" s="24">
        <v>2</v>
      </c>
      <c r="AV60" s="24">
        <v>3</v>
      </c>
      <c r="AW60" s="24">
        <v>5</v>
      </c>
      <c r="AX60" s="24">
        <v>4</v>
      </c>
      <c r="AY60" s="24">
        <v>2</v>
      </c>
      <c r="AZ60" s="24">
        <v>2</v>
      </c>
      <c r="BA60" s="24">
        <v>4</v>
      </c>
      <c r="BB60" s="23"/>
      <c r="BC60" s="23"/>
      <c r="BD60" s="23"/>
      <c r="BE60" s="24">
        <v>4</v>
      </c>
      <c r="BF60" s="24">
        <v>3</v>
      </c>
      <c r="BG60" s="24">
        <v>4</v>
      </c>
      <c r="BH60" s="24">
        <v>3</v>
      </c>
      <c r="BI60" s="24">
        <v>4</v>
      </c>
      <c r="BJ60" s="24">
        <v>4</v>
      </c>
      <c r="BK60" s="24" t="s">
        <v>198</v>
      </c>
      <c r="BL60" s="24" t="s">
        <v>2118</v>
      </c>
      <c r="BM60" s="24" t="s">
        <v>2118</v>
      </c>
      <c r="BN60" s="24" t="s">
        <v>2118</v>
      </c>
      <c r="BO60" s="24" t="s">
        <v>198</v>
      </c>
      <c r="BP60" s="24" t="s">
        <v>1564</v>
      </c>
      <c r="BQ60" s="24" t="s">
        <v>2118</v>
      </c>
      <c r="BR60" s="24" t="s">
        <v>1564</v>
      </c>
      <c r="BS60" s="24" t="s">
        <v>1564</v>
      </c>
      <c r="BT60" s="24" t="s">
        <v>1564</v>
      </c>
      <c r="BU60" s="24" t="s">
        <v>198</v>
      </c>
      <c r="BV60" s="24" t="s">
        <v>187</v>
      </c>
      <c r="BW60" s="24" t="s">
        <v>2121</v>
      </c>
      <c r="BX60" s="24" t="s">
        <v>2128</v>
      </c>
      <c r="BY60" s="24" t="s">
        <v>704</v>
      </c>
      <c r="BZ60" s="24" t="s">
        <v>711</v>
      </c>
      <c r="CA60" s="24" t="s">
        <v>719</v>
      </c>
      <c r="CB60" s="24" t="s">
        <v>727</v>
      </c>
      <c r="CC60" s="23"/>
      <c r="CD60" s="24" t="s">
        <v>830</v>
      </c>
      <c r="CE60" s="24" t="s">
        <v>830</v>
      </c>
      <c r="CF60" s="24" t="s">
        <v>2213</v>
      </c>
      <c r="CG60" s="24" t="s">
        <v>2214</v>
      </c>
      <c r="CH60" s="24" t="s">
        <v>1564</v>
      </c>
      <c r="CI60" s="23"/>
      <c r="CJ60" s="23"/>
      <c r="CK60" s="24">
        <v>3</v>
      </c>
      <c r="CL60" s="24">
        <v>2</v>
      </c>
      <c r="CM60" s="24">
        <v>1</v>
      </c>
      <c r="CN60" s="23"/>
    </row>
    <row r="61" spans="1:92" x14ac:dyDescent="0.2">
      <c r="A61" s="25">
        <v>42381.412406388888</v>
      </c>
      <c r="B61" s="24">
        <v>5</v>
      </c>
      <c r="C61" s="24">
        <v>3</v>
      </c>
      <c r="D61" s="24">
        <v>1</v>
      </c>
      <c r="E61" s="24">
        <v>4</v>
      </c>
      <c r="F61" s="24">
        <v>4</v>
      </c>
      <c r="G61" s="24">
        <v>4</v>
      </c>
      <c r="H61" s="24">
        <v>3</v>
      </c>
      <c r="I61" s="24">
        <v>4</v>
      </c>
      <c r="J61" s="24">
        <v>3</v>
      </c>
      <c r="K61" s="24">
        <v>3</v>
      </c>
      <c r="L61" s="24">
        <v>4</v>
      </c>
      <c r="M61" s="24">
        <v>3</v>
      </c>
      <c r="N61" s="24">
        <v>3</v>
      </c>
      <c r="O61" s="24">
        <v>5</v>
      </c>
      <c r="P61" s="24">
        <v>4</v>
      </c>
      <c r="Q61" s="24">
        <v>4</v>
      </c>
      <c r="R61" s="24">
        <v>3</v>
      </c>
      <c r="S61" s="24">
        <v>3</v>
      </c>
      <c r="T61" s="24">
        <v>3</v>
      </c>
      <c r="U61" s="23"/>
      <c r="V61" s="23"/>
      <c r="W61" s="24">
        <v>3</v>
      </c>
      <c r="X61" s="24">
        <v>3</v>
      </c>
      <c r="Y61" s="24">
        <v>4</v>
      </c>
      <c r="Z61" s="24">
        <v>4</v>
      </c>
      <c r="AA61" s="24">
        <v>3</v>
      </c>
      <c r="AB61" s="24">
        <v>3</v>
      </c>
      <c r="AC61" s="24">
        <v>3</v>
      </c>
      <c r="AD61" s="24">
        <v>4</v>
      </c>
      <c r="AE61" s="24">
        <v>4</v>
      </c>
      <c r="AF61" s="24">
        <v>4</v>
      </c>
      <c r="AG61" s="24">
        <v>4</v>
      </c>
      <c r="AH61" s="24">
        <v>5</v>
      </c>
      <c r="AI61" s="24">
        <v>4</v>
      </c>
      <c r="AJ61" s="24">
        <v>5</v>
      </c>
      <c r="AK61" s="24">
        <v>2</v>
      </c>
      <c r="AL61" s="24">
        <v>4</v>
      </c>
      <c r="AM61" s="24">
        <v>3</v>
      </c>
      <c r="AN61" s="24">
        <v>3</v>
      </c>
      <c r="AO61" s="24">
        <v>2</v>
      </c>
      <c r="AP61" s="24">
        <v>4</v>
      </c>
      <c r="AQ61" s="24">
        <v>2</v>
      </c>
      <c r="AR61" s="24">
        <v>2</v>
      </c>
      <c r="AS61" s="24">
        <v>4</v>
      </c>
      <c r="AT61" s="24">
        <v>2</v>
      </c>
      <c r="AU61" s="24">
        <v>2</v>
      </c>
      <c r="AV61" s="24">
        <v>4</v>
      </c>
      <c r="AW61" s="24">
        <v>4</v>
      </c>
      <c r="AX61" s="24">
        <v>4</v>
      </c>
      <c r="AY61" s="24">
        <v>2</v>
      </c>
      <c r="AZ61" s="24">
        <v>2</v>
      </c>
      <c r="BA61" s="24">
        <v>3</v>
      </c>
      <c r="BB61" s="23"/>
      <c r="BC61" s="23"/>
      <c r="BD61" s="23"/>
      <c r="BE61" s="24">
        <v>5</v>
      </c>
      <c r="BF61" s="24">
        <v>4</v>
      </c>
      <c r="BG61" s="24">
        <v>3</v>
      </c>
      <c r="BH61" s="24">
        <v>4</v>
      </c>
      <c r="BI61" s="24">
        <v>4</v>
      </c>
      <c r="BJ61" s="24">
        <v>4</v>
      </c>
      <c r="BK61" s="24" t="s">
        <v>198</v>
      </c>
      <c r="BL61" s="24" t="s">
        <v>198</v>
      </c>
      <c r="BM61" s="24" t="s">
        <v>198</v>
      </c>
      <c r="BN61" s="24" t="s">
        <v>198</v>
      </c>
      <c r="BO61" s="24" t="s">
        <v>198</v>
      </c>
      <c r="BP61" s="24" t="s">
        <v>198</v>
      </c>
      <c r="BQ61" s="24" t="s">
        <v>2118</v>
      </c>
      <c r="BR61" s="24" t="s">
        <v>198</v>
      </c>
      <c r="BS61" s="24" t="s">
        <v>198</v>
      </c>
      <c r="BT61" s="24" t="s">
        <v>198</v>
      </c>
      <c r="BU61" s="24" t="s">
        <v>198</v>
      </c>
      <c r="BV61" s="24" t="s">
        <v>183</v>
      </c>
      <c r="BW61" s="24" t="s">
        <v>2215</v>
      </c>
      <c r="BX61" s="24" t="s">
        <v>1553</v>
      </c>
      <c r="BY61" s="24" t="s">
        <v>705</v>
      </c>
      <c r="BZ61" s="24" t="s">
        <v>714</v>
      </c>
      <c r="CA61" s="24" t="s">
        <v>719</v>
      </c>
      <c r="CB61" s="24" t="s">
        <v>728</v>
      </c>
      <c r="CC61" s="24" t="s">
        <v>2216</v>
      </c>
      <c r="CD61" s="24" t="s">
        <v>236</v>
      </c>
      <c r="CE61" s="24" t="s">
        <v>1260</v>
      </c>
      <c r="CF61" s="24" t="s">
        <v>2217</v>
      </c>
      <c r="CG61" s="24" t="s">
        <v>846</v>
      </c>
      <c r="CH61" s="24" t="s">
        <v>198</v>
      </c>
      <c r="CI61" s="23"/>
      <c r="CJ61" s="23"/>
      <c r="CK61" s="24">
        <v>5</v>
      </c>
      <c r="CL61" s="24">
        <v>4</v>
      </c>
      <c r="CM61" s="24">
        <v>3</v>
      </c>
      <c r="CN61" s="23"/>
    </row>
    <row r="62" spans="1:92" x14ac:dyDescent="0.2">
      <c r="A62" s="25">
        <v>42381.412507291665</v>
      </c>
      <c r="B62" s="24">
        <v>2</v>
      </c>
      <c r="C62" s="24">
        <v>3</v>
      </c>
      <c r="D62" s="24">
        <v>2</v>
      </c>
      <c r="E62" s="24">
        <v>3</v>
      </c>
      <c r="F62" s="24">
        <v>1</v>
      </c>
      <c r="G62" s="24">
        <v>5</v>
      </c>
      <c r="H62" s="24">
        <v>4</v>
      </c>
      <c r="I62" s="24">
        <v>2</v>
      </c>
      <c r="J62" s="24">
        <v>3</v>
      </c>
      <c r="K62" s="24">
        <v>2</v>
      </c>
      <c r="L62" s="24">
        <v>2</v>
      </c>
      <c r="M62" s="24">
        <v>2</v>
      </c>
      <c r="N62" s="24">
        <v>2</v>
      </c>
      <c r="O62" s="24">
        <v>4</v>
      </c>
      <c r="P62" s="24">
        <v>4</v>
      </c>
      <c r="Q62" s="24">
        <v>3</v>
      </c>
      <c r="R62" s="24">
        <v>4</v>
      </c>
      <c r="S62" s="24">
        <v>3</v>
      </c>
      <c r="T62" s="24">
        <v>1</v>
      </c>
      <c r="U62" s="23"/>
      <c r="V62" s="23"/>
      <c r="W62" s="24">
        <v>4</v>
      </c>
      <c r="X62" s="24">
        <v>3</v>
      </c>
      <c r="Y62" s="24">
        <v>3</v>
      </c>
      <c r="Z62" s="24">
        <v>4</v>
      </c>
      <c r="AA62" s="24">
        <v>4</v>
      </c>
      <c r="AB62" s="24">
        <v>4</v>
      </c>
      <c r="AC62" s="24">
        <v>4</v>
      </c>
      <c r="AD62" s="24">
        <v>3</v>
      </c>
      <c r="AE62" s="24">
        <v>3</v>
      </c>
      <c r="AF62" s="24">
        <v>3</v>
      </c>
      <c r="AG62" s="24">
        <v>4</v>
      </c>
      <c r="AH62" s="24">
        <v>4</v>
      </c>
      <c r="AI62" s="24">
        <v>3</v>
      </c>
      <c r="AJ62" s="24">
        <v>2</v>
      </c>
      <c r="AK62" s="24">
        <v>3</v>
      </c>
      <c r="AL62" s="24">
        <v>3</v>
      </c>
      <c r="AM62" s="24">
        <v>2</v>
      </c>
      <c r="AN62" s="24">
        <v>5</v>
      </c>
      <c r="AO62" s="24">
        <v>4</v>
      </c>
      <c r="AP62" s="24">
        <v>2</v>
      </c>
      <c r="AQ62" s="24">
        <v>3</v>
      </c>
      <c r="AR62" s="24">
        <v>3</v>
      </c>
      <c r="AS62" s="24">
        <v>3</v>
      </c>
      <c r="AT62" s="24">
        <v>3</v>
      </c>
      <c r="AU62" s="24">
        <v>2</v>
      </c>
      <c r="AV62" s="24">
        <v>3</v>
      </c>
      <c r="AW62" s="24">
        <v>3</v>
      </c>
      <c r="AX62" s="24">
        <v>3</v>
      </c>
      <c r="AY62" s="24">
        <v>3</v>
      </c>
      <c r="AZ62" s="24">
        <v>3</v>
      </c>
      <c r="BA62" s="24">
        <v>2</v>
      </c>
      <c r="BB62" s="23"/>
      <c r="BC62" s="23"/>
      <c r="BD62" s="23"/>
      <c r="BE62" s="24">
        <v>4</v>
      </c>
      <c r="BF62" s="24">
        <v>3</v>
      </c>
      <c r="BG62" s="24">
        <v>3</v>
      </c>
      <c r="BH62" s="24">
        <v>3</v>
      </c>
      <c r="BI62" s="24">
        <v>4</v>
      </c>
      <c r="BJ62" s="24">
        <v>4</v>
      </c>
      <c r="BK62" s="24" t="s">
        <v>1564</v>
      </c>
      <c r="BL62" s="24" t="s">
        <v>198</v>
      </c>
      <c r="BM62" s="24" t="s">
        <v>198</v>
      </c>
      <c r="BN62" s="24" t="s">
        <v>1564</v>
      </c>
      <c r="BO62" s="24" t="s">
        <v>198</v>
      </c>
      <c r="BP62" s="24" t="s">
        <v>198</v>
      </c>
      <c r="BQ62" s="24" t="s">
        <v>2118</v>
      </c>
      <c r="BR62" s="24" t="s">
        <v>2118</v>
      </c>
      <c r="BS62" s="24" t="s">
        <v>2118</v>
      </c>
      <c r="BT62" s="24" t="s">
        <v>2118</v>
      </c>
      <c r="BU62" s="24" t="s">
        <v>198</v>
      </c>
      <c r="BV62" s="24" t="s">
        <v>183</v>
      </c>
      <c r="BW62" s="24" t="s">
        <v>2121</v>
      </c>
      <c r="BX62" s="24" t="s">
        <v>2128</v>
      </c>
      <c r="BY62" s="24" t="s">
        <v>705</v>
      </c>
      <c r="BZ62" s="24" t="s">
        <v>712</v>
      </c>
      <c r="CA62" s="24" t="s">
        <v>719</v>
      </c>
      <c r="CB62" s="24" t="s">
        <v>727</v>
      </c>
      <c r="CC62" s="24" t="s">
        <v>760</v>
      </c>
      <c r="CD62" s="24" t="s">
        <v>2218</v>
      </c>
      <c r="CE62" s="24" t="s">
        <v>978</v>
      </c>
      <c r="CF62" s="24" t="s">
        <v>837</v>
      </c>
      <c r="CG62" s="24" t="s">
        <v>844</v>
      </c>
      <c r="CH62" s="24" t="s">
        <v>2118</v>
      </c>
      <c r="CI62" s="23"/>
      <c r="CJ62" s="23"/>
      <c r="CK62" s="24">
        <v>4</v>
      </c>
      <c r="CL62" s="24">
        <v>4</v>
      </c>
      <c r="CM62" s="24">
        <v>2</v>
      </c>
      <c r="CN62" s="23"/>
    </row>
    <row r="63" spans="1:92" x14ac:dyDescent="0.2">
      <c r="A63" s="25">
        <v>42381.414677199078</v>
      </c>
      <c r="B63" s="24">
        <v>5</v>
      </c>
      <c r="C63" s="24">
        <v>5</v>
      </c>
      <c r="D63" s="24">
        <v>5</v>
      </c>
      <c r="E63" s="24">
        <v>3</v>
      </c>
      <c r="F63" s="24">
        <v>1</v>
      </c>
      <c r="G63" s="24">
        <v>5</v>
      </c>
      <c r="H63" s="24">
        <v>5</v>
      </c>
      <c r="I63" s="24">
        <v>5</v>
      </c>
      <c r="J63" s="24">
        <v>5</v>
      </c>
      <c r="K63" s="24">
        <v>3</v>
      </c>
      <c r="L63" s="24">
        <v>4</v>
      </c>
      <c r="M63" s="24">
        <v>2</v>
      </c>
      <c r="N63" s="24">
        <v>4</v>
      </c>
      <c r="O63" s="24">
        <v>2</v>
      </c>
      <c r="P63" s="24">
        <v>5</v>
      </c>
      <c r="Q63" s="24">
        <v>3</v>
      </c>
      <c r="R63" s="24">
        <v>3</v>
      </c>
      <c r="S63" s="24">
        <v>1</v>
      </c>
      <c r="T63" s="24">
        <v>2</v>
      </c>
      <c r="U63" s="23"/>
      <c r="V63" s="23"/>
      <c r="W63" s="24">
        <v>5</v>
      </c>
      <c r="X63" s="24">
        <v>3</v>
      </c>
      <c r="Y63" s="24">
        <v>5</v>
      </c>
      <c r="Z63" s="24">
        <v>5</v>
      </c>
      <c r="AA63" s="24">
        <v>3</v>
      </c>
      <c r="AB63" s="24">
        <v>4</v>
      </c>
      <c r="AC63" s="24">
        <v>4</v>
      </c>
      <c r="AD63" s="24">
        <v>3</v>
      </c>
      <c r="AE63" s="24">
        <v>3</v>
      </c>
      <c r="AF63" s="24">
        <v>4</v>
      </c>
      <c r="AG63" s="24">
        <v>3</v>
      </c>
      <c r="AH63" s="24">
        <v>4</v>
      </c>
      <c r="AI63" s="24">
        <v>2</v>
      </c>
      <c r="AJ63" s="24">
        <v>5</v>
      </c>
      <c r="AK63" s="24">
        <v>5</v>
      </c>
      <c r="AL63" s="24">
        <v>2</v>
      </c>
      <c r="AM63" s="24">
        <v>2</v>
      </c>
      <c r="AN63" s="24">
        <v>5</v>
      </c>
      <c r="AO63" s="24">
        <v>5</v>
      </c>
      <c r="AP63" s="24">
        <v>5</v>
      </c>
      <c r="AQ63" s="24">
        <v>4</v>
      </c>
      <c r="AR63" s="24">
        <v>3</v>
      </c>
      <c r="AS63" s="24">
        <v>3</v>
      </c>
      <c r="AT63" s="24">
        <v>3</v>
      </c>
      <c r="AU63" s="24">
        <v>3</v>
      </c>
      <c r="AV63" s="24">
        <v>4</v>
      </c>
      <c r="AW63" s="24">
        <v>5</v>
      </c>
      <c r="AX63" s="24">
        <v>2</v>
      </c>
      <c r="AY63" s="24">
        <v>4</v>
      </c>
      <c r="AZ63" s="24">
        <v>1</v>
      </c>
      <c r="BA63" s="24">
        <v>2</v>
      </c>
      <c r="BB63" s="23"/>
      <c r="BC63" s="23"/>
      <c r="BD63" s="23"/>
      <c r="BE63" s="24">
        <v>3</v>
      </c>
      <c r="BF63" s="24">
        <v>3</v>
      </c>
      <c r="BG63" s="24">
        <v>2</v>
      </c>
      <c r="BH63" s="24">
        <v>3</v>
      </c>
      <c r="BI63" s="24">
        <v>5</v>
      </c>
      <c r="BJ63" s="24">
        <v>5</v>
      </c>
      <c r="BK63" s="24" t="s">
        <v>1564</v>
      </c>
      <c r="BL63" s="24" t="s">
        <v>198</v>
      </c>
      <c r="BM63" s="24" t="s">
        <v>198</v>
      </c>
      <c r="BN63" s="24" t="s">
        <v>198</v>
      </c>
      <c r="BO63" s="24" t="s">
        <v>198</v>
      </c>
      <c r="BP63" s="24" t="s">
        <v>198</v>
      </c>
      <c r="BQ63" s="24" t="s">
        <v>1564</v>
      </c>
      <c r="BR63" s="24" t="s">
        <v>1564</v>
      </c>
      <c r="BS63" s="24" t="s">
        <v>198</v>
      </c>
      <c r="BT63" s="24" t="s">
        <v>198</v>
      </c>
      <c r="BU63" s="24" t="s">
        <v>198</v>
      </c>
      <c r="BV63" s="24" t="s">
        <v>187</v>
      </c>
      <c r="BW63" s="24" t="s">
        <v>2198</v>
      </c>
      <c r="BX63" s="24" t="s">
        <v>2128</v>
      </c>
      <c r="BY63" s="24" t="s">
        <v>704</v>
      </c>
      <c r="BZ63" s="24" t="s">
        <v>713</v>
      </c>
      <c r="CA63" s="24" t="s">
        <v>719</v>
      </c>
      <c r="CB63" s="24" t="s">
        <v>727</v>
      </c>
      <c r="CC63" s="24" t="s">
        <v>2219</v>
      </c>
      <c r="CD63" s="24" t="s">
        <v>830</v>
      </c>
      <c r="CE63" s="24" t="s">
        <v>1103</v>
      </c>
      <c r="CF63" s="24" t="s">
        <v>837</v>
      </c>
      <c r="CG63" s="24" t="s">
        <v>844</v>
      </c>
      <c r="CH63" s="24" t="s">
        <v>198</v>
      </c>
      <c r="CI63" s="23"/>
      <c r="CJ63" s="23"/>
      <c r="CK63" s="24">
        <v>3</v>
      </c>
      <c r="CL63" s="24">
        <v>3</v>
      </c>
      <c r="CM63" s="24" t="s">
        <v>5</v>
      </c>
      <c r="CN63" s="23"/>
    </row>
    <row r="64" spans="1:92" x14ac:dyDescent="0.2">
      <c r="A64" s="25">
        <v>42381.414678067129</v>
      </c>
      <c r="B64" s="24">
        <v>3</v>
      </c>
      <c r="C64" s="24">
        <v>5</v>
      </c>
      <c r="D64" s="24">
        <v>4</v>
      </c>
      <c r="E64" s="24">
        <v>5</v>
      </c>
      <c r="F64" s="24">
        <v>2</v>
      </c>
      <c r="G64" s="24">
        <v>5</v>
      </c>
      <c r="H64" s="24">
        <v>2</v>
      </c>
      <c r="I64" s="24">
        <v>2</v>
      </c>
      <c r="J64" s="24">
        <v>2</v>
      </c>
      <c r="K64" s="24">
        <v>5</v>
      </c>
      <c r="L64" s="24">
        <v>5</v>
      </c>
      <c r="M64" s="24">
        <v>5</v>
      </c>
      <c r="N64" s="24">
        <v>4</v>
      </c>
      <c r="O64" s="24">
        <v>5</v>
      </c>
      <c r="P64" s="24">
        <v>4</v>
      </c>
      <c r="Q64" s="24">
        <v>4</v>
      </c>
      <c r="R64" s="24">
        <v>3</v>
      </c>
      <c r="S64" s="24">
        <v>5</v>
      </c>
      <c r="T64" s="24">
        <v>4</v>
      </c>
      <c r="U64" s="23"/>
      <c r="V64" s="23"/>
      <c r="W64" s="24">
        <v>4</v>
      </c>
      <c r="X64" s="24">
        <v>5</v>
      </c>
      <c r="Y64" s="24">
        <v>4</v>
      </c>
      <c r="Z64" s="24">
        <v>4</v>
      </c>
      <c r="AA64" s="24">
        <v>2</v>
      </c>
      <c r="AB64" s="24">
        <v>5</v>
      </c>
      <c r="AC64" s="24">
        <v>3</v>
      </c>
      <c r="AD64" s="24">
        <v>4</v>
      </c>
      <c r="AE64" s="24">
        <v>5</v>
      </c>
      <c r="AF64" s="24">
        <v>5</v>
      </c>
      <c r="AG64" s="24">
        <v>4</v>
      </c>
      <c r="AH64" s="24">
        <v>5</v>
      </c>
      <c r="AI64" s="24">
        <v>3</v>
      </c>
      <c r="AJ64" s="24">
        <v>4</v>
      </c>
      <c r="AK64" s="24">
        <v>5</v>
      </c>
      <c r="AL64" s="24">
        <v>5</v>
      </c>
      <c r="AM64" s="24">
        <v>1</v>
      </c>
      <c r="AN64" s="24">
        <v>5</v>
      </c>
      <c r="AO64" s="24">
        <v>3</v>
      </c>
      <c r="AP64" s="24">
        <v>3</v>
      </c>
      <c r="AQ64" s="24">
        <v>2</v>
      </c>
      <c r="AR64" s="24">
        <v>5</v>
      </c>
      <c r="AS64" s="24">
        <v>5</v>
      </c>
      <c r="AT64" s="24">
        <v>5</v>
      </c>
      <c r="AU64" s="24">
        <v>4</v>
      </c>
      <c r="AV64" s="24">
        <v>5</v>
      </c>
      <c r="AW64" s="24">
        <v>4</v>
      </c>
      <c r="AX64" s="24">
        <v>4</v>
      </c>
      <c r="AY64" s="24">
        <v>4</v>
      </c>
      <c r="AZ64" s="24">
        <v>5</v>
      </c>
      <c r="BA64" s="24">
        <v>5</v>
      </c>
      <c r="BB64" s="23"/>
      <c r="BC64" s="23"/>
      <c r="BD64" s="23"/>
      <c r="BE64" s="24">
        <v>5</v>
      </c>
      <c r="BF64" s="24">
        <v>5</v>
      </c>
      <c r="BG64" s="24">
        <v>5</v>
      </c>
      <c r="BH64" s="24">
        <v>5</v>
      </c>
      <c r="BI64" s="24">
        <v>3</v>
      </c>
      <c r="BJ64" s="24">
        <v>4</v>
      </c>
      <c r="BK64" s="24" t="s">
        <v>1564</v>
      </c>
      <c r="BL64" s="24" t="s">
        <v>198</v>
      </c>
      <c r="BM64" s="24" t="s">
        <v>1564</v>
      </c>
      <c r="BN64" s="24" t="s">
        <v>198</v>
      </c>
      <c r="BO64" s="24" t="s">
        <v>198</v>
      </c>
      <c r="BP64" s="24" t="s">
        <v>198</v>
      </c>
      <c r="BQ64" s="24" t="s">
        <v>2118</v>
      </c>
      <c r="BR64" s="24" t="s">
        <v>198</v>
      </c>
      <c r="BS64" s="24" t="s">
        <v>2118</v>
      </c>
      <c r="BT64" s="24" t="s">
        <v>198</v>
      </c>
      <c r="BU64" s="24" t="s">
        <v>198</v>
      </c>
      <c r="BV64" s="24" t="s">
        <v>2204</v>
      </c>
      <c r="BW64" s="24" t="s">
        <v>2220</v>
      </c>
      <c r="BX64" s="24" t="s">
        <v>2136</v>
      </c>
      <c r="BY64" s="24" t="s">
        <v>705</v>
      </c>
      <c r="BZ64" s="24" t="s">
        <v>712</v>
      </c>
      <c r="CA64" s="24" t="s">
        <v>719</v>
      </c>
      <c r="CB64" s="24" t="s">
        <v>727</v>
      </c>
      <c r="CC64" s="24" t="s">
        <v>2221</v>
      </c>
      <c r="CD64" s="24" t="s">
        <v>741</v>
      </c>
      <c r="CE64" s="24" t="s">
        <v>1009</v>
      </c>
      <c r="CF64" s="24" t="s">
        <v>837</v>
      </c>
      <c r="CG64" s="24" t="s">
        <v>844</v>
      </c>
      <c r="CH64" s="24" t="s">
        <v>2118</v>
      </c>
      <c r="CI64" s="23"/>
      <c r="CJ64" s="23"/>
      <c r="CK64" s="24">
        <v>5</v>
      </c>
      <c r="CL64" s="24">
        <v>5</v>
      </c>
      <c r="CM64" s="24">
        <v>3</v>
      </c>
      <c r="CN64" s="23"/>
    </row>
    <row r="65" spans="1:92" x14ac:dyDescent="0.2">
      <c r="A65" s="25">
        <v>42381.415751701388</v>
      </c>
      <c r="B65" s="24">
        <v>3</v>
      </c>
      <c r="C65" s="24">
        <v>3</v>
      </c>
      <c r="D65" s="24">
        <v>2</v>
      </c>
      <c r="E65" s="24">
        <v>3</v>
      </c>
      <c r="F65" s="24">
        <v>3</v>
      </c>
      <c r="G65" s="24">
        <v>3</v>
      </c>
      <c r="H65" s="24">
        <v>2</v>
      </c>
      <c r="I65" s="24">
        <v>2</v>
      </c>
      <c r="J65" s="24">
        <v>2</v>
      </c>
      <c r="K65" s="24">
        <v>3</v>
      </c>
      <c r="L65" s="24">
        <v>3</v>
      </c>
      <c r="M65" s="24">
        <v>3</v>
      </c>
      <c r="N65" s="24">
        <v>2</v>
      </c>
      <c r="O65" s="24">
        <v>4</v>
      </c>
      <c r="P65" s="24">
        <v>3</v>
      </c>
      <c r="Q65" s="24">
        <v>3</v>
      </c>
      <c r="R65" s="24">
        <v>3</v>
      </c>
      <c r="S65" s="24">
        <v>2</v>
      </c>
      <c r="T65" s="24">
        <v>2</v>
      </c>
      <c r="U65" s="23"/>
      <c r="V65" s="23"/>
      <c r="W65" s="24">
        <v>4</v>
      </c>
      <c r="X65" s="24">
        <v>4</v>
      </c>
      <c r="Y65" s="24">
        <v>5</v>
      </c>
      <c r="Z65" s="24">
        <v>4</v>
      </c>
      <c r="AA65" s="24">
        <v>4</v>
      </c>
      <c r="AB65" s="24">
        <v>4</v>
      </c>
      <c r="AC65" s="24">
        <v>4</v>
      </c>
      <c r="AD65" s="24">
        <v>3</v>
      </c>
      <c r="AE65" s="24">
        <v>3</v>
      </c>
      <c r="AF65" s="24">
        <v>4</v>
      </c>
      <c r="AG65" s="24">
        <v>3</v>
      </c>
      <c r="AH65" s="24">
        <v>2</v>
      </c>
      <c r="AI65" s="24">
        <v>4</v>
      </c>
      <c r="AJ65" s="24">
        <v>4</v>
      </c>
      <c r="AK65" s="24">
        <v>4</v>
      </c>
      <c r="AL65" s="24">
        <v>3</v>
      </c>
      <c r="AM65" s="24">
        <v>3</v>
      </c>
      <c r="AN65" s="24">
        <v>2</v>
      </c>
      <c r="AO65" s="24">
        <v>3</v>
      </c>
      <c r="AP65" s="24">
        <v>2</v>
      </c>
      <c r="AQ65" s="24">
        <v>3</v>
      </c>
      <c r="AR65" s="24">
        <v>4</v>
      </c>
      <c r="AS65" s="24">
        <v>3</v>
      </c>
      <c r="AT65" s="24">
        <v>4</v>
      </c>
      <c r="AU65" s="24" t="s">
        <v>5</v>
      </c>
      <c r="AV65" s="24">
        <v>4</v>
      </c>
      <c r="AW65" s="24">
        <v>3</v>
      </c>
      <c r="AX65" s="24">
        <v>4</v>
      </c>
      <c r="AY65" s="24">
        <v>3</v>
      </c>
      <c r="AZ65" s="24">
        <v>2</v>
      </c>
      <c r="BA65" s="24">
        <v>2</v>
      </c>
      <c r="BB65" s="23"/>
      <c r="BC65" s="23"/>
      <c r="BD65" s="23"/>
      <c r="BE65" s="24">
        <v>4</v>
      </c>
      <c r="BF65" s="24">
        <v>4</v>
      </c>
      <c r="BG65" s="24">
        <v>4</v>
      </c>
      <c r="BH65" s="24">
        <v>4</v>
      </c>
      <c r="BI65" s="24">
        <v>4</v>
      </c>
      <c r="BJ65" s="24">
        <v>4</v>
      </c>
      <c r="BK65" s="24" t="s">
        <v>1564</v>
      </c>
      <c r="BL65" s="24" t="s">
        <v>198</v>
      </c>
      <c r="BM65" s="24" t="s">
        <v>1564</v>
      </c>
      <c r="BN65" s="24" t="s">
        <v>198</v>
      </c>
      <c r="BO65" s="24" t="s">
        <v>198</v>
      </c>
      <c r="BP65" s="24" t="s">
        <v>198</v>
      </c>
      <c r="BQ65" s="24" t="s">
        <v>1564</v>
      </c>
      <c r="BR65" s="24" t="s">
        <v>1564</v>
      </c>
      <c r="BS65" s="24" t="s">
        <v>1564</v>
      </c>
      <c r="BT65" s="24" t="s">
        <v>1564</v>
      </c>
      <c r="BU65" s="24" t="s">
        <v>198</v>
      </c>
      <c r="BV65" s="24" t="s">
        <v>187</v>
      </c>
      <c r="BW65" s="24" t="s">
        <v>2121</v>
      </c>
      <c r="BX65" s="24" t="s">
        <v>2128</v>
      </c>
      <c r="BY65" s="24" t="s">
        <v>704</v>
      </c>
      <c r="BZ65" s="24" t="s">
        <v>713</v>
      </c>
      <c r="CA65" s="24" t="s">
        <v>719</v>
      </c>
      <c r="CB65" s="24" t="s">
        <v>727</v>
      </c>
      <c r="CC65" s="24" t="s">
        <v>2222</v>
      </c>
      <c r="CD65" s="24" t="s">
        <v>2223</v>
      </c>
      <c r="CE65" s="24" t="s">
        <v>829</v>
      </c>
      <c r="CF65" s="24" t="s">
        <v>2224</v>
      </c>
      <c r="CG65" s="24" t="s">
        <v>2225</v>
      </c>
      <c r="CH65" s="24" t="s">
        <v>1564</v>
      </c>
      <c r="CI65" s="23"/>
      <c r="CJ65" s="24" t="s">
        <v>2226</v>
      </c>
      <c r="CK65" s="24">
        <v>3</v>
      </c>
      <c r="CL65" s="24">
        <v>4</v>
      </c>
      <c r="CM65" s="24">
        <v>3</v>
      </c>
      <c r="CN65" s="23"/>
    </row>
    <row r="66" spans="1:92" x14ac:dyDescent="0.2">
      <c r="A66" s="25">
        <v>42381.416125717587</v>
      </c>
      <c r="B66" s="24">
        <v>2</v>
      </c>
      <c r="C66" s="24">
        <v>5</v>
      </c>
      <c r="D66" s="24">
        <v>5</v>
      </c>
      <c r="E66" s="24">
        <v>1</v>
      </c>
      <c r="F66" s="24">
        <v>1</v>
      </c>
      <c r="G66" s="24">
        <v>5</v>
      </c>
      <c r="H66" s="24">
        <v>1</v>
      </c>
      <c r="I66" s="24">
        <v>1</v>
      </c>
      <c r="J66" s="24">
        <v>3</v>
      </c>
      <c r="K66" s="24">
        <v>1</v>
      </c>
      <c r="L66" s="24">
        <v>3</v>
      </c>
      <c r="M66" s="24">
        <v>1</v>
      </c>
      <c r="N66" s="24">
        <v>2</v>
      </c>
      <c r="O66" s="24">
        <v>5</v>
      </c>
      <c r="P66" s="24">
        <v>2</v>
      </c>
      <c r="Q66" s="24">
        <v>1</v>
      </c>
      <c r="R66" s="24">
        <v>1</v>
      </c>
      <c r="S66" s="24">
        <v>2</v>
      </c>
      <c r="T66" s="24">
        <v>2</v>
      </c>
      <c r="U66" s="23"/>
      <c r="V66" s="23"/>
      <c r="W66" s="24">
        <v>5</v>
      </c>
      <c r="X66" s="24">
        <v>5</v>
      </c>
      <c r="Y66" s="24">
        <v>5</v>
      </c>
      <c r="Z66" s="24">
        <v>5</v>
      </c>
      <c r="AA66" s="24">
        <v>5</v>
      </c>
      <c r="AB66" s="24">
        <v>5</v>
      </c>
      <c r="AC66" s="24">
        <v>5</v>
      </c>
      <c r="AD66" s="24">
        <v>5</v>
      </c>
      <c r="AE66" s="24">
        <v>5</v>
      </c>
      <c r="AF66" s="24">
        <v>5</v>
      </c>
      <c r="AG66" s="24">
        <v>5</v>
      </c>
      <c r="AH66" s="24">
        <v>5</v>
      </c>
      <c r="AI66" s="24">
        <v>5</v>
      </c>
      <c r="AJ66" s="24">
        <v>3</v>
      </c>
      <c r="AK66" s="24">
        <v>5</v>
      </c>
      <c r="AL66" s="24">
        <v>3</v>
      </c>
      <c r="AM66" s="24">
        <v>4</v>
      </c>
      <c r="AN66" s="24">
        <v>5</v>
      </c>
      <c r="AO66" s="24">
        <v>1</v>
      </c>
      <c r="AP66" s="24">
        <v>3</v>
      </c>
      <c r="AQ66" s="24">
        <v>5</v>
      </c>
      <c r="AR66" s="24">
        <v>4</v>
      </c>
      <c r="AS66" s="24">
        <v>5</v>
      </c>
      <c r="AT66" s="24">
        <v>1</v>
      </c>
      <c r="AU66" s="24">
        <v>4</v>
      </c>
      <c r="AV66" s="24">
        <v>5</v>
      </c>
      <c r="AW66" s="24">
        <v>2</v>
      </c>
      <c r="AX66" s="24">
        <v>2</v>
      </c>
      <c r="AY66" s="24">
        <v>2</v>
      </c>
      <c r="AZ66" s="24">
        <v>3</v>
      </c>
      <c r="BA66" s="24">
        <v>3</v>
      </c>
      <c r="BB66" s="23"/>
      <c r="BC66" s="23"/>
      <c r="BD66" s="23"/>
      <c r="BE66" s="24">
        <v>5</v>
      </c>
      <c r="BF66" s="24">
        <v>5</v>
      </c>
      <c r="BG66" s="24">
        <v>5</v>
      </c>
      <c r="BH66" s="24">
        <v>5</v>
      </c>
      <c r="BI66" s="24">
        <v>5</v>
      </c>
      <c r="BJ66" s="24">
        <v>5</v>
      </c>
      <c r="BK66" s="24" t="s">
        <v>1564</v>
      </c>
      <c r="BL66" s="24" t="s">
        <v>1564</v>
      </c>
      <c r="BM66" s="24" t="s">
        <v>198</v>
      </c>
      <c r="BN66" s="24" t="s">
        <v>198</v>
      </c>
      <c r="BO66" s="24" t="s">
        <v>198</v>
      </c>
      <c r="BP66" s="24" t="s">
        <v>198</v>
      </c>
      <c r="BQ66" s="24" t="s">
        <v>2118</v>
      </c>
      <c r="BR66" s="24" t="s">
        <v>1564</v>
      </c>
      <c r="BS66" s="24" t="s">
        <v>1564</v>
      </c>
      <c r="BT66" s="24" t="s">
        <v>1564</v>
      </c>
      <c r="BU66" s="24" t="s">
        <v>198</v>
      </c>
      <c r="BV66" s="24" t="s">
        <v>2227</v>
      </c>
      <c r="BW66" s="23"/>
      <c r="BX66" s="24" t="s">
        <v>2128</v>
      </c>
      <c r="BY66" s="24" t="s">
        <v>704</v>
      </c>
      <c r="BZ66" s="24" t="s">
        <v>712</v>
      </c>
      <c r="CA66" s="24" t="s">
        <v>719</v>
      </c>
      <c r="CB66" s="24" t="s">
        <v>727</v>
      </c>
      <c r="CC66" s="24" t="s">
        <v>2228</v>
      </c>
      <c r="CD66" s="24" t="s">
        <v>741</v>
      </c>
      <c r="CE66" s="24" t="s">
        <v>2229</v>
      </c>
      <c r="CF66" s="24" t="s">
        <v>837</v>
      </c>
      <c r="CG66" s="24" t="s">
        <v>844</v>
      </c>
      <c r="CH66" s="24" t="s">
        <v>1564</v>
      </c>
      <c r="CI66" s="23"/>
      <c r="CJ66" s="24" t="s">
        <v>2230</v>
      </c>
      <c r="CK66" s="24">
        <v>5</v>
      </c>
      <c r="CL66" s="24">
        <v>5</v>
      </c>
      <c r="CM66" s="24">
        <v>1</v>
      </c>
      <c r="CN66" s="23"/>
    </row>
    <row r="67" spans="1:92" x14ac:dyDescent="0.2">
      <c r="A67" s="25">
        <v>42381.416340937503</v>
      </c>
      <c r="B67" s="24">
        <v>3</v>
      </c>
      <c r="C67" s="24">
        <v>5</v>
      </c>
      <c r="D67" s="24">
        <v>4</v>
      </c>
      <c r="E67" s="24">
        <v>1</v>
      </c>
      <c r="F67" s="24">
        <v>1</v>
      </c>
      <c r="G67" s="24">
        <v>5</v>
      </c>
      <c r="H67" s="24">
        <v>5</v>
      </c>
      <c r="I67" s="24">
        <v>2</v>
      </c>
      <c r="J67" s="24">
        <v>4</v>
      </c>
      <c r="K67" s="24">
        <v>5</v>
      </c>
      <c r="L67" s="24">
        <v>3</v>
      </c>
      <c r="M67" s="24">
        <v>2</v>
      </c>
      <c r="N67" s="24">
        <v>2</v>
      </c>
      <c r="O67" s="24">
        <v>5</v>
      </c>
      <c r="P67" s="24">
        <v>2</v>
      </c>
      <c r="Q67" s="24">
        <v>2</v>
      </c>
      <c r="R67" s="24">
        <v>1</v>
      </c>
      <c r="S67" s="24">
        <v>1</v>
      </c>
      <c r="T67" s="24">
        <v>3</v>
      </c>
      <c r="U67" s="23"/>
      <c r="V67" s="23"/>
      <c r="W67" s="24">
        <v>3</v>
      </c>
      <c r="X67" s="24">
        <v>4</v>
      </c>
      <c r="Y67" s="24">
        <v>4</v>
      </c>
      <c r="Z67" s="24">
        <v>4</v>
      </c>
      <c r="AA67" s="24">
        <v>4</v>
      </c>
      <c r="AB67" s="24">
        <v>4</v>
      </c>
      <c r="AC67" s="24">
        <v>4</v>
      </c>
      <c r="AD67" s="24">
        <v>3</v>
      </c>
      <c r="AE67" s="24">
        <v>3</v>
      </c>
      <c r="AF67" s="24">
        <v>3</v>
      </c>
      <c r="AG67" s="24">
        <v>5</v>
      </c>
      <c r="AH67" s="24">
        <v>4</v>
      </c>
      <c r="AI67" s="24">
        <v>2</v>
      </c>
      <c r="AJ67" s="24">
        <v>5</v>
      </c>
      <c r="AK67" s="24">
        <v>4</v>
      </c>
      <c r="AL67" s="24">
        <v>2</v>
      </c>
      <c r="AM67" s="24">
        <v>3</v>
      </c>
      <c r="AN67" s="24">
        <v>5</v>
      </c>
      <c r="AO67" s="24">
        <v>5</v>
      </c>
      <c r="AP67" s="24">
        <v>4</v>
      </c>
      <c r="AQ67" s="24">
        <v>5</v>
      </c>
      <c r="AR67" s="24">
        <v>5</v>
      </c>
      <c r="AS67" s="24">
        <v>3</v>
      </c>
      <c r="AT67" s="24">
        <v>2</v>
      </c>
      <c r="AU67" s="24">
        <v>2</v>
      </c>
      <c r="AV67" s="24">
        <v>5</v>
      </c>
      <c r="AW67" s="24">
        <v>3</v>
      </c>
      <c r="AX67" s="24">
        <v>3</v>
      </c>
      <c r="AY67" s="24">
        <v>3</v>
      </c>
      <c r="AZ67" s="24">
        <v>3</v>
      </c>
      <c r="BA67" s="24">
        <v>5</v>
      </c>
      <c r="BB67" s="23"/>
      <c r="BC67" s="23"/>
      <c r="BD67" s="23"/>
      <c r="BE67" s="24">
        <v>5</v>
      </c>
      <c r="BF67" s="24">
        <v>5</v>
      </c>
      <c r="BG67" s="24">
        <v>5</v>
      </c>
      <c r="BH67" s="24">
        <v>5</v>
      </c>
      <c r="BI67" s="24">
        <v>5</v>
      </c>
      <c r="BJ67" s="24">
        <v>5</v>
      </c>
      <c r="BK67" s="24" t="s">
        <v>198</v>
      </c>
      <c r="BL67" s="24" t="s">
        <v>198</v>
      </c>
      <c r="BM67" s="24" t="s">
        <v>198</v>
      </c>
      <c r="BN67" s="24" t="s">
        <v>198</v>
      </c>
      <c r="BO67" s="24" t="s">
        <v>198</v>
      </c>
      <c r="BP67" s="24" t="s">
        <v>198</v>
      </c>
      <c r="BQ67" s="24" t="s">
        <v>2118</v>
      </c>
      <c r="BR67" s="24" t="s">
        <v>198</v>
      </c>
      <c r="BS67" s="24" t="s">
        <v>198</v>
      </c>
      <c r="BT67" s="24" t="s">
        <v>198</v>
      </c>
      <c r="BU67" s="24" t="s">
        <v>198</v>
      </c>
      <c r="BV67" s="24" t="s">
        <v>183</v>
      </c>
      <c r="BW67" s="24" t="s">
        <v>2121</v>
      </c>
      <c r="BX67" s="24" t="s">
        <v>2128</v>
      </c>
      <c r="BY67" s="24" t="s">
        <v>704</v>
      </c>
      <c r="BZ67" s="24" t="s">
        <v>713</v>
      </c>
      <c r="CA67" s="24" t="s">
        <v>719</v>
      </c>
      <c r="CB67" s="24" t="s">
        <v>727</v>
      </c>
      <c r="CC67" s="24" t="s">
        <v>2231</v>
      </c>
      <c r="CD67" s="24" t="s">
        <v>828</v>
      </c>
      <c r="CE67" s="24" t="s">
        <v>1574</v>
      </c>
      <c r="CF67" s="24" t="s">
        <v>837</v>
      </c>
      <c r="CG67" s="24" t="s">
        <v>844</v>
      </c>
      <c r="CH67" s="24" t="s">
        <v>198</v>
      </c>
      <c r="CI67" s="23"/>
      <c r="CJ67" s="23"/>
      <c r="CK67" s="24">
        <v>1</v>
      </c>
      <c r="CL67" s="24">
        <v>3</v>
      </c>
      <c r="CM67" s="24">
        <v>1</v>
      </c>
      <c r="CN67" s="23"/>
    </row>
    <row r="68" spans="1:92" x14ac:dyDescent="0.2">
      <c r="A68" s="25">
        <v>42381.416699699075</v>
      </c>
      <c r="B68" s="24">
        <v>4</v>
      </c>
      <c r="C68" s="24">
        <v>3</v>
      </c>
      <c r="D68" s="24">
        <v>5</v>
      </c>
      <c r="E68" s="24">
        <v>3</v>
      </c>
      <c r="F68" s="24">
        <v>1</v>
      </c>
      <c r="G68" s="24">
        <v>5</v>
      </c>
      <c r="H68" s="24">
        <v>4</v>
      </c>
      <c r="I68" s="24">
        <v>5</v>
      </c>
      <c r="J68" s="24">
        <v>5</v>
      </c>
      <c r="K68" s="24">
        <v>1</v>
      </c>
      <c r="L68" s="24">
        <v>1</v>
      </c>
      <c r="M68" s="24">
        <v>3</v>
      </c>
      <c r="N68" s="24">
        <v>3</v>
      </c>
      <c r="O68" s="24">
        <v>5</v>
      </c>
      <c r="P68" s="24">
        <v>5</v>
      </c>
      <c r="Q68" s="24">
        <v>5</v>
      </c>
      <c r="R68" s="24">
        <v>2</v>
      </c>
      <c r="S68" s="24">
        <v>1</v>
      </c>
      <c r="T68" s="24">
        <v>5</v>
      </c>
      <c r="U68" s="23"/>
      <c r="V68" s="23"/>
      <c r="W68" s="24">
        <v>5</v>
      </c>
      <c r="X68" s="24">
        <v>1</v>
      </c>
      <c r="Y68" s="24">
        <v>2</v>
      </c>
      <c r="Z68" s="24">
        <v>3</v>
      </c>
      <c r="AA68" s="24">
        <v>4</v>
      </c>
      <c r="AB68" s="24">
        <v>5</v>
      </c>
      <c r="AC68" s="24">
        <v>4</v>
      </c>
      <c r="AD68" s="24">
        <v>2</v>
      </c>
      <c r="AE68" s="24">
        <v>3</v>
      </c>
      <c r="AF68" s="24">
        <v>2</v>
      </c>
      <c r="AG68" s="24">
        <v>2</v>
      </c>
      <c r="AH68" s="24">
        <v>5</v>
      </c>
      <c r="AI68" s="24">
        <v>2</v>
      </c>
      <c r="AJ68" s="24">
        <v>3</v>
      </c>
      <c r="AK68" s="24">
        <v>4</v>
      </c>
      <c r="AL68" s="24">
        <v>3</v>
      </c>
      <c r="AM68" s="24">
        <v>1</v>
      </c>
      <c r="AN68" s="24">
        <v>5</v>
      </c>
      <c r="AO68" s="24">
        <v>4</v>
      </c>
      <c r="AP68" s="24">
        <v>5</v>
      </c>
      <c r="AQ68" s="24">
        <v>5</v>
      </c>
      <c r="AR68" s="24">
        <v>1</v>
      </c>
      <c r="AS68" s="24">
        <v>1</v>
      </c>
      <c r="AT68" s="24">
        <v>3</v>
      </c>
      <c r="AU68" s="24">
        <v>3</v>
      </c>
      <c r="AV68" s="24">
        <v>5</v>
      </c>
      <c r="AW68" s="24">
        <v>5</v>
      </c>
      <c r="AX68" s="24">
        <v>4</v>
      </c>
      <c r="AY68" s="24">
        <v>2</v>
      </c>
      <c r="AZ68" s="24">
        <v>1</v>
      </c>
      <c r="BA68" s="24">
        <v>5</v>
      </c>
      <c r="BB68" s="23"/>
      <c r="BC68" s="23"/>
      <c r="BD68" s="23"/>
      <c r="BE68" s="24">
        <v>5</v>
      </c>
      <c r="BF68" s="24">
        <v>4</v>
      </c>
      <c r="BG68" s="24">
        <v>4</v>
      </c>
      <c r="BH68" s="24">
        <v>3</v>
      </c>
      <c r="BI68" s="24">
        <v>4</v>
      </c>
      <c r="BJ68" s="24">
        <v>5</v>
      </c>
      <c r="BK68" s="24" t="s">
        <v>198</v>
      </c>
      <c r="BL68" s="24" t="s">
        <v>198</v>
      </c>
      <c r="BM68" s="24" t="s">
        <v>1564</v>
      </c>
      <c r="BN68" s="24" t="s">
        <v>198</v>
      </c>
      <c r="BO68" s="24" t="s">
        <v>198</v>
      </c>
      <c r="BP68" s="24" t="s">
        <v>198</v>
      </c>
      <c r="BQ68" s="24" t="s">
        <v>1564</v>
      </c>
      <c r="BR68" s="24" t="s">
        <v>198</v>
      </c>
      <c r="BS68" s="24" t="s">
        <v>198</v>
      </c>
      <c r="BT68" s="24" t="s">
        <v>198</v>
      </c>
      <c r="BU68" s="24" t="s">
        <v>198</v>
      </c>
      <c r="BV68" s="24" t="s">
        <v>184</v>
      </c>
      <c r="BW68" s="24" t="s">
        <v>2125</v>
      </c>
      <c r="BX68" s="24" t="s">
        <v>2128</v>
      </c>
      <c r="BY68" s="24" t="s">
        <v>704</v>
      </c>
      <c r="BZ68" s="24" t="s">
        <v>713</v>
      </c>
      <c r="CA68" s="24" t="s">
        <v>719</v>
      </c>
      <c r="CB68" s="24" t="s">
        <v>728</v>
      </c>
      <c r="CC68" s="24" t="s">
        <v>2232</v>
      </c>
      <c r="CD68" s="24" t="s">
        <v>830</v>
      </c>
      <c r="CE68" s="24" t="s">
        <v>1445</v>
      </c>
      <c r="CF68" s="24" t="s">
        <v>837</v>
      </c>
      <c r="CG68" s="24" t="s">
        <v>844</v>
      </c>
      <c r="CH68" s="24" t="s">
        <v>198</v>
      </c>
      <c r="CI68" s="23"/>
      <c r="CJ68" s="23"/>
      <c r="CK68" s="24">
        <v>1</v>
      </c>
      <c r="CL68" s="24">
        <v>2</v>
      </c>
      <c r="CM68" s="24">
        <v>3</v>
      </c>
      <c r="CN68" s="23"/>
    </row>
    <row r="69" spans="1:92" x14ac:dyDescent="0.2">
      <c r="A69" s="25">
        <v>42381.419232673608</v>
      </c>
      <c r="B69" s="24">
        <v>1</v>
      </c>
      <c r="C69" s="24">
        <v>1</v>
      </c>
      <c r="D69" s="24">
        <v>1</v>
      </c>
      <c r="E69" s="24">
        <v>1</v>
      </c>
      <c r="F69" s="24">
        <v>1</v>
      </c>
      <c r="G69" s="24">
        <v>4</v>
      </c>
      <c r="H69" s="24">
        <v>3</v>
      </c>
      <c r="I69" s="24">
        <v>3</v>
      </c>
      <c r="J69" s="24">
        <v>3</v>
      </c>
      <c r="K69" s="24">
        <v>1</v>
      </c>
      <c r="L69" s="24">
        <v>2</v>
      </c>
      <c r="M69" s="24" t="s">
        <v>5</v>
      </c>
      <c r="N69" s="24">
        <v>1</v>
      </c>
      <c r="O69" s="24">
        <v>2</v>
      </c>
      <c r="P69" s="24">
        <v>3</v>
      </c>
      <c r="Q69" s="24">
        <v>3</v>
      </c>
      <c r="R69" s="24">
        <v>2</v>
      </c>
      <c r="S69" s="24">
        <v>1</v>
      </c>
      <c r="T69" s="24">
        <v>2</v>
      </c>
      <c r="U69" s="23"/>
      <c r="V69" s="23"/>
      <c r="W69" s="24">
        <v>3</v>
      </c>
      <c r="X69" s="24">
        <v>3</v>
      </c>
      <c r="Y69" s="24">
        <v>3</v>
      </c>
      <c r="Z69" s="24">
        <v>4</v>
      </c>
      <c r="AA69" s="24">
        <v>3</v>
      </c>
      <c r="AB69" s="24">
        <v>3</v>
      </c>
      <c r="AC69" s="24">
        <v>4</v>
      </c>
      <c r="AD69" s="24">
        <v>3</v>
      </c>
      <c r="AE69" s="24">
        <v>3</v>
      </c>
      <c r="AF69" s="24">
        <v>2</v>
      </c>
      <c r="AG69" s="24">
        <v>3</v>
      </c>
      <c r="AH69" s="24">
        <v>1</v>
      </c>
      <c r="AI69" s="24">
        <v>3</v>
      </c>
      <c r="AJ69" s="24">
        <v>1</v>
      </c>
      <c r="AK69" s="24">
        <v>2</v>
      </c>
      <c r="AL69" s="24">
        <v>2</v>
      </c>
      <c r="AM69" s="24">
        <v>1</v>
      </c>
      <c r="AN69" s="24">
        <v>5</v>
      </c>
      <c r="AO69" s="24">
        <v>5</v>
      </c>
      <c r="AP69" s="24">
        <v>5</v>
      </c>
      <c r="AQ69" s="24">
        <v>5</v>
      </c>
      <c r="AR69" s="24">
        <v>1</v>
      </c>
      <c r="AS69" s="24">
        <v>2</v>
      </c>
      <c r="AT69" s="24">
        <v>2</v>
      </c>
      <c r="AU69" s="24">
        <v>2</v>
      </c>
      <c r="AV69" s="24">
        <v>4</v>
      </c>
      <c r="AW69" s="24">
        <v>5</v>
      </c>
      <c r="AX69" s="24">
        <v>4</v>
      </c>
      <c r="AY69" s="24">
        <v>3</v>
      </c>
      <c r="AZ69" s="24">
        <v>2</v>
      </c>
      <c r="BA69" s="24">
        <v>2</v>
      </c>
      <c r="BB69" s="23"/>
      <c r="BC69" s="23"/>
      <c r="BD69" s="23"/>
      <c r="BE69" s="24">
        <v>4</v>
      </c>
      <c r="BF69" s="24">
        <v>5</v>
      </c>
      <c r="BG69" s="24">
        <v>3</v>
      </c>
      <c r="BH69" s="24">
        <v>3</v>
      </c>
      <c r="BI69" s="24">
        <v>5</v>
      </c>
      <c r="BJ69" s="24">
        <v>3</v>
      </c>
      <c r="BK69" s="24" t="s">
        <v>198</v>
      </c>
      <c r="BL69" s="24" t="s">
        <v>198</v>
      </c>
      <c r="BM69" s="24" t="s">
        <v>198</v>
      </c>
      <c r="BN69" s="24" t="s">
        <v>1564</v>
      </c>
      <c r="BO69" s="24" t="s">
        <v>198</v>
      </c>
      <c r="BP69" s="24" t="s">
        <v>1564</v>
      </c>
      <c r="BQ69" s="24" t="s">
        <v>198</v>
      </c>
      <c r="BR69" s="24" t="s">
        <v>2118</v>
      </c>
      <c r="BS69" s="24" t="s">
        <v>2118</v>
      </c>
      <c r="BT69" s="24" t="s">
        <v>2118</v>
      </c>
      <c r="BU69" s="24" t="s">
        <v>198</v>
      </c>
      <c r="BV69" s="24" t="s">
        <v>181</v>
      </c>
      <c r="BW69" s="24" t="s">
        <v>2198</v>
      </c>
      <c r="BX69" s="24" t="s">
        <v>2128</v>
      </c>
      <c r="BY69" s="24" t="s">
        <v>704</v>
      </c>
      <c r="BZ69" s="24" t="s">
        <v>711</v>
      </c>
      <c r="CA69" s="24" t="s">
        <v>719</v>
      </c>
      <c r="CB69" s="24" t="s">
        <v>728</v>
      </c>
      <c r="CC69" s="24" t="s">
        <v>2233</v>
      </c>
      <c r="CD69" s="24" t="s">
        <v>206</v>
      </c>
      <c r="CE69" s="24" t="s">
        <v>1265</v>
      </c>
      <c r="CF69" s="24" t="s">
        <v>2234</v>
      </c>
      <c r="CG69" s="24" t="s">
        <v>844</v>
      </c>
      <c r="CH69" s="24" t="s">
        <v>2118</v>
      </c>
      <c r="CI69" s="23"/>
      <c r="CJ69" s="24" t="s">
        <v>2235</v>
      </c>
      <c r="CK69" s="24">
        <v>2</v>
      </c>
      <c r="CL69" s="24">
        <v>2</v>
      </c>
      <c r="CM69" s="24">
        <v>1</v>
      </c>
      <c r="CN69" s="23"/>
    </row>
    <row r="70" spans="1:92" x14ac:dyDescent="0.2">
      <c r="A70" s="25">
        <v>42381.420602245373</v>
      </c>
      <c r="B70" s="24">
        <v>1</v>
      </c>
      <c r="C70" s="24">
        <v>5</v>
      </c>
      <c r="D70" s="24">
        <v>5</v>
      </c>
      <c r="E70" s="24">
        <v>4</v>
      </c>
      <c r="F70" s="24">
        <v>1</v>
      </c>
      <c r="G70" s="24">
        <v>5</v>
      </c>
      <c r="H70" s="24">
        <v>2</v>
      </c>
      <c r="I70" s="24">
        <v>4</v>
      </c>
      <c r="J70" s="24">
        <v>4</v>
      </c>
      <c r="K70" s="24">
        <v>3</v>
      </c>
      <c r="L70" s="24">
        <v>1</v>
      </c>
      <c r="M70" s="24">
        <v>2</v>
      </c>
      <c r="N70" s="24">
        <v>3</v>
      </c>
      <c r="O70" s="24">
        <v>1</v>
      </c>
      <c r="P70" s="24">
        <v>4</v>
      </c>
      <c r="Q70" s="24">
        <v>3</v>
      </c>
      <c r="R70" s="24">
        <v>4</v>
      </c>
      <c r="S70" s="24">
        <v>4</v>
      </c>
      <c r="T70" s="24">
        <v>1</v>
      </c>
      <c r="U70" s="23"/>
      <c r="V70" s="23"/>
      <c r="W70" s="24">
        <v>3</v>
      </c>
      <c r="X70" s="24">
        <v>3</v>
      </c>
      <c r="Y70" s="24">
        <v>4</v>
      </c>
      <c r="Z70" s="24">
        <v>4</v>
      </c>
      <c r="AA70" s="24">
        <v>3</v>
      </c>
      <c r="AB70" s="24">
        <v>3</v>
      </c>
      <c r="AC70" s="24">
        <v>4</v>
      </c>
      <c r="AD70" s="24">
        <v>3</v>
      </c>
      <c r="AE70" s="24">
        <v>4</v>
      </c>
      <c r="AF70" s="24">
        <v>3</v>
      </c>
      <c r="AG70" s="24">
        <v>5</v>
      </c>
      <c r="AH70" s="24">
        <v>4</v>
      </c>
      <c r="AI70" s="24">
        <v>3</v>
      </c>
      <c r="AJ70" s="24">
        <v>3</v>
      </c>
      <c r="AK70" s="24">
        <v>5</v>
      </c>
      <c r="AL70" s="24">
        <v>4</v>
      </c>
      <c r="AM70" s="24">
        <v>3</v>
      </c>
      <c r="AN70" s="24">
        <v>5</v>
      </c>
      <c r="AO70" s="24">
        <v>4</v>
      </c>
      <c r="AP70" s="24">
        <v>4</v>
      </c>
      <c r="AQ70" s="24">
        <v>4</v>
      </c>
      <c r="AR70" s="24">
        <v>4</v>
      </c>
      <c r="AS70" s="24">
        <v>2</v>
      </c>
      <c r="AT70" s="24">
        <v>4</v>
      </c>
      <c r="AU70" s="24">
        <v>3</v>
      </c>
      <c r="AV70" s="24">
        <v>3</v>
      </c>
      <c r="AW70" s="24">
        <v>4</v>
      </c>
      <c r="AX70" s="24">
        <v>3</v>
      </c>
      <c r="AY70" s="24">
        <v>4</v>
      </c>
      <c r="AZ70" s="24">
        <v>3</v>
      </c>
      <c r="BA70" s="24">
        <v>2</v>
      </c>
      <c r="BB70" s="23"/>
      <c r="BC70" s="23"/>
      <c r="BD70" s="23"/>
      <c r="BE70" s="24">
        <v>5</v>
      </c>
      <c r="BF70" s="24">
        <v>5</v>
      </c>
      <c r="BG70" s="24">
        <v>5</v>
      </c>
      <c r="BH70" s="24">
        <v>5</v>
      </c>
      <c r="BI70" s="24">
        <v>5</v>
      </c>
      <c r="BJ70" s="24">
        <v>5</v>
      </c>
      <c r="BK70" s="24" t="s">
        <v>198</v>
      </c>
      <c r="BL70" s="24" t="s">
        <v>198</v>
      </c>
      <c r="BM70" s="24" t="s">
        <v>198</v>
      </c>
      <c r="BN70" s="24" t="s">
        <v>198</v>
      </c>
      <c r="BO70" s="24" t="s">
        <v>198</v>
      </c>
      <c r="BP70" s="24" t="s">
        <v>198</v>
      </c>
      <c r="BQ70" s="24" t="s">
        <v>198</v>
      </c>
      <c r="BR70" s="24" t="s">
        <v>2118</v>
      </c>
      <c r="BS70" s="24" t="s">
        <v>2118</v>
      </c>
      <c r="BT70" s="24" t="s">
        <v>2118</v>
      </c>
      <c r="BU70" s="24" t="s">
        <v>198</v>
      </c>
      <c r="BV70" s="24" t="s">
        <v>2119</v>
      </c>
      <c r="BW70" s="24" t="s">
        <v>2121</v>
      </c>
      <c r="BX70" s="24" t="s">
        <v>2128</v>
      </c>
      <c r="BY70" s="24" t="s">
        <v>705</v>
      </c>
      <c r="BZ70" s="24" t="s">
        <v>711</v>
      </c>
      <c r="CA70" s="24" t="s">
        <v>719</v>
      </c>
      <c r="CB70" s="24" t="s">
        <v>727</v>
      </c>
      <c r="CC70" s="24" t="s">
        <v>1867</v>
      </c>
      <c r="CD70" s="24" t="s">
        <v>829</v>
      </c>
      <c r="CE70" s="24" t="s">
        <v>1228</v>
      </c>
      <c r="CF70" s="24" t="s">
        <v>837</v>
      </c>
      <c r="CG70" s="24" t="s">
        <v>844</v>
      </c>
      <c r="CH70" s="24" t="s">
        <v>2118</v>
      </c>
      <c r="CI70" s="23"/>
      <c r="CJ70" s="23"/>
      <c r="CK70" s="24">
        <v>1</v>
      </c>
      <c r="CL70" s="24">
        <v>3</v>
      </c>
      <c r="CM70" s="24">
        <v>2</v>
      </c>
      <c r="CN70" s="23"/>
    </row>
    <row r="71" spans="1:92" x14ac:dyDescent="0.2">
      <c r="A71" s="25">
        <v>42381.421165833337</v>
      </c>
      <c r="B71" s="24">
        <v>3</v>
      </c>
      <c r="C71" s="24">
        <v>5</v>
      </c>
      <c r="D71" s="24">
        <v>5</v>
      </c>
      <c r="E71" s="24">
        <v>4</v>
      </c>
      <c r="F71" s="24">
        <v>1</v>
      </c>
      <c r="G71" s="24">
        <v>5</v>
      </c>
      <c r="H71" s="24">
        <v>3</v>
      </c>
      <c r="I71" s="24">
        <v>2</v>
      </c>
      <c r="J71" s="24">
        <v>5</v>
      </c>
      <c r="K71" s="24">
        <v>3</v>
      </c>
      <c r="L71" s="24">
        <v>4</v>
      </c>
      <c r="M71" s="24">
        <v>2</v>
      </c>
      <c r="N71" s="24">
        <v>3</v>
      </c>
      <c r="O71" s="24">
        <v>2</v>
      </c>
      <c r="P71" s="24">
        <v>4</v>
      </c>
      <c r="Q71" s="24">
        <v>4</v>
      </c>
      <c r="R71" s="24">
        <v>4</v>
      </c>
      <c r="S71" s="24">
        <v>1</v>
      </c>
      <c r="T71" s="24">
        <v>1</v>
      </c>
      <c r="U71" s="23"/>
      <c r="V71" s="23"/>
      <c r="W71" s="24">
        <v>5</v>
      </c>
      <c r="X71" s="24">
        <v>4</v>
      </c>
      <c r="Y71" s="24">
        <v>5</v>
      </c>
      <c r="Z71" s="24">
        <v>5</v>
      </c>
      <c r="AA71" s="24">
        <v>5</v>
      </c>
      <c r="AB71" s="24">
        <v>4</v>
      </c>
      <c r="AC71" s="24">
        <v>5</v>
      </c>
      <c r="AD71" s="24">
        <v>4</v>
      </c>
      <c r="AE71" s="24">
        <v>5</v>
      </c>
      <c r="AF71" s="24">
        <v>3</v>
      </c>
      <c r="AG71" s="24">
        <v>5</v>
      </c>
      <c r="AH71" s="24">
        <v>5</v>
      </c>
      <c r="AI71" s="24">
        <v>4</v>
      </c>
      <c r="AJ71" s="24">
        <v>4</v>
      </c>
      <c r="AK71" s="24">
        <v>5</v>
      </c>
      <c r="AL71" s="24">
        <v>5</v>
      </c>
      <c r="AM71" s="24">
        <v>1</v>
      </c>
      <c r="AN71" s="24">
        <v>5</v>
      </c>
      <c r="AO71" s="24">
        <v>5</v>
      </c>
      <c r="AP71" s="24">
        <v>3</v>
      </c>
      <c r="AQ71" s="24">
        <v>5</v>
      </c>
      <c r="AR71" s="24">
        <v>3</v>
      </c>
      <c r="AS71" s="24">
        <v>3</v>
      </c>
      <c r="AT71" s="24">
        <v>5</v>
      </c>
      <c r="AU71" s="24">
        <v>3</v>
      </c>
      <c r="AV71" s="24">
        <v>2</v>
      </c>
      <c r="AW71" s="24">
        <v>5</v>
      </c>
      <c r="AX71" s="24">
        <v>3</v>
      </c>
      <c r="AY71" s="24">
        <v>4</v>
      </c>
      <c r="AZ71" s="24">
        <v>1</v>
      </c>
      <c r="BA71" s="24">
        <v>3</v>
      </c>
      <c r="BB71" s="23"/>
      <c r="BC71" s="23"/>
      <c r="BD71" s="23"/>
      <c r="BE71" s="24">
        <v>5</v>
      </c>
      <c r="BF71" s="24">
        <v>3</v>
      </c>
      <c r="BG71" s="24">
        <v>3</v>
      </c>
      <c r="BH71" s="24">
        <v>4</v>
      </c>
      <c r="BI71" s="24">
        <v>3</v>
      </c>
      <c r="BJ71" s="24">
        <v>4</v>
      </c>
      <c r="BK71" s="24" t="s">
        <v>198</v>
      </c>
      <c r="BL71" s="24" t="s">
        <v>1564</v>
      </c>
      <c r="BM71" s="24" t="s">
        <v>1564</v>
      </c>
      <c r="BN71" s="24" t="s">
        <v>198</v>
      </c>
      <c r="BO71" s="24" t="s">
        <v>198</v>
      </c>
      <c r="BP71" s="24" t="s">
        <v>198</v>
      </c>
      <c r="BQ71" s="24" t="s">
        <v>1564</v>
      </c>
      <c r="BR71" s="24" t="s">
        <v>2118</v>
      </c>
      <c r="BS71" s="24" t="s">
        <v>2118</v>
      </c>
      <c r="BT71" s="24" t="s">
        <v>2118</v>
      </c>
      <c r="BU71" s="24" t="s">
        <v>198</v>
      </c>
      <c r="BV71" s="24" t="s">
        <v>2119</v>
      </c>
      <c r="BW71" s="24" t="s">
        <v>2121</v>
      </c>
      <c r="BX71" s="24" t="s">
        <v>2128</v>
      </c>
      <c r="BY71" s="24" t="s">
        <v>705</v>
      </c>
      <c r="BZ71" s="24" t="s">
        <v>711</v>
      </c>
      <c r="CA71" s="24" t="s">
        <v>719</v>
      </c>
      <c r="CB71" s="24" t="s">
        <v>727</v>
      </c>
      <c r="CC71" s="24" t="s">
        <v>1132</v>
      </c>
      <c r="CD71" s="24" t="s">
        <v>830</v>
      </c>
      <c r="CE71" s="24" t="s">
        <v>1445</v>
      </c>
      <c r="CF71" s="24" t="s">
        <v>837</v>
      </c>
      <c r="CG71" s="24" t="s">
        <v>844</v>
      </c>
      <c r="CH71" s="24" t="s">
        <v>198</v>
      </c>
      <c r="CI71" s="23"/>
      <c r="CJ71" s="23"/>
      <c r="CK71" s="24">
        <v>4</v>
      </c>
      <c r="CL71" s="24">
        <v>5</v>
      </c>
      <c r="CM71" s="24">
        <v>2</v>
      </c>
      <c r="CN71" s="23"/>
    </row>
    <row r="72" spans="1:92" x14ac:dyDescent="0.2">
      <c r="A72" s="25">
        <v>42381.42379001157</v>
      </c>
      <c r="B72" s="24" t="s">
        <v>5</v>
      </c>
      <c r="C72" s="24">
        <v>5</v>
      </c>
      <c r="D72" s="24">
        <v>5</v>
      </c>
      <c r="E72" s="24">
        <v>4</v>
      </c>
      <c r="F72" s="24">
        <v>1</v>
      </c>
      <c r="G72" s="24">
        <v>5</v>
      </c>
      <c r="H72" s="24">
        <v>2</v>
      </c>
      <c r="I72" s="24">
        <v>5</v>
      </c>
      <c r="J72" s="24">
        <v>2</v>
      </c>
      <c r="K72" s="24">
        <v>3</v>
      </c>
      <c r="L72" s="24">
        <v>3</v>
      </c>
      <c r="M72" s="24">
        <v>2</v>
      </c>
      <c r="N72" s="24">
        <v>1</v>
      </c>
      <c r="O72" s="24">
        <v>3</v>
      </c>
      <c r="P72" s="24">
        <v>3</v>
      </c>
      <c r="Q72" s="24">
        <v>3</v>
      </c>
      <c r="R72" s="24">
        <v>2</v>
      </c>
      <c r="S72" s="24">
        <v>3</v>
      </c>
      <c r="T72" s="24">
        <v>4</v>
      </c>
      <c r="U72" s="23"/>
      <c r="V72" s="23"/>
      <c r="W72" s="24">
        <v>5</v>
      </c>
      <c r="X72" s="24">
        <v>3</v>
      </c>
      <c r="Y72" s="24">
        <v>3</v>
      </c>
      <c r="Z72" s="24">
        <v>4</v>
      </c>
      <c r="AA72" s="24">
        <v>4</v>
      </c>
      <c r="AB72" s="24">
        <v>3</v>
      </c>
      <c r="AC72" s="24">
        <v>3</v>
      </c>
      <c r="AD72" s="24">
        <v>3</v>
      </c>
      <c r="AE72" s="24">
        <v>4</v>
      </c>
      <c r="AF72" s="24">
        <v>4</v>
      </c>
      <c r="AG72" s="24">
        <v>5</v>
      </c>
      <c r="AH72" s="24">
        <v>5</v>
      </c>
      <c r="AI72" s="24">
        <v>4</v>
      </c>
      <c r="AJ72" s="24">
        <v>2</v>
      </c>
      <c r="AK72" s="24">
        <v>5</v>
      </c>
      <c r="AL72" s="24">
        <v>4</v>
      </c>
      <c r="AM72" s="24">
        <v>2</v>
      </c>
      <c r="AN72" s="24">
        <v>5</v>
      </c>
      <c r="AO72" s="24">
        <v>3</v>
      </c>
      <c r="AP72" s="24">
        <v>5</v>
      </c>
      <c r="AQ72" s="24">
        <v>4</v>
      </c>
      <c r="AR72" s="24">
        <v>4</v>
      </c>
      <c r="AS72" s="24">
        <v>3</v>
      </c>
      <c r="AT72" s="24">
        <v>1</v>
      </c>
      <c r="AU72" s="24">
        <v>1</v>
      </c>
      <c r="AV72" s="24">
        <v>2</v>
      </c>
      <c r="AW72" s="24">
        <v>5</v>
      </c>
      <c r="AX72" s="24">
        <v>2</v>
      </c>
      <c r="AY72" s="24">
        <v>1</v>
      </c>
      <c r="AZ72" s="24" t="s">
        <v>5</v>
      </c>
      <c r="BA72" s="24">
        <v>3</v>
      </c>
      <c r="BB72" s="23"/>
      <c r="BC72" s="23"/>
      <c r="BD72" s="23"/>
      <c r="BE72" s="24">
        <v>5</v>
      </c>
      <c r="BF72" s="24">
        <v>5</v>
      </c>
      <c r="BG72" s="24">
        <v>3</v>
      </c>
      <c r="BH72" s="24">
        <v>4</v>
      </c>
      <c r="BI72" s="24">
        <v>5</v>
      </c>
      <c r="BJ72" s="24">
        <v>5</v>
      </c>
      <c r="BK72" s="24" t="s">
        <v>198</v>
      </c>
      <c r="BL72" s="24" t="s">
        <v>198</v>
      </c>
      <c r="BM72" s="24" t="s">
        <v>198</v>
      </c>
      <c r="BN72" s="24" t="s">
        <v>1564</v>
      </c>
      <c r="BO72" s="24" t="s">
        <v>198</v>
      </c>
      <c r="BP72" s="24" t="s">
        <v>1564</v>
      </c>
      <c r="BQ72" s="24" t="s">
        <v>1564</v>
      </c>
      <c r="BR72" s="24" t="s">
        <v>1564</v>
      </c>
      <c r="BS72" s="24" t="s">
        <v>1564</v>
      </c>
      <c r="BT72" s="24" t="s">
        <v>1564</v>
      </c>
      <c r="BU72" s="24" t="s">
        <v>198</v>
      </c>
      <c r="BV72" s="24" t="s">
        <v>2119</v>
      </c>
      <c r="BW72" s="23"/>
      <c r="BX72" s="24" t="s">
        <v>2128</v>
      </c>
      <c r="BY72" s="24" t="s">
        <v>704</v>
      </c>
      <c r="BZ72" s="24" t="s">
        <v>712</v>
      </c>
      <c r="CA72" s="24" t="s">
        <v>719</v>
      </c>
      <c r="CB72" s="23"/>
      <c r="CC72" s="24" t="s">
        <v>2236</v>
      </c>
      <c r="CD72" s="24" t="s">
        <v>828</v>
      </c>
      <c r="CE72" s="24" t="s">
        <v>1201</v>
      </c>
      <c r="CF72" s="24" t="s">
        <v>1628</v>
      </c>
      <c r="CG72" s="24" t="s">
        <v>847</v>
      </c>
      <c r="CH72" s="24" t="s">
        <v>1564</v>
      </c>
      <c r="CI72" s="23"/>
      <c r="CJ72" s="23"/>
      <c r="CK72" s="24">
        <v>4</v>
      </c>
      <c r="CL72" s="24">
        <v>3</v>
      </c>
      <c r="CM72" s="24" t="s">
        <v>5</v>
      </c>
      <c r="CN72" s="23"/>
    </row>
    <row r="73" spans="1:92" x14ac:dyDescent="0.2">
      <c r="A73" s="25">
        <v>42381.423848541672</v>
      </c>
      <c r="B73" s="24">
        <v>3</v>
      </c>
      <c r="C73" s="24">
        <v>5</v>
      </c>
      <c r="D73" s="24">
        <v>5</v>
      </c>
      <c r="E73" s="24">
        <v>3</v>
      </c>
      <c r="F73" s="24">
        <v>1</v>
      </c>
      <c r="G73" s="24">
        <v>5</v>
      </c>
      <c r="H73" s="24">
        <v>5</v>
      </c>
      <c r="I73" s="24">
        <v>4</v>
      </c>
      <c r="J73" s="24">
        <v>4</v>
      </c>
      <c r="K73" s="24">
        <v>3</v>
      </c>
      <c r="L73" s="24">
        <v>4</v>
      </c>
      <c r="M73" s="24">
        <v>3</v>
      </c>
      <c r="N73" s="24">
        <v>4</v>
      </c>
      <c r="O73" s="24">
        <v>3</v>
      </c>
      <c r="P73" s="24">
        <v>4</v>
      </c>
      <c r="Q73" s="24">
        <v>5</v>
      </c>
      <c r="R73" s="24">
        <v>2</v>
      </c>
      <c r="S73" s="24">
        <v>2</v>
      </c>
      <c r="T73" s="24">
        <v>4</v>
      </c>
      <c r="U73" s="23"/>
      <c r="V73" s="23"/>
      <c r="W73" s="24">
        <v>5</v>
      </c>
      <c r="X73" s="24">
        <v>4</v>
      </c>
      <c r="Y73" s="24">
        <v>4</v>
      </c>
      <c r="Z73" s="24">
        <v>3</v>
      </c>
      <c r="AA73" s="24">
        <v>4</v>
      </c>
      <c r="AB73" s="24">
        <v>3</v>
      </c>
      <c r="AC73" s="24">
        <v>3</v>
      </c>
      <c r="AD73" s="24">
        <v>3</v>
      </c>
      <c r="AE73" s="24">
        <v>4</v>
      </c>
      <c r="AF73" s="24">
        <v>2</v>
      </c>
      <c r="AG73" s="24">
        <v>3</v>
      </c>
      <c r="AH73" s="24">
        <v>5</v>
      </c>
      <c r="AI73" s="24">
        <v>3</v>
      </c>
      <c r="AJ73" s="24">
        <v>4</v>
      </c>
      <c r="AK73" s="24">
        <v>5</v>
      </c>
      <c r="AL73" s="24">
        <v>3</v>
      </c>
      <c r="AM73" s="24">
        <v>2</v>
      </c>
      <c r="AN73" s="24">
        <v>5</v>
      </c>
      <c r="AO73" s="24">
        <v>5</v>
      </c>
      <c r="AP73" s="24">
        <v>5</v>
      </c>
      <c r="AQ73" s="24">
        <v>4</v>
      </c>
      <c r="AR73" s="24">
        <v>3</v>
      </c>
      <c r="AS73" s="24">
        <v>3</v>
      </c>
      <c r="AT73" s="24">
        <v>3</v>
      </c>
      <c r="AU73" s="24">
        <v>3</v>
      </c>
      <c r="AV73" s="24">
        <v>2</v>
      </c>
      <c r="AW73" s="24">
        <v>5</v>
      </c>
      <c r="AX73" s="24">
        <v>5</v>
      </c>
      <c r="AY73" s="24">
        <v>3</v>
      </c>
      <c r="AZ73" s="24">
        <v>1</v>
      </c>
      <c r="BA73" s="24">
        <v>3</v>
      </c>
      <c r="BB73" s="23"/>
      <c r="BC73" s="23"/>
      <c r="BD73" s="23"/>
      <c r="BE73" s="24">
        <v>5</v>
      </c>
      <c r="BF73" s="24">
        <v>4</v>
      </c>
      <c r="BG73" s="24">
        <v>3</v>
      </c>
      <c r="BH73" s="24">
        <v>3</v>
      </c>
      <c r="BI73" s="24">
        <v>3</v>
      </c>
      <c r="BJ73" s="24">
        <v>4</v>
      </c>
      <c r="BK73" s="24" t="s">
        <v>198</v>
      </c>
      <c r="BL73" s="24" t="s">
        <v>198</v>
      </c>
      <c r="BM73" s="24" t="s">
        <v>198</v>
      </c>
      <c r="BN73" s="24" t="s">
        <v>198</v>
      </c>
      <c r="BO73" s="24" t="s">
        <v>198</v>
      </c>
      <c r="BP73" s="24" t="s">
        <v>198</v>
      </c>
      <c r="BQ73" s="24" t="s">
        <v>1564</v>
      </c>
      <c r="BR73" s="24" t="s">
        <v>198</v>
      </c>
      <c r="BS73" s="24" t="s">
        <v>198</v>
      </c>
      <c r="BT73" s="24" t="s">
        <v>198</v>
      </c>
      <c r="BU73" s="24" t="s">
        <v>198</v>
      </c>
      <c r="BV73" s="24" t="s">
        <v>184</v>
      </c>
      <c r="BW73" s="24" t="s">
        <v>2121</v>
      </c>
      <c r="BX73" s="24" t="s">
        <v>2128</v>
      </c>
      <c r="BY73" s="24" t="s">
        <v>705</v>
      </c>
      <c r="BZ73" s="24" t="s">
        <v>710</v>
      </c>
      <c r="CA73" s="24" t="s">
        <v>719</v>
      </c>
      <c r="CB73" s="24" t="s">
        <v>727</v>
      </c>
      <c r="CC73" s="24" t="s">
        <v>1914</v>
      </c>
      <c r="CD73" s="24" t="s">
        <v>829</v>
      </c>
      <c r="CE73" s="24" t="s">
        <v>938</v>
      </c>
      <c r="CF73" s="24" t="s">
        <v>837</v>
      </c>
      <c r="CG73" s="24" t="s">
        <v>844</v>
      </c>
      <c r="CH73" s="24" t="s">
        <v>198</v>
      </c>
      <c r="CI73" s="23"/>
      <c r="CJ73" s="23"/>
      <c r="CK73" s="24">
        <v>4</v>
      </c>
      <c r="CL73" s="24">
        <v>4</v>
      </c>
      <c r="CM73" s="24">
        <v>3</v>
      </c>
      <c r="CN73" s="23"/>
    </row>
    <row r="74" spans="1:92" x14ac:dyDescent="0.2">
      <c r="A74" s="25">
        <v>42381.424135347217</v>
      </c>
      <c r="B74" s="24">
        <v>4</v>
      </c>
      <c r="C74" s="24">
        <v>5</v>
      </c>
      <c r="D74" s="24">
        <v>5</v>
      </c>
      <c r="E74" s="24">
        <v>3</v>
      </c>
      <c r="F74" s="24">
        <v>3</v>
      </c>
      <c r="G74" s="24">
        <v>5</v>
      </c>
      <c r="H74" s="24">
        <v>3</v>
      </c>
      <c r="I74" s="24">
        <v>4</v>
      </c>
      <c r="J74" s="24">
        <v>4</v>
      </c>
      <c r="K74" s="24">
        <v>4</v>
      </c>
      <c r="L74" s="24">
        <v>5</v>
      </c>
      <c r="M74" s="24">
        <v>5</v>
      </c>
      <c r="N74" s="24">
        <v>3</v>
      </c>
      <c r="O74" s="24">
        <v>5</v>
      </c>
      <c r="P74" s="24">
        <v>4</v>
      </c>
      <c r="Q74" s="24">
        <v>5</v>
      </c>
      <c r="R74" s="24">
        <v>4</v>
      </c>
      <c r="S74" s="24">
        <v>4</v>
      </c>
      <c r="T74" s="24">
        <v>3</v>
      </c>
      <c r="U74" s="23"/>
      <c r="V74" s="23"/>
      <c r="W74" s="24">
        <v>4</v>
      </c>
      <c r="X74" s="24">
        <v>2</v>
      </c>
      <c r="Y74" s="24">
        <v>5</v>
      </c>
      <c r="Z74" s="24">
        <v>5</v>
      </c>
      <c r="AA74" s="24">
        <v>4</v>
      </c>
      <c r="AB74" s="24">
        <v>4</v>
      </c>
      <c r="AC74" s="24">
        <v>3</v>
      </c>
      <c r="AD74" s="24">
        <v>1</v>
      </c>
      <c r="AE74" s="24">
        <v>2</v>
      </c>
      <c r="AF74" s="24">
        <v>3</v>
      </c>
      <c r="AG74" s="24">
        <v>3</v>
      </c>
      <c r="AH74" s="24">
        <v>4</v>
      </c>
      <c r="AI74" s="24">
        <v>3</v>
      </c>
      <c r="AJ74" s="24">
        <v>4</v>
      </c>
      <c r="AK74" s="24">
        <v>4</v>
      </c>
      <c r="AL74" s="24">
        <v>3</v>
      </c>
      <c r="AM74" s="24">
        <v>4</v>
      </c>
      <c r="AN74" s="24">
        <v>4</v>
      </c>
      <c r="AO74" s="24">
        <v>3</v>
      </c>
      <c r="AP74" s="24">
        <v>5</v>
      </c>
      <c r="AQ74" s="24">
        <v>3</v>
      </c>
      <c r="AR74" s="24">
        <v>3</v>
      </c>
      <c r="AS74" s="24">
        <v>4</v>
      </c>
      <c r="AT74" s="24">
        <v>5</v>
      </c>
      <c r="AU74" s="24">
        <v>3</v>
      </c>
      <c r="AV74" s="24">
        <v>4</v>
      </c>
      <c r="AW74" s="24">
        <v>3</v>
      </c>
      <c r="AX74" s="24">
        <v>5</v>
      </c>
      <c r="AY74" s="24">
        <v>3</v>
      </c>
      <c r="AZ74" s="24">
        <v>4</v>
      </c>
      <c r="BA74" s="24">
        <v>4</v>
      </c>
      <c r="BB74" s="23"/>
      <c r="BC74" s="23"/>
      <c r="BD74" s="23"/>
      <c r="BE74" s="24">
        <v>4</v>
      </c>
      <c r="BF74" s="24">
        <v>4</v>
      </c>
      <c r="BG74" s="24">
        <v>3</v>
      </c>
      <c r="BH74" s="24">
        <v>4</v>
      </c>
      <c r="BI74" s="24">
        <v>3</v>
      </c>
      <c r="BJ74" s="24">
        <v>5</v>
      </c>
      <c r="BK74" s="24" t="s">
        <v>198</v>
      </c>
      <c r="BL74" s="24" t="s">
        <v>198</v>
      </c>
      <c r="BM74" s="24" t="s">
        <v>198</v>
      </c>
      <c r="BN74" s="24" t="s">
        <v>2118</v>
      </c>
      <c r="BO74" s="24" t="s">
        <v>198</v>
      </c>
      <c r="BP74" s="24" t="s">
        <v>2118</v>
      </c>
      <c r="BQ74" s="24" t="s">
        <v>2118</v>
      </c>
      <c r="BR74" s="24" t="s">
        <v>2118</v>
      </c>
      <c r="BS74" s="24" t="s">
        <v>2118</v>
      </c>
      <c r="BT74" s="24" t="s">
        <v>2118</v>
      </c>
      <c r="BU74" s="24" t="s">
        <v>198</v>
      </c>
      <c r="BV74" s="24" t="s">
        <v>183</v>
      </c>
      <c r="BW74" s="24" t="s">
        <v>2121</v>
      </c>
      <c r="BX74" s="24" t="s">
        <v>2128</v>
      </c>
      <c r="BY74" s="24" t="s">
        <v>705</v>
      </c>
      <c r="BZ74" s="24" t="s">
        <v>711</v>
      </c>
      <c r="CA74" s="24" t="s">
        <v>1717</v>
      </c>
      <c r="CB74" s="24" t="s">
        <v>727</v>
      </c>
      <c r="CC74" s="24" t="s">
        <v>738</v>
      </c>
      <c r="CD74" s="24" t="s">
        <v>741</v>
      </c>
      <c r="CE74" s="24" t="s">
        <v>236</v>
      </c>
      <c r="CF74" s="24" t="s">
        <v>837</v>
      </c>
      <c r="CG74" s="24" t="s">
        <v>844</v>
      </c>
      <c r="CH74" s="24" t="s">
        <v>2118</v>
      </c>
      <c r="CI74" s="23"/>
      <c r="CJ74" s="24" t="s">
        <v>2237</v>
      </c>
      <c r="CK74" s="24">
        <v>5</v>
      </c>
      <c r="CL74" s="24">
        <v>5</v>
      </c>
      <c r="CM74" s="24">
        <v>4</v>
      </c>
      <c r="CN74" s="23"/>
    </row>
    <row r="75" spans="1:92" x14ac:dyDescent="0.2">
      <c r="A75" s="25">
        <v>42381.42455920139</v>
      </c>
      <c r="B75" s="24">
        <v>3</v>
      </c>
      <c r="C75" s="24">
        <v>5</v>
      </c>
      <c r="D75" s="24">
        <v>5</v>
      </c>
      <c r="E75" s="24">
        <v>1</v>
      </c>
      <c r="F75" s="24">
        <v>2</v>
      </c>
      <c r="G75" s="24">
        <v>5</v>
      </c>
      <c r="H75" s="24">
        <v>5</v>
      </c>
      <c r="I75" s="24">
        <v>4</v>
      </c>
      <c r="J75" s="24">
        <v>3</v>
      </c>
      <c r="K75" s="24">
        <v>5</v>
      </c>
      <c r="L75" s="24">
        <v>4</v>
      </c>
      <c r="M75" s="24">
        <v>3</v>
      </c>
      <c r="N75" s="24">
        <v>3</v>
      </c>
      <c r="O75" s="24">
        <v>3</v>
      </c>
      <c r="P75" s="24">
        <v>4</v>
      </c>
      <c r="Q75" s="24">
        <v>5</v>
      </c>
      <c r="R75" s="24">
        <v>2</v>
      </c>
      <c r="S75" s="24">
        <v>3</v>
      </c>
      <c r="T75" s="24">
        <v>4</v>
      </c>
      <c r="U75" s="23"/>
      <c r="V75" s="23"/>
      <c r="W75" s="24">
        <v>5</v>
      </c>
      <c r="X75" s="24">
        <v>1</v>
      </c>
      <c r="Y75" s="24">
        <v>4</v>
      </c>
      <c r="Z75" s="24">
        <v>2</v>
      </c>
      <c r="AA75" s="24">
        <v>3</v>
      </c>
      <c r="AB75" s="24">
        <v>2</v>
      </c>
      <c r="AC75" s="24">
        <v>4</v>
      </c>
      <c r="AD75" s="24">
        <v>4</v>
      </c>
      <c r="AE75" s="24" t="s">
        <v>5</v>
      </c>
      <c r="AF75" s="24">
        <v>4</v>
      </c>
      <c r="AG75" s="24">
        <v>4</v>
      </c>
      <c r="AH75" s="24">
        <v>3</v>
      </c>
      <c r="AI75" s="24">
        <v>4</v>
      </c>
      <c r="AJ75" s="24">
        <v>3</v>
      </c>
      <c r="AK75" s="24">
        <v>4</v>
      </c>
      <c r="AL75" s="24">
        <v>2</v>
      </c>
      <c r="AM75" s="24">
        <v>2</v>
      </c>
      <c r="AN75" s="24">
        <v>5</v>
      </c>
      <c r="AO75" s="24">
        <v>5</v>
      </c>
      <c r="AP75" s="24">
        <v>5</v>
      </c>
      <c r="AQ75" s="24">
        <v>4</v>
      </c>
      <c r="AR75" s="24">
        <v>5</v>
      </c>
      <c r="AS75" s="24">
        <v>5</v>
      </c>
      <c r="AT75" s="24">
        <v>4</v>
      </c>
      <c r="AU75" s="24">
        <v>2</v>
      </c>
      <c r="AV75" s="24">
        <v>4</v>
      </c>
      <c r="AW75" s="24">
        <v>4</v>
      </c>
      <c r="AX75" s="24">
        <v>5</v>
      </c>
      <c r="AY75" s="24">
        <v>2</v>
      </c>
      <c r="AZ75" s="24">
        <v>4</v>
      </c>
      <c r="BA75" s="24">
        <v>4</v>
      </c>
      <c r="BB75" s="23"/>
      <c r="BC75" s="23"/>
      <c r="BD75" s="23"/>
      <c r="BE75" s="24">
        <v>2</v>
      </c>
      <c r="BF75" s="24">
        <v>4</v>
      </c>
      <c r="BG75" s="24">
        <v>3</v>
      </c>
      <c r="BH75" s="24">
        <v>1</v>
      </c>
      <c r="BI75" s="24">
        <v>1</v>
      </c>
      <c r="BJ75" s="24">
        <v>1</v>
      </c>
      <c r="BK75" s="24" t="s">
        <v>1564</v>
      </c>
      <c r="BL75" s="24" t="s">
        <v>1564</v>
      </c>
      <c r="BM75" s="24" t="s">
        <v>1564</v>
      </c>
      <c r="BN75" s="24" t="s">
        <v>1564</v>
      </c>
      <c r="BO75" s="24" t="s">
        <v>198</v>
      </c>
      <c r="BP75" s="24" t="s">
        <v>1564</v>
      </c>
      <c r="BQ75" s="24" t="s">
        <v>1564</v>
      </c>
      <c r="BR75" s="24" t="s">
        <v>1564</v>
      </c>
      <c r="BS75" s="24" t="s">
        <v>1564</v>
      </c>
      <c r="BT75" s="24" t="s">
        <v>1564</v>
      </c>
      <c r="BU75" s="24" t="s">
        <v>198</v>
      </c>
      <c r="BV75" s="24" t="s">
        <v>2119</v>
      </c>
      <c r="BW75" s="24" t="s">
        <v>2121</v>
      </c>
      <c r="BX75" s="24" t="s">
        <v>2128</v>
      </c>
      <c r="BY75" s="24" t="s">
        <v>705</v>
      </c>
      <c r="BZ75" s="24" t="s">
        <v>711</v>
      </c>
      <c r="CA75" s="24" t="s">
        <v>720</v>
      </c>
      <c r="CB75" s="24" t="s">
        <v>727</v>
      </c>
      <c r="CC75" s="24" t="s">
        <v>977</v>
      </c>
      <c r="CD75" s="24" t="s">
        <v>206</v>
      </c>
      <c r="CE75" s="24" t="s">
        <v>1660</v>
      </c>
      <c r="CF75" s="24" t="s">
        <v>837</v>
      </c>
      <c r="CG75" s="24" t="s">
        <v>844</v>
      </c>
      <c r="CH75" s="24" t="s">
        <v>1564</v>
      </c>
      <c r="CI75" s="23"/>
      <c r="CJ75" s="23"/>
      <c r="CK75" s="24">
        <v>1</v>
      </c>
      <c r="CL75" s="24">
        <v>1</v>
      </c>
      <c r="CM75" s="24">
        <v>1</v>
      </c>
      <c r="CN75" s="23"/>
    </row>
    <row r="76" spans="1:92" x14ac:dyDescent="0.2">
      <c r="A76" s="25">
        <v>42381.425146180554</v>
      </c>
      <c r="B76" s="24">
        <v>5</v>
      </c>
      <c r="C76" s="24">
        <v>5</v>
      </c>
      <c r="D76" s="24">
        <v>5</v>
      </c>
      <c r="E76" s="24">
        <v>5</v>
      </c>
      <c r="F76" s="24">
        <v>3</v>
      </c>
      <c r="G76" s="24">
        <v>5</v>
      </c>
      <c r="H76" s="24">
        <v>3</v>
      </c>
      <c r="I76" s="24">
        <v>2</v>
      </c>
      <c r="J76" s="24">
        <v>3</v>
      </c>
      <c r="K76" s="24">
        <v>1</v>
      </c>
      <c r="L76" s="24">
        <v>1</v>
      </c>
      <c r="M76" s="24">
        <v>3</v>
      </c>
      <c r="N76" s="24">
        <v>4</v>
      </c>
      <c r="O76" s="24">
        <v>3</v>
      </c>
      <c r="P76" s="24">
        <v>5</v>
      </c>
      <c r="Q76" s="24">
        <v>5</v>
      </c>
      <c r="R76" s="24">
        <v>4</v>
      </c>
      <c r="S76" s="24">
        <v>1</v>
      </c>
      <c r="T76" s="24">
        <v>2</v>
      </c>
      <c r="U76" s="23"/>
      <c r="V76" s="23"/>
      <c r="W76" s="24">
        <v>4</v>
      </c>
      <c r="X76" s="24">
        <v>3</v>
      </c>
      <c r="Y76" s="24">
        <v>4</v>
      </c>
      <c r="Z76" s="24">
        <v>4</v>
      </c>
      <c r="AA76" s="24">
        <v>4</v>
      </c>
      <c r="AB76" s="24">
        <v>3</v>
      </c>
      <c r="AC76" s="24">
        <v>3</v>
      </c>
      <c r="AD76" s="24">
        <v>2</v>
      </c>
      <c r="AE76" s="24">
        <v>3</v>
      </c>
      <c r="AF76" s="24">
        <v>5</v>
      </c>
      <c r="AG76" s="24">
        <v>2</v>
      </c>
      <c r="AH76" s="24">
        <v>3</v>
      </c>
      <c r="AI76" s="24">
        <v>4</v>
      </c>
      <c r="AJ76" s="24">
        <v>5</v>
      </c>
      <c r="AK76" s="24">
        <v>5</v>
      </c>
      <c r="AL76" s="24">
        <v>5</v>
      </c>
      <c r="AM76" s="24">
        <v>3</v>
      </c>
      <c r="AN76" s="24">
        <v>5</v>
      </c>
      <c r="AO76" s="24">
        <v>3</v>
      </c>
      <c r="AP76" s="24">
        <v>3</v>
      </c>
      <c r="AQ76" s="24">
        <v>4</v>
      </c>
      <c r="AR76" s="24">
        <v>2</v>
      </c>
      <c r="AS76" s="24">
        <v>3</v>
      </c>
      <c r="AT76" s="24">
        <v>2</v>
      </c>
      <c r="AU76" s="24">
        <v>4</v>
      </c>
      <c r="AV76" s="24">
        <v>4</v>
      </c>
      <c r="AW76" s="24">
        <v>5</v>
      </c>
      <c r="AX76" s="24">
        <v>5</v>
      </c>
      <c r="AY76" s="24">
        <v>4</v>
      </c>
      <c r="AZ76" s="24">
        <v>1</v>
      </c>
      <c r="BA76" s="24">
        <v>3</v>
      </c>
      <c r="BB76" s="23"/>
      <c r="BC76" s="23"/>
      <c r="BD76" s="23"/>
      <c r="BE76" s="24">
        <v>5</v>
      </c>
      <c r="BF76" s="24">
        <v>5</v>
      </c>
      <c r="BG76" s="24">
        <v>4</v>
      </c>
      <c r="BH76" s="24">
        <v>3</v>
      </c>
      <c r="BI76" s="24">
        <v>4</v>
      </c>
      <c r="BJ76" s="24">
        <v>5</v>
      </c>
      <c r="BK76" s="24" t="s">
        <v>198</v>
      </c>
      <c r="BL76" s="24" t="s">
        <v>198</v>
      </c>
      <c r="BM76" s="24" t="s">
        <v>198</v>
      </c>
      <c r="BN76" s="24" t="s">
        <v>198</v>
      </c>
      <c r="BO76" s="24" t="s">
        <v>198</v>
      </c>
      <c r="BP76" s="24" t="s">
        <v>1564</v>
      </c>
      <c r="BQ76" s="24" t="s">
        <v>198</v>
      </c>
      <c r="BR76" s="24" t="s">
        <v>198</v>
      </c>
      <c r="BS76" s="24" t="s">
        <v>198</v>
      </c>
      <c r="BT76" s="24" t="s">
        <v>198</v>
      </c>
      <c r="BU76" s="24" t="s">
        <v>198</v>
      </c>
      <c r="BV76" s="24" t="s">
        <v>2204</v>
      </c>
      <c r="BW76" s="24" t="s">
        <v>2238</v>
      </c>
      <c r="BX76" s="24" t="s">
        <v>2128</v>
      </c>
      <c r="BY76" s="24" t="s">
        <v>704</v>
      </c>
      <c r="BZ76" s="24" t="s">
        <v>713</v>
      </c>
      <c r="CA76" s="24" t="s">
        <v>719</v>
      </c>
      <c r="CB76" s="24" t="s">
        <v>727</v>
      </c>
      <c r="CC76" s="24" t="s">
        <v>1370</v>
      </c>
      <c r="CD76" s="24" t="s">
        <v>828</v>
      </c>
      <c r="CE76" s="24" t="s">
        <v>1015</v>
      </c>
      <c r="CF76" s="24" t="s">
        <v>837</v>
      </c>
      <c r="CG76" s="24" t="s">
        <v>844</v>
      </c>
      <c r="CH76" s="24" t="s">
        <v>198</v>
      </c>
      <c r="CI76" s="23"/>
      <c r="CJ76" s="23"/>
      <c r="CK76" s="24">
        <v>4</v>
      </c>
      <c r="CL76" s="24">
        <v>5</v>
      </c>
      <c r="CM76" s="24">
        <v>1</v>
      </c>
      <c r="CN76" s="23"/>
    </row>
    <row r="77" spans="1:92" x14ac:dyDescent="0.2">
      <c r="A77" s="25">
        <v>42381.42601815972</v>
      </c>
      <c r="B77" s="24">
        <v>3</v>
      </c>
      <c r="C77" s="24">
        <v>5</v>
      </c>
      <c r="D77" s="24">
        <v>5</v>
      </c>
      <c r="E77" s="24">
        <v>5</v>
      </c>
      <c r="F77" s="24">
        <v>1</v>
      </c>
      <c r="G77" s="24">
        <v>5</v>
      </c>
      <c r="H77" s="24">
        <v>2</v>
      </c>
      <c r="I77" s="24">
        <v>3</v>
      </c>
      <c r="J77" s="24">
        <v>4</v>
      </c>
      <c r="K77" s="24">
        <v>4</v>
      </c>
      <c r="L77" s="24">
        <v>2</v>
      </c>
      <c r="M77" s="24">
        <v>2</v>
      </c>
      <c r="N77" s="24">
        <v>3</v>
      </c>
      <c r="O77" s="24">
        <v>5</v>
      </c>
      <c r="P77" s="24">
        <v>4</v>
      </c>
      <c r="Q77" s="24">
        <v>3</v>
      </c>
      <c r="R77" s="24">
        <v>4</v>
      </c>
      <c r="S77" s="24">
        <v>2</v>
      </c>
      <c r="T77" s="24">
        <v>1</v>
      </c>
      <c r="U77" s="23"/>
      <c r="V77" s="23"/>
      <c r="W77" s="24">
        <v>5</v>
      </c>
      <c r="X77" s="24">
        <v>4</v>
      </c>
      <c r="Y77" s="24">
        <v>5</v>
      </c>
      <c r="Z77" s="24">
        <v>5</v>
      </c>
      <c r="AA77" s="24">
        <v>1</v>
      </c>
      <c r="AB77" s="24">
        <v>3</v>
      </c>
      <c r="AC77" s="24">
        <v>4</v>
      </c>
      <c r="AD77" s="24">
        <v>2</v>
      </c>
      <c r="AE77" s="24">
        <v>4</v>
      </c>
      <c r="AF77" s="24">
        <v>5</v>
      </c>
      <c r="AG77" s="24">
        <v>5</v>
      </c>
      <c r="AH77" s="24">
        <v>5</v>
      </c>
      <c r="AI77" s="24">
        <v>3</v>
      </c>
      <c r="AJ77" s="24">
        <v>4</v>
      </c>
      <c r="AK77" s="24">
        <v>5</v>
      </c>
      <c r="AL77" s="24">
        <v>3</v>
      </c>
      <c r="AM77" s="24">
        <v>1</v>
      </c>
      <c r="AN77" s="24">
        <v>5</v>
      </c>
      <c r="AO77" s="24">
        <v>3</v>
      </c>
      <c r="AP77" s="24">
        <v>4</v>
      </c>
      <c r="AQ77" s="24">
        <v>3</v>
      </c>
      <c r="AR77" s="24">
        <v>5</v>
      </c>
      <c r="AS77" s="24">
        <v>2</v>
      </c>
      <c r="AT77" s="24">
        <v>3</v>
      </c>
      <c r="AU77" s="24">
        <v>2</v>
      </c>
      <c r="AV77" s="24">
        <v>5</v>
      </c>
      <c r="AW77" s="24">
        <v>4</v>
      </c>
      <c r="AX77" s="24">
        <v>5</v>
      </c>
      <c r="AY77" s="24">
        <v>5</v>
      </c>
      <c r="AZ77" s="24">
        <v>2</v>
      </c>
      <c r="BA77" s="24">
        <v>1</v>
      </c>
      <c r="BB77" s="23"/>
      <c r="BC77" s="23"/>
      <c r="BD77" s="23"/>
      <c r="BE77" s="24">
        <v>5</v>
      </c>
      <c r="BF77" s="24">
        <v>5</v>
      </c>
      <c r="BG77" s="24">
        <v>4</v>
      </c>
      <c r="BH77" s="24">
        <v>5</v>
      </c>
      <c r="BI77" s="24">
        <v>5</v>
      </c>
      <c r="BJ77" s="24">
        <v>5</v>
      </c>
      <c r="BK77" s="24" t="s">
        <v>1564</v>
      </c>
      <c r="BL77" s="24" t="s">
        <v>198</v>
      </c>
      <c r="BM77" s="24" t="s">
        <v>198</v>
      </c>
      <c r="BN77" s="24" t="s">
        <v>1564</v>
      </c>
      <c r="BO77" s="24" t="s">
        <v>198</v>
      </c>
      <c r="BP77" s="24" t="s">
        <v>198</v>
      </c>
      <c r="BQ77" s="24" t="s">
        <v>198</v>
      </c>
      <c r="BR77" s="24" t="s">
        <v>1564</v>
      </c>
      <c r="BS77" s="24" t="s">
        <v>1564</v>
      </c>
      <c r="BT77" s="24" t="s">
        <v>1564</v>
      </c>
      <c r="BU77" s="24" t="s">
        <v>198</v>
      </c>
      <c r="BV77" s="24" t="s">
        <v>187</v>
      </c>
      <c r="BW77" s="24" t="s">
        <v>2121</v>
      </c>
      <c r="BX77" s="24" t="s">
        <v>2128</v>
      </c>
      <c r="BY77" s="24" t="s">
        <v>704</v>
      </c>
      <c r="BZ77" s="24" t="s">
        <v>714</v>
      </c>
      <c r="CA77" s="24" t="s">
        <v>719</v>
      </c>
      <c r="CB77" s="24" t="s">
        <v>727</v>
      </c>
      <c r="CC77" s="24" t="s">
        <v>2239</v>
      </c>
      <c r="CD77" s="24" t="s">
        <v>828</v>
      </c>
      <c r="CE77" s="24" t="s">
        <v>978</v>
      </c>
      <c r="CF77" s="24" t="s">
        <v>837</v>
      </c>
      <c r="CG77" s="24" t="s">
        <v>844</v>
      </c>
      <c r="CH77" s="24" t="s">
        <v>1564</v>
      </c>
      <c r="CI77" s="23"/>
      <c r="CJ77" s="23"/>
      <c r="CK77" s="24">
        <v>4</v>
      </c>
      <c r="CL77" s="24">
        <v>3</v>
      </c>
      <c r="CM77" s="24">
        <v>1</v>
      </c>
      <c r="CN77" s="23"/>
    </row>
    <row r="78" spans="1:92" x14ac:dyDescent="0.2">
      <c r="A78" s="25">
        <v>42381.427491319446</v>
      </c>
      <c r="B78" s="24">
        <v>2</v>
      </c>
      <c r="C78" s="24">
        <v>4</v>
      </c>
      <c r="D78" s="24">
        <v>3</v>
      </c>
      <c r="E78" s="24">
        <v>3</v>
      </c>
      <c r="F78" s="24">
        <v>4</v>
      </c>
      <c r="G78" s="24">
        <v>3</v>
      </c>
      <c r="H78" s="24">
        <v>2</v>
      </c>
      <c r="I78" s="24">
        <v>5</v>
      </c>
      <c r="J78" s="24">
        <v>4</v>
      </c>
      <c r="K78" s="24">
        <v>3</v>
      </c>
      <c r="L78" s="24">
        <v>3</v>
      </c>
      <c r="M78" s="24">
        <v>3</v>
      </c>
      <c r="N78" s="24">
        <v>4</v>
      </c>
      <c r="O78" s="24">
        <v>2</v>
      </c>
      <c r="P78" s="24">
        <v>3</v>
      </c>
      <c r="Q78" s="24">
        <v>3</v>
      </c>
      <c r="R78" s="24">
        <v>1</v>
      </c>
      <c r="S78" s="24">
        <v>2</v>
      </c>
      <c r="T78" s="24">
        <v>4</v>
      </c>
      <c r="U78" s="23"/>
      <c r="V78" s="23"/>
      <c r="W78" s="24" t="s">
        <v>5</v>
      </c>
      <c r="X78" s="24" t="s">
        <v>5</v>
      </c>
      <c r="Y78" s="24" t="s">
        <v>5</v>
      </c>
      <c r="Z78" s="24" t="s">
        <v>5</v>
      </c>
      <c r="AA78" s="24" t="s">
        <v>5</v>
      </c>
      <c r="AB78" s="24" t="s">
        <v>5</v>
      </c>
      <c r="AC78" s="24" t="s">
        <v>5</v>
      </c>
      <c r="AD78" s="24" t="s">
        <v>5</v>
      </c>
      <c r="AE78" s="24" t="s">
        <v>5</v>
      </c>
      <c r="AF78" s="24" t="s">
        <v>5</v>
      </c>
      <c r="AG78" s="24" t="s">
        <v>5</v>
      </c>
      <c r="AH78" s="24" t="s">
        <v>5</v>
      </c>
      <c r="AI78" s="24" t="s">
        <v>5</v>
      </c>
      <c r="AJ78" s="24">
        <v>3</v>
      </c>
      <c r="AK78" s="24">
        <v>4</v>
      </c>
      <c r="AL78" s="24">
        <v>4</v>
      </c>
      <c r="AM78" s="24">
        <v>4</v>
      </c>
      <c r="AN78" s="24">
        <v>4</v>
      </c>
      <c r="AO78" s="24">
        <v>4</v>
      </c>
      <c r="AP78" s="24">
        <v>4</v>
      </c>
      <c r="AQ78" s="24">
        <v>4</v>
      </c>
      <c r="AR78" s="24">
        <v>4</v>
      </c>
      <c r="AS78" s="24">
        <v>3</v>
      </c>
      <c r="AT78" s="24">
        <v>3</v>
      </c>
      <c r="AU78" s="24">
        <v>3</v>
      </c>
      <c r="AV78" s="24">
        <v>3</v>
      </c>
      <c r="AW78" s="24">
        <v>4</v>
      </c>
      <c r="AX78" s="24">
        <v>4</v>
      </c>
      <c r="AY78" s="24">
        <v>3</v>
      </c>
      <c r="AZ78" s="24">
        <v>4</v>
      </c>
      <c r="BA78" s="24">
        <v>3</v>
      </c>
      <c r="BB78" s="23"/>
      <c r="BC78" s="23"/>
      <c r="BD78" s="23"/>
      <c r="BE78" s="24">
        <v>4</v>
      </c>
      <c r="BF78" s="24">
        <v>5</v>
      </c>
      <c r="BG78" s="24">
        <v>4</v>
      </c>
      <c r="BH78" s="24">
        <v>3</v>
      </c>
      <c r="BI78" s="24">
        <v>3</v>
      </c>
      <c r="BJ78" s="24">
        <v>4</v>
      </c>
      <c r="BK78" s="24" t="s">
        <v>1564</v>
      </c>
      <c r="BL78" s="24" t="s">
        <v>1564</v>
      </c>
      <c r="BM78" s="24" t="s">
        <v>1564</v>
      </c>
      <c r="BN78" s="24" t="s">
        <v>1564</v>
      </c>
      <c r="BO78" s="24" t="s">
        <v>198</v>
      </c>
      <c r="BP78" s="24" t="s">
        <v>1564</v>
      </c>
      <c r="BQ78" s="24" t="s">
        <v>2118</v>
      </c>
      <c r="BR78" s="24" t="s">
        <v>2118</v>
      </c>
      <c r="BS78" s="24" t="s">
        <v>2118</v>
      </c>
      <c r="BT78" s="24" t="s">
        <v>2118</v>
      </c>
      <c r="BU78" s="24" t="s">
        <v>198</v>
      </c>
      <c r="BV78" s="24" t="s">
        <v>184</v>
      </c>
      <c r="BW78" s="24" t="s">
        <v>2121</v>
      </c>
      <c r="BX78" s="24" t="s">
        <v>2128</v>
      </c>
      <c r="BY78" s="24" t="s">
        <v>705</v>
      </c>
      <c r="BZ78" s="24" t="s">
        <v>712</v>
      </c>
      <c r="CA78" s="24" t="s">
        <v>719</v>
      </c>
      <c r="CB78" s="24" t="s">
        <v>727</v>
      </c>
      <c r="CC78" s="24" t="s">
        <v>2240</v>
      </c>
      <c r="CD78" s="24" t="s">
        <v>830</v>
      </c>
      <c r="CE78" s="24" t="s">
        <v>952</v>
      </c>
      <c r="CF78" s="24" t="s">
        <v>837</v>
      </c>
      <c r="CG78" s="24" t="s">
        <v>844</v>
      </c>
      <c r="CH78" s="24" t="s">
        <v>2118</v>
      </c>
      <c r="CI78" s="23"/>
      <c r="CJ78" s="23"/>
      <c r="CK78" s="24">
        <v>3</v>
      </c>
      <c r="CL78" s="24">
        <v>4</v>
      </c>
      <c r="CM78" s="24">
        <v>2</v>
      </c>
      <c r="CN78" s="23"/>
    </row>
    <row r="79" spans="1:92" x14ac:dyDescent="0.2">
      <c r="A79" s="25">
        <v>42381.428644918982</v>
      </c>
      <c r="B79" s="24">
        <v>4</v>
      </c>
      <c r="C79" s="24">
        <v>5</v>
      </c>
      <c r="D79" s="24">
        <v>4</v>
      </c>
      <c r="E79" s="24">
        <v>4</v>
      </c>
      <c r="F79" s="24">
        <v>1</v>
      </c>
      <c r="G79" s="24">
        <v>5</v>
      </c>
      <c r="H79" s="24">
        <v>4</v>
      </c>
      <c r="I79" s="24">
        <v>5</v>
      </c>
      <c r="J79" s="24">
        <v>5</v>
      </c>
      <c r="K79" s="24">
        <v>4</v>
      </c>
      <c r="L79" s="24">
        <v>4</v>
      </c>
      <c r="M79" s="24">
        <v>3</v>
      </c>
      <c r="N79" s="24">
        <v>4</v>
      </c>
      <c r="O79" s="24">
        <v>4</v>
      </c>
      <c r="P79" s="24">
        <v>5</v>
      </c>
      <c r="Q79" s="24">
        <v>4</v>
      </c>
      <c r="R79" s="24">
        <v>4</v>
      </c>
      <c r="S79" s="24">
        <v>3</v>
      </c>
      <c r="T79" s="24">
        <v>4</v>
      </c>
      <c r="U79" s="23"/>
      <c r="V79" s="23"/>
      <c r="W79" s="24">
        <v>5</v>
      </c>
      <c r="X79" s="24">
        <v>4</v>
      </c>
      <c r="Y79" s="24">
        <v>5</v>
      </c>
      <c r="Z79" s="24">
        <v>4</v>
      </c>
      <c r="AA79" s="24">
        <v>5</v>
      </c>
      <c r="AB79" s="24">
        <v>4</v>
      </c>
      <c r="AC79" s="24">
        <v>5</v>
      </c>
      <c r="AD79" s="24">
        <v>4</v>
      </c>
      <c r="AE79" s="24">
        <v>4</v>
      </c>
      <c r="AF79" s="24">
        <v>5</v>
      </c>
      <c r="AG79" s="24">
        <v>4</v>
      </c>
      <c r="AH79" s="24">
        <v>4</v>
      </c>
      <c r="AI79" s="24">
        <v>4</v>
      </c>
      <c r="AJ79" s="24">
        <v>5</v>
      </c>
      <c r="AK79" s="24">
        <v>5</v>
      </c>
      <c r="AL79" s="24">
        <v>5</v>
      </c>
      <c r="AM79" s="24">
        <v>3</v>
      </c>
      <c r="AN79" s="24">
        <v>5</v>
      </c>
      <c r="AO79" s="24">
        <v>5</v>
      </c>
      <c r="AP79" s="24">
        <v>5</v>
      </c>
      <c r="AQ79" s="24">
        <v>5</v>
      </c>
      <c r="AR79" s="24">
        <v>5</v>
      </c>
      <c r="AS79" s="24">
        <v>5</v>
      </c>
      <c r="AT79" s="24">
        <v>4</v>
      </c>
      <c r="AU79" s="24">
        <v>4</v>
      </c>
      <c r="AV79" s="24">
        <v>4</v>
      </c>
      <c r="AW79" s="24">
        <v>5</v>
      </c>
      <c r="AX79" s="24">
        <v>5</v>
      </c>
      <c r="AY79" s="24">
        <v>4</v>
      </c>
      <c r="AZ79" s="24">
        <v>3</v>
      </c>
      <c r="BA79" s="24">
        <v>4</v>
      </c>
      <c r="BB79" s="23"/>
      <c r="BC79" s="23"/>
      <c r="BD79" s="23"/>
      <c r="BE79" s="24">
        <v>4</v>
      </c>
      <c r="BF79" s="24">
        <v>5</v>
      </c>
      <c r="BG79" s="24">
        <v>4</v>
      </c>
      <c r="BH79" s="24">
        <v>4</v>
      </c>
      <c r="BI79" s="24">
        <v>5</v>
      </c>
      <c r="BJ79" s="24">
        <v>4</v>
      </c>
      <c r="BK79" s="24" t="s">
        <v>198</v>
      </c>
      <c r="BL79" s="24" t="s">
        <v>198</v>
      </c>
      <c r="BM79" s="24" t="s">
        <v>198</v>
      </c>
      <c r="BN79" s="24" t="s">
        <v>198</v>
      </c>
      <c r="BO79" s="24" t="s">
        <v>198</v>
      </c>
      <c r="BP79" s="24" t="s">
        <v>198</v>
      </c>
      <c r="BQ79" s="24" t="s">
        <v>1564</v>
      </c>
      <c r="BR79" s="24" t="s">
        <v>198</v>
      </c>
      <c r="BS79" s="24" t="s">
        <v>198</v>
      </c>
      <c r="BT79" s="24" t="s">
        <v>198</v>
      </c>
      <c r="BU79" s="24" t="s">
        <v>198</v>
      </c>
      <c r="BV79" s="24" t="s">
        <v>2131</v>
      </c>
      <c r="BW79" s="24" t="s">
        <v>1556</v>
      </c>
      <c r="BX79" s="24" t="s">
        <v>1570</v>
      </c>
      <c r="BY79" s="24" t="s">
        <v>704</v>
      </c>
      <c r="BZ79" s="24" t="s">
        <v>712</v>
      </c>
      <c r="CA79" s="24" t="s">
        <v>720</v>
      </c>
      <c r="CB79" s="24" t="s">
        <v>727</v>
      </c>
      <c r="CC79" s="24" t="s">
        <v>738</v>
      </c>
      <c r="CD79" s="24" t="s">
        <v>741</v>
      </c>
      <c r="CE79" s="24" t="s">
        <v>1142</v>
      </c>
      <c r="CF79" s="24" t="s">
        <v>837</v>
      </c>
      <c r="CG79" s="24" t="s">
        <v>844</v>
      </c>
      <c r="CH79" s="24" t="s">
        <v>198</v>
      </c>
      <c r="CI79" s="23"/>
      <c r="CJ79" s="23"/>
      <c r="CK79" s="24">
        <v>3</v>
      </c>
      <c r="CL79" s="24">
        <v>3</v>
      </c>
      <c r="CM79" s="24">
        <v>3</v>
      </c>
      <c r="CN79" s="23"/>
    </row>
    <row r="80" spans="1:92" x14ac:dyDescent="0.2">
      <c r="A80" s="25">
        <v>42381.429659976857</v>
      </c>
      <c r="B80" s="24">
        <v>4</v>
      </c>
      <c r="C80" s="24">
        <v>5</v>
      </c>
      <c r="D80" s="24">
        <v>5</v>
      </c>
      <c r="E80" s="24">
        <v>2</v>
      </c>
      <c r="F80" s="24">
        <v>1</v>
      </c>
      <c r="G80" s="24">
        <v>5</v>
      </c>
      <c r="H80" s="24">
        <v>5</v>
      </c>
      <c r="I80" s="24">
        <v>4</v>
      </c>
      <c r="J80" s="24">
        <v>3</v>
      </c>
      <c r="K80" s="24">
        <v>3</v>
      </c>
      <c r="L80" s="24">
        <v>1</v>
      </c>
      <c r="M80" s="24">
        <v>1</v>
      </c>
      <c r="N80" s="24">
        <v>2</v>
      </c>
      <c r="O80" s="24">
        <v>3</v>
      </c>
      <c r="P80" s="24">
        <v>4</v>
      </c>
      <c r="Q80" s="24">
        <v>3</v>
      </c>
      <c r="R80" s="24">
        <v>1</v>
      </c>
      <c r="S80" s="24">
        <v>2</v>
      </c>
      <c r="T80" s="24">
        <v>1</v>
      </c>
      <c r="U80" s="23"/>
      <c r="V80" s="23"/>
      <c r="W80" s="24">
        <v>1</v>
      </c>
      <c r="X80" s="24">
        <v>4</v>
      </c>
      <c r="Y80" s="24">
        <v>3</v>
      </c>
      <c r="Z80" s="24">
        <v>1</v>
      </c>
      <c r="AA80" s="24" t="s">
        <v>5</v>
      </c>
      <c r="AB80" s="24" t="s">
        <v>5</v>
      </c>
      <c r="AC80" s="24">
        <v>4</v>
      </c>
      <c r="AD80" s="24" t="s">
        <v>5</v>
      </c>
      <c r="AE80" s="24">
        <v>3</v>
      </c>
      <c r="AF80" s="24" t="s">
        <v>5</v>
      </c>
      <c r="AG80" s="24" t="s">
        <v>5</v>
      </c>
      <c r="AH80" s="24">
        <v>5</v>
      </c>
      <c r="AI80" s="24">
        <v>3</v>
      </c>
      <c r="AJ80" s="24">
        <v>5</v>
      </c>
      <c r="AK80" s="24">
        <v>5</v>
      </c>
      <c r="AL80" s="24">
        <v>1</v>
      </c>
      <c r="AM80" s="24">
        <v>1</v>
      </c>
      <c r="AN80" s="24">
        <v>3</v>
      </c>
      <c r="AO80" s="24">
        <v>4</v>
      </c>
      <c r="AP80" s="24">
        <v>3</v>
      </c>
      <c r="AQ80" s="24">
        <v>4</v>
      </c>
      <c r="AR80" s="24">
        <v>2</v>
      </c>
      <c r="AS80" s="24">
        <v>2</v>
      </c>
      <c r="AT80" s="24">
        <v>2</v>
      </c>
      <c r="AU80" s="24">
        <v>1</v>
      </c>
      <c r="AV80" s="24">
        <v>1</v>
      </c>
      <c r="AW80" s="24">
        <v>4</v>
      </c>
      <c r="AX80" s="24">
        <v>3</v>
      </c>
      <c r="AY80" s="24">
        <v>1</v>
      </c>
      <c r="AZ80" s="24">
        <v>1</v>
      </c>
      <c r="BA80" s="24">
        <v>2</v>
      </c>
      <c r="BB80" s="23"/>
      <c r="BC80" s="23"/>
      <c r="BD80" s="23"/>
      <c r="BE80" s="24">
        <v>5</v>
      </c>
      <c r="BF80" s="24">
        <v>4</v>
      </c>
      <c r="BG80" s="24">
        <v>2</v>
      </c>
      <c r="BH80" s="24">
        <v>2</v>
      </c>
      <c r="BI80" s="24">
        <v>3</v>
      </c>
      <c r="BJ80" s="24">
        <v>3</v>
      </c>
      <c r="BK80" s="24" t="s">
        <v>198</v>
      </c>
      <c r="BL80" s="24" t="s">
        <v>198</v>
      </c>
      <c r="BM80" s="24" t="s">
        <v>1564</v>
      </c>
      <c r="BN80" s="24" t="s">
        <v>1564</v>
      </c>
      <c r="BO80" s="24" t="s">
        <v>198</v>
      </c>
      <c r="BP80" s="24" t="s">
        <v>1564</v>
      </c>
      <c r="BQ80" s="24" t="s">
        <v>1564</v>
      </c>
      <c r="BR80" s="24" t="s">
        <v>2118</v>
      </c>
      <c r="BS80" s="24" t="s">
        <v>198</v>
      </c>
      <c r="BT80" s="24" t="s">
        <v>2118</v>
      </c>
      <c r="BU80" s="24" t="s">
        <v>198</v>
      </c>
      <c r="BV80" s="24" t="s">
        <v>187</v>
      </c>
      <c r="BW80" s="24" t="s">
        <v>1556</v>
      </c>
      <c r="BX80" s="24" t="s">
        <v>2128</v>
      </c>
      <c r="BY80" s="24" t="s">
        <v>704</v>
      </c>
      <c r="BZ80" s="24" t="s">
        <v>712</v>
      </c>
      <c r="CA80" s="24" t="s">
        <v>720</v>
      </c>
      <c r="CB80" s="24" t="s">
        <v>727</v>
      </c>
      <c r="CC80" s="24" t="s">
        <v>977</v>
      </c>
      <c r="CD80" s="24" t="s">
        <v>830</v>
      </c>
      <c r="CE80" s="24" t="s">
        <v>1130</v>
      </c>
      <c r="CF80" s="24" t="s">
        <v>837</v>
      </c>
      <c r="CG80" s="24" t="s">
        <v>844</v>
      </c>
      <c r="CH80" s="24" t="s">
        <v>2118</v>
      </c>
      <c r="CI80" s="23"/>
      <c r="CJ80" s="23"/>
      <c r="CK80" s="24">
        <v>4</v>
      </c>
      <c r="CL80" s="24">
        <v>2</v>
      </c>
      <c r="CM80" s="24">
        <v>4</v>
      </c>
      <c r="CN80" s="23"/>
    </row>
    <row r="81" spans="1:92" x14ac:dyDescent="0.2">
      <c r="A81" s="25">
        <v>42381.431879201387</v>
      </c>
      <c r="B81" s="24">
        <v>4</v>
      </c>
      <c r="C81" s="24">
        <v>1</v>
      </c>
      <c r="D81" s="24">
        <v>4</v>
      </c>
      <c r="E81" s="24">
        <v>3</v>
      </c>
      <c r="F81" s="24">
        <v>2</v>
      </c>
      <c r="G81" s="24">
        <v>5</v>
      </c>
      <c r="H81" s="24">
        <v>3</v>
      </c>
      <c r="I81" s="24">
        <v>3</v>
      </c>
      <c r="J81" s="24">
        <v>2</v>
      </c>
      <c r="K81" s="24">
        <v>5</v>
      </c>
      <c r="L81" s="24">
        <v>5</v>
      </c>
      <c r="M81" s="24">
        <v>2</v>
      </c>
      <c r="N81" s="24">
        <v>1</v>
      </c>
      <c r="O81" s="24">
        <v>4</v>
      </c>
      <c r="P81" s="24">
        <v>3</v>
      </c>
      <c r="Q81" s="24">
        <v>4</v>
      </c>
      <c r="R81" s="24">
        <v>4</v>
      </c>
      <c r="S81" s="24">
        <v>3</v>
      </c>
      <c r="T81" s="24">
        <v>2</v>
      </c>
      <c r="U81" s="23"/>
      <c r="V81" s="23"/>
      <c r="W81" s="24">
        <v>2</v>
      </c>
      <c r="X81" s="24">
        <v>1</v>
      </c>
      <c r="Y81" s="24">
        <v>5</v>
      </c>
      <c r="Z81" s="24">
        <v>1</v>
      </c>
      <c r="AA81" s="24">
        <v>5</v>
      </c>
      <c r="AB81" s="24">
        <v>5</v>
      </c>
      <c r="AC81" s="24">
        <v>1</v>
      </c>
      <c r="AD81" s="24" t="s">
        <v>5</v>
      </c>
      <c r="AE81" s="24" t="s">
        <v>5</v>
      </c>
      <c r="AF81" s="24">
        <v>2</v>
      </c>
      <c r="AG81" s="24">
        <v>4</v>
      </c>
      <c r="AH81" s="24">
        <v>4</v>
      </c>
      <c r="AI81" s="24">
        <v>5</v>
      </c>
      <c r="AJ81" s="24">
        <v>2</v>
      </c>
      <c r="AK81" s="24">
        <v>1</v>
      </c>
      <c r="AL81" s="24">
        <v>1</v>
      </c>
      <c r="AM81" s="24">
        <v>3</v>
      </c>
      <c r="AN81" s="24">
        <v>5</v>
      </c>
      <c r="AO81" s="24">
        <v>2</v>
      </c>
      <c r="AP81" s="24">
        <v>4</v>
      </c>
      <c r="AQ81" s="24">
        <v>3</v>
      </c>
      <c r="AR81" s="24">
        <v>5</v>
      </c>
      <c r="AS81" s="24">
        <v>5</v>
      </c>
      <c r="AT81" s="24">
        <v>1</v>
      </c>
      <c r="AU81" s="24">
        <v>1</v>
      </c>
      <c r="AV81" s="24">
        <v>4</v>
      </c>
      <c r="AW81" s="24">
        <v>2</v>
      </c>
      <c r="AX81" s="24">
        <v>4</v>
      </c>
      <c r="AY81" s="24">
        <v>4</v>
      </c>
      <c r="AZ81" s="24">
        <v>2</v>
      </c>
      <c r="BA81" s="24">
        <v>2</v>
      </c>
      <c r="BB81" s="23"/>
      <c r="BC81" s="23"/>
      <c r="BD81" s="23"/>
      <c r="BE81" s="24">
        <v>5</v>
      </c>
      <c r="BF81" s="24">
        <v>5</v>
      </c>
      <c r="BG81" s="24">
        <v>5</v>
      </c>
      <c r="BH81" s="24">
        <v>5</v>
      </c>
      <c r="BI81" s="24">
        <v>4</v>
      </c>
      <c r="BJ81" s="24">
        <v>5</v>
      </c>
      <c r="BK81" s="24" t="s">
        <v>198</v>
      </c>
      <c r="BL81" s="24" t="s">
        <v>198</v>
      </c>
      <c r="BM81" s="24" t="s">
        <v>198</v>
      </c>
      <c r="BN81" s="24" t="s">
        <v>1564</v>
      </c>
      <c r="BO81" s="24" t="s">
        <v>198</v>
      </c>
      <c r="BP81" s="24" t="s">
        <v>198</v>
      </c>
      <c r="BQ81" s="24" t="s">
        <v>2118</v>
      </c>
      <c r="BR81" s="24" t="s">
        <v>2118</v>
      </c>
      <c r="BS81" s="24" t="s">
        <v>198</v>
      </c>
      <c r="BT81" s="24" t="s">
        <v>198</v>
      </c>
      <c r="BU81" s="24" t="s">
        <v>198</v>
      </c>
      <c r="BV81" s="24" t="s">
        <v>183</v>
      </c>
      <c r="BW81" s="24" t="s">
        <v>2241</v>
      </c>
      <c r="BX81" s="24" t="s">
        <v>2128</v>
      </c>
      <c r="BY81" s="24" t="s">
        <v>704</v>
      </c>
      <c r="BZ81" s="24" t="s">
        <v>713</v>
      </c>
      <c r="CA81" s="24" t="s">
        <v>720</v>
      </c>
      <c r="CB81" s="24" t="s">
        <v>727</v>
      </c>
      <c r="CC81" s="24" t="s">
        <v>2242</v>
      </c>
      <c r="CD81" s="24" t="s">
        <v>828</v>
      </c>
      <c r="CE81" s="24" t="s">
        <v>1112</v>
      </c>
      <c r="CF81" s="24" t="s">
        <v>837</v>
      </c>
      <c r="CG81" s="24" t="s">
        <v>844</v>
      </c>
      <c r="CH81" s="24" t="s">
        <v>1564</v>
      </c>
      <c r="CI81" s="23"/>
      <c r="CJ81" s="23"/>
      <c r="CK81" s="24">
        <v>4</v>
      </c>
      <c r="CL81" s="24">
        <v>4</v>
      </c>
      <c r="CM81" s="24">
        <v>1</v>
      </c>
      <c r="CN81" s="23"/>
    </row>
    <row r="82" spans="1:92" x14ac:dyDescent="0.2">
      <c r="A82" s="25">
        <v>42381.432087754627</v>
      </c>
      <c r="B82" s="24">
        <v>1</v>
      </c>
      <c r="C82" s="24">
        <v>1</v>
      </c>
      <c r="D82" s="24">
        <v>2</v>
      </c>
      <c r="E82" s="24">
        <v>1</v>
      </c>
      <c r="F82" s="24">
        <v>1</v>
      </c>
      <c r="G82" s="24">
        <v>4</v>
      </c>
      <c r="H82" s="24">
        <v>3</v>
      </c>
      <c r="I82" s="24">
        <v>2</v>
      </c>
      <c r="J82" s="24">
        <v>1</v>
      </c>
      <c r="K82" s="24">
        <v>1</v>
      </c>
      <c r="L82" s="24">
        <v>1</v>
      </c>
      <c r="M82" s="24">
        <v>3</v>
      </c>
      <c r="N82" s="24">
        <v>3</v>
      </c>
      <c r="O82" s="24">
        <v>1</v>
      </c>
      <c r="P82" s="24">
        <v>3</v>
      </c>
      <c r="Q82" s="24">
        <v>1</v>
      </c>
      <c r="R82" s="24">
        <v>1</v>
      </c>
      <c r="S82" s="24">
        <v>4</v>
      </c>
      <c r="T82" s="24">
        <v>2</v>
      </c>
      <c r="U82" s="23"/>
      <c r="V82" s="23"/>
      <c r="W82" s="24">
        <v>1</v>
      </c>
      <c r="X82" s="24">
        <v>1</v>
      </c>
      <c r="Y82" s="24">
        <v>2</v>
      </c>
      <c r="Z82" s="24">
        <v>1</v>
      </c>
      <c r="AA82" s="24">
        <v>1</v>
      </c>
      <c r="AB82" s="24">
        <v>3</v>
      </c>
      <c r="AC82" s="24">
        <v>1</v>
      </c>
      <c r="AD82" s="24">
        <v>1</v>
      </c>
      <c r="AE82" s="24">
        <v>1</v>
      </c>
      <c r="AF82" s="24">
        <v>1</v>
      </c>
      <c r="AG82" s="24">
        <v>1</v>
      </c>
      <c r="AH82" s="24">
        <v>3</v>
      </c>
      <c r="AI82" s="24">
        <v>1</v>
      </c>
      <c r="AJ82" s="24">
        <v>1</v>
      </c>
      <c r="AK82" s="24">
        <v>1</v>
      </c>
      <c r="AL82" s="24">
        <v>1</v>
      </c>
      <c r="AM82" s="24">
        <v>1</v>
      </c>
      <c r="AN82" s="24">
        <v>3</v>
      </c>
      <c r="AO82" s="24">
        <v>3</v>
      </c>
      <c r="AP82" s="24">
        <v>3</v>
      </c>
      <c r="AQ82" s="24">
        <v>2</v>
      </c>
      <c r="AR82" s="24">
        <v>1</v>
      </c>
      <c r="AS82" s="24">
        <v>1</v>
      </c>
      <c r="AT82" s="24">
        <v>2</v>
      </c>
      <c r="AU82" s="24">
        <v>4</v>
      </c>
      <c r="AV82" s="24">
        <v>1</v>
      </c>
      <c r="AW82" s="24">
        <v>4</v>
      </c>
      <c r="AX82" s="24">
        <v>1</v>
      </c>
      <c r="AY82" s="24">
        <v>1</v>
      </c>
      <c r="AZ82" s="24">
        <v>3</v>
      </c>
      <c r="BA82" s="24">
        <v>2</v>
      </c>
      <c r="BB82" s="23"/>
      <c r="BC82" s="23"/>
      <c r="BD82" s="23"/>
      <c r="BE82" s="24">
        <v>3</v>
      </c>
      <c r="BF82" s="24">
        <v>4</v>
      </c>
      <c r="BG82" s="24">
        <v>2</v>
      </c>
      <c r="BH82" s="24">
        <v>3</v>
      </c>
      <c r="BI82" s="24">
        <v>3</v>
      </c>
      <c r="BJ82" s="24">
        <v>3</v>
      </c>
      <c r="BK82" s="24" t="s">
        <v>2118</v>
      </c>
      <c r="BL82" s="24" t="s">
        <v>2118</v>
      </c>
      <c r="BM82" s="24" t="s">
        <v>198</v>
      </c>
      <c r="BN82" s="24" t="s">
        <v>198</v>
      </c>
      <c r="BO82" s="24" t="s">
        <v>198</v>
      </c>
      <c r="BP82" s="24" t="s">
        <v>198</v>
      </c>
      <c r="BQ82" s="24" t="s">
        <v>2118</v>
      </c>
      <c r="BR82" s="24" t="s">
        <v>2118</v>
      </c>
      <c r="BS82" s="24" t="s">
        <v>2118</v>
      </c>
      <c r="BT82" s="24" t="s">
        <v>2118</v>
      </c>
      <c r="BU82" s="24" t="s">
        <v>198</v>
      </c>
      <c r="BV82" s="24" t="s">
        <v>2119</v>
      </c>
      <c r="BW82" s="24" t="s">
        <v>2121</v>
      </c>
      <c r="BX82" s="24" t="s">
        <v>2128</v>
      </c>
      <c r="BY82" s="24" t="s">
        <v>705</v>
      </c>
      <c r="BZ82" s="24" t="s">
        <v>712</v>
      </c>
      <c r="CA82" s="24" t="s">
        <v>719</v>
      </c>
      <c r="CB82" s="24" t="s">
        <v>727</v>
      </c>
      <c r="CC82" s="23"/>
      <c r="CD82" s="24" t="s">
        <v>206</v>
      </c>
      <c r="CE82" s="24" t="s">
        <v>1228</v>
      </c>
      <c r="CF82" s="24" t="s">
        <v>837</v>
      </c>
      <c r="CG82" s="24" t="s">
        <v>844</v>
      </c>
      <c r="CH82" s="24" t="s">
        <v>2118</v>
      </c>
      <c r="CI82" s="23"/>
      <c r="CJ82" s="23"/>
      <c r="CK82" s="24">
        <v>1</v>
      </c>
      <c r="CL82" s="24">
        <v>1</v>
      </c>
      <c r="CM82" s="24">
        <v>1</v>
      </c>
      <c r="CN82" s="23"/>
    </row>
    <row r="83" spans="1:92" x14ac:dyDescent="0.2">
      <c r="A83" s="25">
        <v>42381.432634097218</v>
      </c>
      <c r="B83" s="24">
        <v>1</v>
      </c>
      <c r="C83" s="24">
        <v>3</v>
      </c>
      <c r="D83" s="24">
        <v>3</v>
      </c>
      <c r="E83" s="24">
        <v>3</v>
      </c>
      <c r="F83" s="24">
        <v>4</v>
      </c>
      <c r="G83" s="24">
        <v>5</v>
      </c>
      <c r="H83" s="24">
        <v>2</v>
      </c>
      <c r="I83" s="24">
        <v>3</v>
      </c>
      <c r="J83" s="24">
        <v>2</v>
      </c>
      <c r="K83" s="24">
        <v>1</v>
      </c>
      <c r="L83" s="24">
        <v>1</v>
      </c>
      <c r="M83" s="24">
        <v>2</v>
      </c>
      <c r="N83" s="24">
        <v>2</v>
      </c>
      <c r="O83" s="24">
        <v>2</v>
      </c>
      <c r="P83" s="24">
        <v>4</v>
      </c>
      <c r="Q83" s="24">
        <v>4</v>
      </c>
      <c r="R83" s="24">
        <v>3</v>
      </c>
      <c r="S83" s="24">
        <v>1</v>
      </c>
      <c r="T83" s="24">
        <v>3</v>
      </c>
      <c r="U83" s="23"/>
      <c r="V83" s="23"/>
      <c r="W83" s="24">
        <v>4</v>
      </c>
      <c r="X83" s="24">
        <v>2</v>
      </c>
      <c r="Y83" s="24">
        <v>5</v>
      </c>
      <c r="Z83" s="24">
        <v>1</v>
      </c>
      <c r="AA83" s="24">
        <v>4</v>
      </c>
      <c r="AB83" s="24">
        <v>4</v>
      </c>
      <c r="AC83" s="24">
        <v>2</v>
      </c>
      <c r="AD83" s="24">
        <v>3</v>
      </c>
      <c r="AE83" s="24">
        <v>2</v>
      </c>
      <c r="AF83" s="24">
        <v>4</v>
      </c>
      <c r="AG83" s="24">
        <v>3</v>
      </c>
      <c r="AH83" s="24">
        <v>2</v>
      </c>
      <c r="AI83" s="24">
        <v>3</v>
      </c>
      <c r="AJ83" s="24">
        <v>1</v>
      </c>
      <c r="AK83" s="24">
        <v>4</v>
      </c>
      <c r="AL83" s="24">
        <v>2</v>
      </c>
      <c r="AM83" s="24">
        <v>3</v>
      </c>
      <c r="AN83" s="24">
        <v>5</v>
      </c>
      <c r="AO83" s="24">
        <v>1</v>
      </c>
      <c r="AP83" s="24">
        <v>3</v>
      </c>
      <c r="AQ83" s="24">
        <v>2</v>
      </c>
      <c r="AR83" s="24">
        <v>1</v>
      </c>
      <c r="AS83" s="24">
        <v>1</v>
      </c>
      <c r="AT83" s="24">
        <v>4</v>
      </c>
      <c r="AU83" s="24">
        <v>3</v>
      </c>
      <c r="AV83" s="24">
        <v>2</v>
      </c>
      <c r="AW83" s="24">
        <v>5</v>
      </c>
      <c r="AX83" s="24">
        <v>4</v>
      </c>
      <c r="AY83" s="24">
        <v>2</v>
      </c>
      <c r="AZ83" s="24">
        <v>1</v>
      </c>
      <c r="BA83" s="24">
        <v>2</v>
      </c>
      <c r="BB83" s="23"/>
      <c r="BC83" s="23"/>
      <c r="BD83" s="23"/>
      <c r="BE83" s="24">
        <v>4</v>
      </c>
      <c r="BF83" s="24">
        <v>3</v>
      </c>
      <c r="BG83" s="24">
        <v>3</v>
      </c>
      <c r="BH83" s="24">
        <v>4</v>
      </c>
      <c r="BI83" s="24">
        <v>4</v>
      </c>
      <c r="BJ83" s="24">
        <v>4</v>
      </c>
      <c r="BK83" s="24" t="s">
        <v>198</v>
      </c>
      <c r="BL83" s="24" t="s">
        <v>1564</v>
      </c>
      <c r="BM83" s="24" t="s">
        <v>198</v>
      </c>
      <c r="BN83" s="24" t="s">
        <v>1564</v>
      </c>
      <c r="BO83" s="24" t="s">
        <v>198</v>
      </c>
      <c r="BP83" s="24" t="s">
        <v>1564</v>
      </c>
      <c r="BQ83" s="24" t="s">
        <v>1564</v>
      </c>
      <c r="BR83" s="24" t="s">
        <v>198</v>
      </c>
      <c r="BS83" s="24" t="s">
        <v>198</v>
      </c>
      <c r="BT83" s="24" t="s">
        <v>198</v>
      </c>
      <c r="BU83" s="24" t="s">
        <v>198</v>
      </c>
      <c r="BV83" s="24" t="s">
        <v>187</v>
      </c>
      <c r="BW83" s="24" t="s">
        <v>2120</v>
      </c>
      <c r="BX83" s="24" t="s">
        <v>2136</v>
      </c>
      <c r="BY83" s="24" t="s">
        <v>705</v>
      </c>
      <c r="BZ83" s="24" t="s">
        <v>712</v>
      </c>
      <c r="CA83" s="24" t="s">
        <v>723</v>
      </c>
      <c r="CB83" s="24" t="s">
        <v>727</v>
      </c>
      <c r="CC83" s="24" t="s">
        <v>1147</v>
      </c>
      <c r="CD83" s="24" t="s">
        <v>828</v>
      </c>
      <c r="CE83" s="24" t="s">
        <v>828</v>
      </c>
      <c r="CF83" s="24" t="s">
        <v>1917</v>
      </c>
      <c r="CG83" s="24" t="s">
        <v>846</v>
      </c>
      <c r="CH83" s="24" t="s">
        <v>198</v>
      </c>
      <c r="CI83" s="23"/>
      <c r="CJ83" s="24" t="s">
        <v>2243</v>
      </c>
      <c r="CK83" s="24">
        <v>1</v>
      </c>
      <c r="CL83" s="24">
        <v>2</v>
      </c>
      <c r="CM83" s="24">
        <v>1</v>
      </c>
      <c r="CN83" s="23"/>
    </row>
    <row r="84" spans="1:92" x14ac:dyDescent="0.2">
      <c r="A84" s="25">
        <v>42381.435301481484</v>
      </c>
      <c r="B84" s="24">
        <v>5</v>
      </c>
      <c r="C84" s="24">
        <v>4</v>
      </c>
      <c r="D84" s="24">
        <v>2</v>
      </c>
      <c r="E84" s="24">
        <v>1</v>
      </c>
      <c r="F84" s="24">
        <v>5</v>
      </c>
      <c r="G84" s="24">
        <v>5</v>
      </c>
      <c r="H84" s="24">
        <v>2</v>
      </c>
      <c r="I84" s="24">
        <v>4</v>
      </c>
      <c r="J84" s="24">
        <v>4</v>
      </c>
      <c r="K84" s="24">
        <v>3</v>
      </c>
      <c r="L84" s="24">
        <v>3</v>
      </c>
      <c r="M84" s="24">
        <v>4</v>
      </c>
      <c r="N84" s="24">
        <v>2</v>
      </c>
      <c r="O84" s="24">
        <v>4</v>
      </c>
      <c r="P84" s="24">
        <v>4</v>
      </c>
      <c r="Q84" s="24">
        <v>5</v>
      </c>
      <c r="R84" s="24">
        <v>4</v>
      </c>
      <c r="S84" s="24">
        <v>2</v>
      </c>
      <c r="T84" s="24">
        <v>3</v>
      </c>
      <c r="U84" s="23"/>
      <c r="V84" s="23"/>
      <c r="W84" s="24">
        <v>5</v>
      </c>
      <c r="X84" s="24">
        <v>5</v>
      </c>
      <c r="Y84" s="24">
        <v>5</v>
      </c>
      <c r="Z84" s="24">
        <v>5</v>
      </c>
      <c r="AA84" s="24">
        <v>5</v>
      </c>
      <c r="AB84" s="24">
        <v>5</v>
      </c>
      <c r="AC84" s="24">
        <v>5</v>
      </c>
      <c r="AD84" s="24">
        <v>2</v>
      </c>
      <c r="AE84" s="24">
        <v>1</v>
      </c>
      <c r="AF84" s="24">
        <v>5</v>
      </c>
      <c r="AG84" s="24">
        <v>5</v>
      </c>
      <c r="AH84" s="24">
        <v>5</v>
      </c>
      <c r="AI84" s="24">
        <v>5</v>
      </c>
      <c r="AJ84" s="24">
        <v>5</v>
      </c>
      <c r="AK84" s="24">
        <v>5</v>
      </c>
      <c r="AL84" s="24">
        <v>3</v>
      </c>
      <c r="AM84" s="24">
        <v>5</v>
      </c>
      <c r="AN84" s="24">
        <v>5</v>
      </c>
      <c r="AO84" s="24">
        <v>3</v>
      </c>
      <c r="AP84" s="24">
        <v>5</v>
      </c>
      <c r="AQ84" s="24">
        <v>5</v>
      </c>
      <c r="AR84" s="24">
        <v>4</v>
      </c>
      <c r="AS84" s="24">
        <v>3</v>
      </c>
      <c r="AT84" s="24">
        <v>4</v>
      </c>
      <c r="AU84" s="24">
        <v>2</v>
      </c>
      <c r="AV84" s="24">
        <v>4</v>
      </c>
      <c r="AW84" s="24">
        <v>5</v>
      </c>
      <c r="AX84" s="24">
        <v>5</v>
      </c>
      <c r="AY84" s="24">
        <v>4</v>
      </c>
      <c r="AZ84" s="24">
        <v>3</v>
      </c>
      <c r="BA84" s="24">
        <v>4</v>
      </c>
      <c r="BB84" s="23"/>
      <c r="BC84" s="23"/>
      <c r="BD84" s="23"/>
      <c r="BE84" s="24">
        <v>5</v>
      </c>
      <c r="BF84" s="24">
        <v>5</v>
      </c>
      <c r="BG84" s="24">
        <v>5</v>
      </c>
      <c r="BH84" s="24">
        <v>5</v>
      </c>
      <c r="BI84" s="24">
        <v>5</v>
      </c>
      <c r="BJ84" s="24">
        <v>5</v>
      </c>
      <c r="BK84" s="24" t="s">
        <v>198</v>
      </c>
      <c r="BL84" s="24" t="s">
        <v>198</v>
      </c>
      <c r="BM84" s="24" t="s">
        <v>198</v>
      </c>
      <c r="BN84" s="24" t="s">
        <v>198</v>
      </c>
      <c r="BO84" s="24" t="s">
        <v>198</v>
      </c>
      <c r="BP84" s="24" t="s">
        <v>1564</v>
      </c>
      <c r="BQ84" s="24" t="s">
        <v>2118</v>
      </c>
      <c r="BR84" s="24" t="s">
        <v>198</v>
      </c>
      <c r="BS84" s="24" t="s">
        <v>198</v>
      </c>
      <c r="BT84" s="24" t="s">
        <v>198</v>
      </c>
      <c r="BU84" s="24" t="s">
        <v>198</v>
      </c>
      <c r="BV84" s="24" t="s">
        <v>2119</v>
      </c>
      <c r="BW84" s="24" t="s">
        <v>2121</v>
      </c>
      <c r="BX84" s="24" t="s">
        <v>2128</v>
      </c>
      <c r="BY84" s="24" t="s">
        <v>705</v>
      </c>
      <c r="BZ84" s="24" t="s">
        <v>714</v>
      </c>
      <c r="CA84" s="24" t="s">
        <v>719</v>
      </c>
      <c r="CB84" s="24" t="s">
        <v>729</v>
      </c>
      <c r="CC84" s="24" t="s">
        <v>2244</v>
      </c>
      <c r="CD84" s="24" t="s">
        <v>829</v>
      </c>
      <c r="CE84" s="24" t="s">
        <v>741</v>
      </c>
      <c r="CF84" s="24" t="s">
        <v>838</v>
      </c>
      <c r="CG84" s="24" t="s">
        <v>2245</v>
      </c>
      <c r="CH84" s="24" t="s">
        <v>198</v>
      </c>
      <c r="CI84" s="23"/>
      <c r="CJ84" s="24" t="s">
        <v>2246</v>
      </c>
      <c r="CK84" s="24">
        <v>4</v>
      </c>
      <c r="CL84" s="24">
        <v>5</v>
      </c>
      <c r="CM84" s="24">
        <v>3</v>
      </c>
      <c r="CN84" s="23"/>
    </row>
    <row r="85" spans="1:92" x14ac:dyDescent="0.2">
      <c r="A85" s="25">
        <v>42381.436979456019</v>
      </c>
      <c r="B85" s="24">
        <v>2</v>
      </c>
      <c r="C85" s="24">
        <v>5</v>
      </c>
      <c r="D85" s="24">
        <v>4</v>
      </c>
      <c r="E85" s="24">
        <v>4</v>
      </c>
      <c r="F85" s="24">
        <v>1</v>
      </c>
      <c r="G85" s="24">
        <v>5</v>
      </c>
      <c r="H85" s="24">
        <v>5</v>
      </c>
      <c r="I85" s="24">
        <v>5</v>
      </c>
      <c r="J85" s="24">
        <v>4</v>
      </c>
      <c r="K85" s="24">
        <v>2</v>
      </c>
      <c r="L85" s="24">
        <v>2</v>
      </c>
      <c r="M85" s="24">
        <v>2</v>
      </c>
      <c r="N85" s="24">
        <v>4</v>
      </c>
      <c r="O85" s="24">
        <v>2</v>
      </c>
      <c r="P85" s="24">
        <v>3</v>
      </c>
      <c r="Q85" s="24">
        <v>5</v>
      </c>
      <c r="R85" s="24">
        <v>4</v>
      </c>
      <c r="S85" s="24">
        <v>2</v>
      </c>
      <c r="T85" s="24">
        <v>3</v>
      </c>
      <c r="U85" s="23"/>
      <c r="V85" s="23"/>
      <c r="W85" s="24">
        <v>5</v>
      </c>
      <c r="X85" s="24">
        <v>3</v>
      </c>
      <c r="Y85" s="24">
        <v>4</v>
      </c>
      <c r="Z85" s="24">
        <v>3</v>
      </c>
      <c r="AA85" s="24">
        <v>5</v>
      </c>
      <c r="AB85" s="24">
        <v>4</v>
      </c>
      <c r="AC85" s="24">
        <v>4</v>
      </c>
      <c r="AD85" s="24">
        <v>3</v>
      </c>
      <c r="AE85" s="24">
        <v>3</v>
      </c>
      <c r="AF85" s="24">
        <v>4</v>
      </c>
      <c r="AG85" s="24">
        <v>4</v>
      </c>
      <c r="AH85" s="24">
        <v>5</v>
      </c>
      <c r="AI85" s="24">
        <v>4</v>
      </c>
      <c r="AJ85" s="24">
        <v>2</v>
      </c>
      <c r="AK85" s="24">
        <v>5</v>
      </c>
      <c r="AL85" s="24">
        <v>4</v>
      </c>
      <c r="AM85" s="24">
        <v>1</v>
      </c>
      <c r="AN85" s="24">
        <v>5</v>
      </c>
      <c r="AO85" s="24">
        <v>5</v>
      </c>
      <c r="AP85" s="24">
        <v>4</v>
      </c>
      <c r="AQ85" s="24">
        <v>4</v>
      </c>
      <c r="AR85" s="24">
        <v>3</v>
      </c>
      <c r="AS85" s="24">
        <v>2</v>
      </c>
      <c r="AT85" s="24">
        <v>2</v>
      </c>
      <c r="AU85" s="24">
        <v>4</v>
      </c>
      <c r="AV85" s="24">
        <v>2</v>
      </c>
      <c r="AW85" s="24">
        <v>4</v>
      </c>
      <c r="AX85" s="24">
        <v>5</v>
      </c>
      <c r="AY85" s="24">
        <v>5</v>
      </c>
      <c r="AZ85" s="24">
        <v>2</v>
      </c>
      <c r="BA85" s="24">
        <v>3</v>
      </c>
      <c r="BB85" s="23"/>
      <c r="BC85" s="23"/>
      <c r="BD85" s="23"/>
      <c r="BE85" s="24">
        <v>5</v>
      </c>
      <c r="BF85" s="24">
        <v>4</v>
      </c>
      <c r="BG85" s="24">
        <v>2</v>
      </c>
      <c r="BH85" s="24">
        <v>3</v>
      </c>
      <c r="BI85" s="24">
        <v>4</v>
      </c>
      <c r="BJ85" s="24">
        <v>4</v>
      </c>
      <c r="BK85" s="24" t="s">
        <v>198</v>
      </c>
      <c r="BL85" s="24" t="s">
        <v>198</v>
      </c>
      <c r="BM85" s="24" t="s">
        <v>198</v>
      </c>
      <c r="BN85" s="24" t="s">
        <v>1564</v>
      </c>
      <c r="BO85" s="24" t="s">
        <v>198</v>
      </c>
      <c r="BP85" s="24" t="s">
        <v>1564</v>
      </c>
      <c r="BQ85" s="24" t="s">
        <v>1564</v>
      </c>
      <c r="BR85" s="24" t="s">
        <v>198</v>
      </c>
      <c r="BS85" s="24" t="s">
        <v>1564</v>
      </c>
      <c r="BT85" s="24" t="s">
        <v>1564</v>
      </c>
      <c r="BU85" s="24" t="s">
        <v>198</v>
      </c>
      <c r="BV85" s="24" t="s">
        <v>2131</v>
      </c>
      <c r="BW85" s="24" t="s">
        <v>2121</v>
      </c>
      <c r="BX85" s="24" t="s">
        <v>2128</v>
      </c>
      <c r="BY85" s="24" t="s">
        <v>705</v>
      </c>
      <c r="BZ85" s="24" t="s">
        <v>712</v>
      </c>
      <c r="CA85" s="24" t="s">
        <v>719</v>
      </c>
      <c r="CB85" s="24" t="s">
        <v>727</v>
      </c>
      <c r="CC85" s="24" t="s">
        <v>2247</v>
      </c>
      <c r="CD85" s="24" t="s">
        <v>206</v>
      </c>
      <c r="CE85" s="24" t="s">
        <v>1265</v>
      </c>
      <c r="CF85" s="24" t="s">
        <v>837</v>
      </c>
      <c r="CG85" s="24" t="s">
        <v>844</v>
      </c>
      <c r="CH85" s="24" t="s">
        <v>1564</v>
      </c>
      <c r="CI85" s="23"/>
      <c r="CJ85" s="23"/>
      <c r="CK85" s="24">
        <v>4</v>
      </c>
      <c r="CL85" s="24">
        <v>4</v>
      </c>
      <c r="CM85" s="24">
        <v>2</v>
      </c>
      <c r="CN85" s="23"/>
    </row>
    <row r="86" spans="1:92" x14ac:dyDescent="0.2">
      <c r="A86" s="25">
        <v>42381.440268379629</v>
      </c>
      <c r="B86" s="24">
        <v>3</v>
      </c>
      <c r="C86" s="24">
        <v>3</v>
      </c>
      <c r="D86" s="24">
        <v>2</v>
      </c>
      <c r="E86" s="24">
        <v>2</v>
      </c>
      <c r="F86" s="24">
        <v>2</v>
      </c>
      <c r="G86" s="24">
        <v>3</v>
      </c>
      <c r="H86" s="24">
        <v>1</v>
      </c>
      <c r="I86" s="24">
        <v>3</v>
      </c>
      <c r="J86" s="24">
        <v>1</v>
      </c>
      <c r="K86" s="24">
        <v>1</v>
      </c>
      <c r="L86" s="24">
        <v>4</v>
      </c>
      <c r="M86" s="24">
        <v>2</v>
      </c>
      <c r="N86" s="24">
        <v>4</v>
      </c>
      <c r="O86" s="24">
        <v>1</v>
      </c>
      <c r="P86" s="24">
        <v>2</v>
      </c>
      <c r="Q86" s="24">
        <v>2</v>
      </c>
      <c r="R86" s="24">
        <v>2</v>
      </c>
      <c r="S86" s="24">
        <v>5</v>
      </c>
      <c r="T86" s="24">
        <v>4</v>
      </c>
      <c r="U86" s="23"/>
      <c r="V86" s="23"/>
      <c r="W86" s="24">
        <v>1</v>
      </c>
      <c r="X86" s="24">
        <v>1</v>
      </c>
      <c r="Y86" s="24">
        <v>1</v>
      </c>
      <c r="Z86" s="24">
        <v>1</v>
      </c>
      <c r="AA86" s="24">
        <v>3</v>
      </c>
      <c r="AB86" s="24">
        <v>1</v>
      </c>
      <c r="AC86" s="24">
        <v>1</v>
      </c>
      <c r="AD86" s="24">
        <v>1</v>
      </c>
      <c r="AE86" s="24">
        <v>3</v>
      </c>
      <c r="AF86" s="24">
        <v>3</v>
      </c>
      <c r="AG86" s="24">
        <v>3</v>
      </c>
      <c r="AH86" s="24">
        <v>5</v>
      </c>
      <c r="AI86" s="24">
        <v>3</v>
      </c>
      <c r="AJ86" s="24">
        <v>3</v>
      </c>
      <c r="AK86" s="24">
        <v>5</v>
      </c>
      <c r="AL86" s="24">
        <v>1</v>
      </c>
      <c r="AM86" s="24">
        <v>4</v>
      </c>
      <c r="AN86" s="24">
        <v>3</v>
      </c>
      <c r="AO86" s="24">
        <v>1</v>
      </c>
      <c r="AP86" s="24">
        <v>3</v>
      </c>
      <c r="AQ86" s="24">
        <v>1</v>
      </c>
      <c r="AR86" s="24">
        <v>1</v>
      </c>
      <c r="AS86" s="24">
        <v>5</v>
      </c>
      <c r="AT86" s="24">
        <v>3</v>
      </c>
      <c r="AU86" s="24">
        <v>3</v>
      </c>
      <c r="AV86" s="24">
        <v>1</v>
      </c>
      <c r="AW86" s="24">
        <v>4</v>
      </c>
      <c r="AX86" s="24">
        <v>1</v>
      </c>
      <c r="AY86" s="24">
        <v>2</v>
      </c>
      <c r="AZ86" s="24">
        <v>5</v>
      </c>
      <c r="BA86" s="24">
        <v>4</v>
      </c>
      <c r="BB86" s="23"/>
      <c r="BC86" s="23"/>
      <c r="BD86" s="23"/>
      <c r="BE86" s="24">
        <v>5</v>
      </c>
      <c r="BF86" s="24">
        <v>5</v>
      </c>
      <c r="BG86" s="24">
        <v>4</v>
      </c>
      <c r="BH86" s="24">
        <v>3</v>
      </c>
      <c r="BI86" s="24">
        <v>2</v>
      </c>
      <c r="BJ86" s="24">
        <v>3</v>
      </c>
      <c r="BK86" s="24" t="s">
        <v>198</v>
      </c>
      <c r="BL86" s="24" t="s">
        <v>198</v>
      </c>
      <c r="BM86" s="24" t="s">
        <v>198</v>
      </c>
      <c r="BN86" s="24" t="s">
        <v>1564</v>
      </c>
      <c r="BO86" s="24" t="s">
        <v>198</v>
      </c>
      <c r="BP86" s="24" t="s">
        <v>1564</v>
      </c>
      <c r="BQ86" s="24" t="s">
        <v>1564</v>
      </c>
      <c r="BR86" s="24" t="s">
        <v>1564</v>
      </c>
      <c r="BS86" s="24" t="s">
        <v>198</v>
      </c>
      <c r="BT86" s="24" t="s">
        <v>198</v>
      </c>
      <c r="BU86" s="24" t="s">
        <v>198</v>
      </c>
      <c r="BV86" s="24" t="s">
        <v>2227</v>
      </c>
      <c r="BW86" s="24" t="s">
        <v>2121</v>
      </c>
      <c r="BX86" s="24" t="s">
        <v>2206</v>
      </c>
      <c r="BY86" s="24" t="s">
        <v>704</v>
      </c>
      <c r="BZ86" s="24" t="s">
        <v>713</v>
      </c>
      <c r="CA86" s="24" t="s">
        <v>720</v>
      </c>
      <c r="CB86" s="24" t="s">
        <v>728</v>
      </c>
      <c r="CC86" s="24" t="s">
        <v>738</v>
      </c>
      <c r="CD86" s="24" t="s">
        <v>741</v>
      </c>
      <c r="CE86" s="24" t="s">
        <v>1018</v>
      </c>
      <c r="CF86" s="24" t="s">
        <v>404</v>
      </c>
      <c r="CG86" s="24" t="s">
        <v>844</v>
      </c>
      <c r="CH86" s="24" t="s">
        <v>198</v>
      </c>
      <c r="CI86" s="23"/>
      <c r="CJ86" s="23"/>
      <c r="CK86" s="24">
        <v>2</v>
      </c>
      <c r="CL86" s="24">
        <v>2</v>
      </c>
      <c r="CM86" s="24">
        <v>1</v>
      </c>
      <c r="CN86" s="23"/>
    </row>
    <row r="87" spans="1:92" x14ac:dyDescent="0.2">
      <c r="A87" s="25">
        <v>42381.44606642361</v>
      </c>
      <c r="B87" s="24">
        <v>3</v>
      </c>
      <c r="C87" s="24">
        <v>5</v>
      </c>
      <c r="D87" s="24">
        <v>3</v>
      </c>
      <c r="E87" s="24">
        <v>4</v>
      </c>
      <c r="F87" s="24">
        <v>4</v>
      </c>
      <c r="G87" s="24">
        <v>5</v>
      </c>
      <c r="H87" s="24">
        <v>5</v>
      </c>
      <c r="I87" s="24">
        <v>4</v>
      </c>
      <c r="J87" s="24">
        <v>4</v>
      </c>
      <c r="K87" s="24">
        <v>4</v>
      </c>
      <c r="L87" s="24">
        <v>1</v>
      </c>
      <c r="M87" s="24">
        <v>4</v>
      </c>
      <c r="N87" s="24">
        <v>4</v>
      </c>
      <c r="O87" s="24">
        <v>3</v>
      </c>
      <c r="P87" s="24">
        <v>3</v>
      </c>
      <c r="Q87" s="24">
        <v>4</v>
      </c>
      <c r="R87" s="24">
        <v>4</v>
      </c>
      <c r="S87" s="24">
        <v>3</v>
      </c>
      <c r="T87" s="24">
        <v>1</v>
      </c>
      <c r="U87" s="23"/>
      <c r="V87" s="23"/>
      <c r="W87" s="24">
        <v>4</v>
      </c>
      <c r="X87" s="24">
        <v>4</v>
      </c>
      <c r="Y87" s="24">
        <v>4</v>
      </c>
      <c r="Z87" s="24">
        <v>3</v>
      </c>
      <c r="AA87" s="24">
        <v>4</v>
      </c>
      <c r="AB87" s="24">
        <v>2</v>
      </c>
      <c r="AC87" s="24">
        <v>4</v>
      </c>
      <c r="AD87" s="24">
        <v>3</v>
      </c>
      <c r="AE87" s="24">
        <v>4</v>
      </c>
      <c r="AF87" s="24">
        <v>5</v>
      </c>
      <c r="AG87" s="24">
        <v>4</v>
      </c>
      <c r="AH87" s="24">
        <v>4</v>
      </c>
      <c r="AI87" s="24">
        <v>3</v>
      </c>
      <c r="AJ87" s="24">
        <v>4</v>
      </c>
      <c r="AK87" s="24">
        <v>4</v>
      </c>
      <c r="AL87" s="24">
        <v>4</v>
      </c>
      <c r="AM87" s="24">
        <v>5</v>
      </c>
      <c r="AN87" s="24">
        <v>4</v>
      </c>
      <c r="AO87" s="24">
        <v>4</v>
      </c>
      <c r="AP87" s="24">
        <v>5</v>
      </c>
      <c r="AQ87" s="24">
        <v>4</v>
      </c>
      <c r="AR87" s="24">
        <v>4</v>
      </c>
      <c r="AS87" s="24">
        <v>4</v>
      </c>
      <c r="AT87" s="24">
        <v>4</v>
      </c>
      <c r="AU87" s="24">
        <v>2</v>
      </c>
      <c r="AV87" s="24">
        <v>4</v>
      </c>
      <c r="AW87" s="24">
        <v>4</v>
      </c>
      <c r="AX87" s="24">
        <v>4</v>
      </c>
      <c r="AY87" s="24">
        <v>2</v>
      </c>
      <c r="AZ87" s="24">
        <v>3</v>
      </c>
      <c r="BA87" s="24">
        <v>1</v>
      </c>
      <c r="BB87" s="23"/>
      <c r="BC87" s="23"/>
      <c r="BD87" s="23"/>
      <c r="BE87" s="24">
        <v>5</v>
      </c>
      <c r="BF87" s="24">
        <v>5</v>
      </c>
      <c r="BG87" s="24">
        <v>5</v>
      </c>
      <c r="BH87" s="24">
        <v>5</v>
      </c>
      <c r="BI87" s="24">
        <v>5</v>
      </c>
      <c r="BJ87" s="24">
        <v>5</v>
      </c>
      <c r="BK87" s="24" t="s">
        <v>1564</v>
      </c>
      <c r="BL87" s="24" t="s">
        <v>1564</v>
      </c>
      <c r="BM87" s="24" t="s">
        <v>1564</v>
      </c>
      <c r="BN87" s="24" t="s">
        <v>1564</v>
      </c>
      <c r="BO87" s="24" t="s">
        <v>198</v>
      </c>
      <c r="BP87" s="24" t="s">
        <v>1564</v>
      </c>
      <c r="BQ87" s="24" t="s">
        <v>2118</v>
      </c>
      <c r="BR87" s="24" t="s">
        <v>198</v>
      </c>
      <c r="BS87" s="24" t="s">
        <v>198</v>
      </c>
      <c r="BT87" s="24" t="s">
        <v>198</v>
      </c>
      <c r="BU87" s="24" t="s">
        <v>198</v>
      </c>
      <c r="BV87" s="24" t="s">
        <v>182</v>
      </c>
      <c r="BW87" s="24" t="s">
        <v>2121</v>
      </c>
      <c r="BX87" s="24" t="s">
        <v>2128</v>
      </c>
      <c r="BY87" s="24" t="s">
        <v>705</v>
      </c>
      <c r="BZ87" s="24" t="s">
        <v>712</v>
      </c>
      <c r="CA87" s="24" t="s">
        <v>719</v>
      </c>
      <c r="CB87" s="24" t="s">
        <v>727</v>
      </c>
      <c r="CC87" s="24" t="s">
        <v>2248</v>
      </c>
      <c r="CD87" s="24" t="s">
        <v>828</v>
      </c>
      <c r="CE87" s="24" t="s">
        <v>830</v>
      </c>
      <c r="CF87" s="24" t="s">
        <v>837</v>
      </c>
      <c r="CG87" s="24" t="s">
        <v>844</v>
      </c>
      <c r="CH87" s="24" t="s">
        <v>1564</v>
      </c>
      <c r="CI87" s="23"/>
      <c r="CJ87" s="23"/>
      <c r="CK87" s="24">
        <v>4</v>
      </c>
      <c r="CL87" s="24">
        <v>5</v>
      </c>
      <c r="CM87" s="24">
        <v>3</v>
      </c>
      <c r="CN87" s="23"/>
    </row>
    <row r="88" spans="1:92" x14ac:dyDescent="0.2">
      <c r="A88" s="25">
        <v>42381.447318449078</v>
      </c>
      <c r="B88" s="24">
        <v>3</v>
      </c>
      <c r="C88" s="24">
        <v>4</v>
      </c>
      <c r="D88" s="24">
        <v>2</v>
      </c>
      <c r="E88" s="24">
        <v>3</v>
      </c>
      <c r="F88" s="24">
        <v>3</v>
      </c>
      <c r="G88" s="24">
        <v>5</v>
      </c>
      <c r="H88" s="24">
        <v>2</v>
      </c>
      <c r="I88" s="24">
        <v>5</v>
      </c>
      <c r="J88" s="24">
        <v>3</v>
      </c>
      <c r="K88" s="24">
        <v>5</v>
      </c>
      <c r="L88" s="24">
        <v>4</v>
      </c>
      <c r="M88" s="24">
        <v>5</v>
      </c>
      <c r="N88" s="24">
        <v>3</v>
      </c>
      <c r="O88" s="24">
        <v>4</v>
      </c>
      <c r="P88" s="24">
        <v>5</v>
      </c>
      <c r="Q88" s="24">
        <v>4</v>
      </c>
      <c r="R88" s="24">
        <v>4</v>
      </c>
      <c r="S88" s="24">
        <v>2</v>
      </c>
      <c r="T88" s="24">
        <v>3</v>
      </c>
      <c r="U88" s="23"/>
      <c r="V88" s="23"/>
      <c r="W88" s="24">
        <v>5</v>
      </c>
      <c r="X88" s="24">
        <v>3</v>
      </c>
      <c r="Y88" s="24">
        <v>5</v>
      </c>
      <c r="Z88" s="24">
        <v>5</v>
      </c>
      <c r="AA88" s="24">
        <v>3</v>
      </c>
      <c r="AB88" s="24">
        <v>5</v>
      </c>
      <c r="AC88" s="24">
        <v>3</v>
      </c>
      <c r="AD88" s="24">
        <v>5</v>
      </c>
      <c r="AE88" s="24">
        <v>5</v>
      </c>
      <c r="AF88" s="24">
        <v>5</v>
      </c>
      <c r="AG88" s="24">
        <v>5</v>
      </c>
      <c r="AH88" s="24">
        <v>5</v>
      </c>
      <c r="AI88" s="24">
        <v>3</v>
      </c>
      <c r="AJ88" s="24">
        <v>4</v>
      </c>
      <c r="AK88" s="24">
        <v>3</v>
      </c>
      <c r="AL88" s="24">
        <v>4</v>
      </c>
      <c r="AM88" s="24">
        <v>3</v>
      </c>
      <c r="AN88" s="24">
        <v>4</v>
      </c>
      <c r="AO88" s="24">
        <v>2</v>
      </c>
      <c r="AP88" s="24">
        <v>3</v>
      </c>
      <c r="AQ88" s="24">
        <v>3</v>
      </c>
      <c r="AR88" s="24">
        <v>4</v>
      </c>
      <c r="AS88" s="24">
        <v>5</v>
      </c>
      <c r="AT88" s="24">
        <v>5</v>
      </c>
      <c r="AU88" s="24">
        <v>4</v>
      </c>
      <c r="AV88" s="24">
        <v>3</v>
      </c>
      <c r="AW88" s="24">
        <v>4</v>
      </c>
      <c r="AX88" s="24">
        <v>5</v>
      </c>
      <c r="AY88" s="24">
        <v>4</v>
      </c>
      <c r="AZ88" s="24">
        <v>3</v>
      </c>
      <c r="BA88" s="24">
        <v>2</v>
      </c>
      <c r="BB88" s="23"/>
      <c r="BC88" s="23"/>
      <c r="BD88" s="23"/>
      <c r="BE88" s="24">
        <v>5</v>
      </c>
      <c r="BF88" s="24">
        <v>4</v>
      </c>
      <c r="BG88" s="24">
        <v>4</v>
      </c>
      <c r="BH88" s="24">
        <v>4</v>
      </c>
      <c r="BI88" s="24">
        <v>4</v>
      </c>
      <c r="BJ88" s="24">
        <v>5</v>
      </c>
      <c r="BK88" s="24" t="s">
        <v>1564</v>
      </c>
      <c r="BL88" s="24" t="s">
        <v>1564</v>
      </c>
      <c r="BM88" s="24" t="s">
        <v>1564</v>
      </c>
      <c r="BN88" s="24" t="s">
        <v>1564</v>
      </c>
      <c r="BO88" s="24" t="s">
        <v>1564</v>
      </c>
      <c r="BP88" s="24" t="s">
        <v>1564</v>
      </c>
      <c r="BQ88" s="24" t="s">
        <v>1564</v>
      </c>
      <c r="BR88" s="24" t="s">
        <v>2118</v>
      </c>
      <c r="BS88" s="24" t="s">
        <v>2118</v>
      </c>
      <c r="BT88" s="24" t="s">
        <v>2118</v>
      </c>
      <c r="BU88" s="24" t="s">
        <v>198</v>
      </c>
      <c r="BV88" s="24" t="s">
        <v>183</v>
      </c>
      <c r="BW88" s="24" t="s">
        <v>2121</v>
      </c>
      <c r="BX88" s="24" t="s">
        <v>2136</v>
      </c>
      <c r="BY88" s="24" t="s">
        <v>704</v>
      </c>
      <c r="BZ88" s="24" t="s">
        <v>713</v>
      </c>
      <c r="CA88" s="24" t="s">
        <v>719</v>
      </c>
      <c r="CB88" s="24" t="s">
        <v>727</v>
      </c>
      <c r="CC88" s="24" t="s">
        <v>2249</v>
      </c>
      <c r="CD88" s="24" t="s">
        <v>2250</v>
      </c>
      <c r="CE88" s="24" t="s">
        <v>944</v>
      </c>
      <c r="CF88" s="24" t="s">
        <v>1917</v>
      </c>
      <c r="CG88" s="24" t="s">
        <v>846</v>
      </c>
      <c r="CH88" s="24" t="s">
        <v>2118</v>
      </c>
      <c r="CI88" s="23"/>
      <c r="CJ88" s="23"/>
      <c r="CK88" s="24">
        <v>1</v>
      </c>
      <c r="CL88" s="24">
        <v>3</v>
      </c>
      <c r="CM88" s="24" t="s">
        <v>5</v>
      </c>
      <c r="CN88" s="23"/>
    </row>
    <row r="89" spans="1:92" x14ac:dyDescent="0.2">
      <c r="A89" s="25">
        <v>42381.451975115742</v>
      </c>
      <c r="B89" s="24">
        <v>3</v>
      </c>
      <c r="C89" s="24">
        <v>4</v>
      </c>
      <c r="D89" s="24">
        <v>3</v>
      </c>
      <c r="E89" s="24">
        <v>4</v>
      </c>
      <c r="F89" s="24">
        <v>4</v>
      </c>
      <c r="G89" s="24">
        <v>4</v>
      </c>
      <c r="H89" s="24">
        <v>2</v>
      </c>
      <c r="I89" s="24">
        <v>2</v>
      </c>
      <c r="J89" s="24">
        <v>3</v>
      </c>
      <c r="K89" s="24">
        <v>4</v>
      </c>
      <c r="L89" s="24">
        <v>5</v>
      </c>
      <c r="M89" s="24">
        <v>3</v>
      </c>
      <c r="N89" s="24">
        <v>3</v>
      </c>
      <c r="O89" s="24">
        <v>4</v>
      </c>
      <c r="P89" s="24">
        <v>4</v>
      </c>
      <c r="Q89" s="24">
        <v>5</v>
      </c>
      <c r="R89" s="24">
        <v>3</v>
      </c>
      <c r="S89" s="24">
        <v>2</v>
      </c>
      <c r="T89" s="24">
        <v>4</v>
      </c>
      <c r="U89" s="23"/>
      <c r="V89" s="23"/>
      <c r="W89" s="24">
        <v>5</v>
      </c>
      <c r="X89" s="24">
        <v>5</v>
      </c>
      <c r="Y89" s="24">
        <v>5</v>
      </c>
      <c r="Z89" s="24">
        <v>5</v>
      </c>
      <c r="AA89" s="24">
        <v>4</v>
      </c>
      <c r="AB89" s="24">
        <v>3</v>
      </c>
      <c r="AC89" s="24">
        <v>5</v>
      </c>
      <c r="AD89" s="24">
        <v>5</v>
      </c>
      <c r="AE89" s="24">
        <v>5</v>
      </c>
      <c r="AF89" s="24">
        <v>5</v>
      </c>
      <c r="AG89" s="24">
        <v>5</v>
      </c>
      <c r="AH89" s="24">
        <v>5</v>
      </c>
      <c r="AI89" s="24">
        <v>5</v>
      </c>
      <c r="AJ89" s="24">
        <v>3</v>
      </c>
      <c r="AK89" s="24">
        <v>3</v>
      </c>
      <c r="AL89" s="24">
        <v>4</v>
      </c>
      <c r="AM89" s="24">
        <v>4</v>
      </c>
      <c r="AN89" s="24">
        <v>3</v>
      </c>
      <c r="AO89" s="24">
        <v>3</v>
      </c>
      <c r="AP89" s="24">
        <v>3</v>
      </c>
      <c r="AQ89" s="24">
        <v>3</v>
      </c>
      <c r="AR89" s="24">
        <v>4</v>
      </c>
      <c r="AS89" s="24">
        <v>5</v>
      </c>
      <c r="AT89" s="24">
        <v>4</v>
      </c>
      <c r="AU89" s="24">
        <v>3</v>
      </c>
      <c r="AV89" s="24">
        <v>4</v>
      </c>
      <c r="AW89" s="24">
        <v>3</v>
      </c>
      <c r="AX89" s="24">
        <v>5</v>
      </c>
      <c r="AY89" s="24">
        <v>3</v>
      </c>
      <c r="AZ89" s="24">
        <v>3</v>
      </c>
      <c r="BA89" s="24">
        <v>3</v>
      </c>
      <c r="BB89" s="23"/>
      <c r="BC89" s="23"/>
      <c r="BD89" s="23"/>
      <c r="BE89" s="24">
        <v>5</v>
      </c>
      <c r="BF89" s="24">
        <v>4</v>
      </c>
      <c r="BG89" s="24">
        <v>5</v>
      </c>
      <c r="BH89" s="24">
        <v>4</v>
      </c>
      <c r="BI89" s="24">
        <v>5</v>
      </c>
      <c r="BJ89" s="24">
        <v>5</v>
      </c>
      <c r="BK89" s="24" t="s">
        <v>198</v>
      </c>
      <c r="BL89" s="24" t="s">
        <v>198</v>
      </c>
      <c r="BM89" s="24" t="s">
        <v>198</v>
      </c>
      <c r="BN89" s="24" t="s">
        <v>198</v>
      </c>
      <c r="BO89" s="24" t="s">
        <v>198</v>
      </c>
      <c r="BP89" s="24" t="s">
        <v>198</v>
      </c>
      <c r="BQ89" s="24" t="s">
        <v>1564</v>
      </c>
      <c r="BR89" s="24" t="s">
        <v>198</v>
      </c>
      <c r="BS89" s="24" t="s">
        <v>198</v>
      </c>
      <c r="BT89" s="24" t="s">
        <v>198</v>
      </c>
      <c r="BU89" s="24" t="s">
        <v>198</v>
      </c>
      <c r="BV89" s="24" t="s">
        <v>2119</v>
      </c>
      <c r="BW89" s="24" t="s">
        <v>2241</v>
      </c>
      <c r="BX89" s="24" t="s">
        <v>2251</v>
      </c>
      <c r="BY89" s="24" t="s">
        <v>705</v>
      </c>
      <c r="BZ89" s="24" t="s">
        <v>713</v>
      </c>
      <c r="CA89" s="24" t="s">
        <v>720</v>
      </c>
      <c r="CB89" s="24" t="s">
        <v>729</v>
      </c>
      <c r="CC89" s="24" t="s">
        <v>2252</v>
      </c>
      <c r="CD89" s="24" t="s">
        <v>829</v>
      </c>
      <c r="CE89" s="24" t="s">
        <v>999</v>
      </c>
      <c r="CF89" s="24" t="s">
        <v>1721</v>
      </c>
      <c r="CG89" s="24" t="s">
        <v>1562</v>
      </c>
      <c r="CH89" s="24" t="s">
        <v>198</v>
      </c>
      <c r="CI89" s="23"/>
      <c r="CJ89" s="23"/>
      <c r="CK89" s="24">
        <v>4</v>
      </c>
      <c r="CL89" s="24">
        <v>5</v>
      </c>
      <c r="CM89" s="24">
        <v>3</v>
      </c>
      <c r="CN89" s="23"/>
    </row>
    <row r="90" spans="1:92" x14ac:dyDescent="0.2">
      <c r="A90" s="25">
        <v>42381.455865856478</v>
      </c>
      <c r="B90" s="24">
        <v>3</v>
      </c>
      <c r="C90" s="24">
        <v>5</v>
      </c>
      <c r="D90" s="24">
        <v>5</v>
      </c>
      <c r="E90" s="24">
        <v>5</v>
      </c>
      <c r="F90" s="24">
        <v>3</v>
      </c>
      <c r="G90" s="24">
        <v>5</v>
      </c>
      <c r="H90" s="24">
        <v>5</v>
      </c>
      <c r="I90" s="24">
        <v>5</v>
      </c>
      <c r="J90" s="24">
        <v>4</v>
      </c>
      <c r="K90" s="24">
        <v>5</v>
      </c>
      <c r="L90" s="24">
        <v>4</v>
      </c>
      <c r="M90" s="24">
        <v>4</v>
      </c>
      <c r="N90" s="24">
        <v>3</v>
      </c>
      <c r="O90" s="24">
        <v>3</v>
      </c>
      <c r="P90" s="24">
        <v>4</v>
      </c>
      <c r="Q90" s="24">
        <v>4</v>
      </c>
      <c r="R90" s="24">
        <v>4</v>
      </c>
      <c r="S90" s="24">
        <v>1</v>
      </c>
      <c r="T90" s="24">
        <v>4</v>
      </c>
      <c r="U90" s="23"/>
      <c r="V90" s="23"/>
      <c r="W90" s="24">
        <v>5</v>
      </c>
      <c r="X90" s="24">
        <v>5</v>
      </c>
      <c r="Y90" s="24">
        <v>4</v>
      </c>
      <c r="Z90" s="24">
        <v>5</v>
      </c>
      <c r="AA90" s="24">
        <v>5</v>
      </c>
      <c r="AB90" s="24">
        <v>5</v>
      </c>
      <c r="AC90" s="24">
        <v>4</v>
      </c>
      <c r="AD90" s="24">
        <v>5</v>
      </c>
      <c r="AE90" s="24">
        <v>4</v>
      </c>
      <c r="AF90" s="24">
        <v>5</v>
      </c>
      <c r="AG90" s="24">
        <v>5</v>
      </c>
      <c r="AH90" s="24">
        <v>5</v>
      </c>
      <c r="AI90" s="24">
        <v>5</v>
      </c>
      <c r="AJ90" s="24">
        <v>4</v>
      </c>
      <c r="AK90" s="24">
        <v>5</v>
      </c>
      <c r="AL90" s="24">
        <v>5</v>
      </c>
      <c r="AM90" s="24">
        <v>3</v>
      </c>
      <c r="AN90" s="24">
        <v>5</v>
      </c>
      <c r="AO90" s="24">
        <v>5</v>
      </c>
      <c r="AP90" s="24">
        <v>5</v>
      </c>
      <c r="AQ90" s="24">
        <v>5</v>
      </c>
      <c r="AR90" s="24">
        <v>5</v>
      </c>
      <c r="AS90" s="24">
        <v>4</v>
      </c>
      <c r="AT90" s="24">
        <v>5</v>
      </c>
      <c r="AU90" s="24">
        <v>5</v>
      </c>
      <c r="AV90" s="24">
        <v>4</v>
      </c>
      <c r="AW90" s="24">
        <v>5</v>
      </c>
      <c r="AX90" s="24">
        <v>5</v>
      </c>
      <c r="AY90" s="24">
        <v>5</v>
      </c>
      <c r="AZ90" s="24">
        <v>3</v>
      </c>
      <c r="BA90" s="24">
        <v>4</v>
      </c>
      <c r="BB90" s="23"/>
      <c r="BC90" s="23"/>
      <c r="BD90" s="23"/>
      <c r="BE90" s="24">
        <v>5</v>
      </c>
      <c r="BF90" s="24">
        <v>5</v>
      </c>
      <c r="BG90" s="24">
        <v>5</v>
      </c>
      <c r="BH90" s="24">
        <v>5</v>
      </c>
      <c r="BI90" s="24">
        <v>5</v>
      </c>
      <c r="BJ90" s="24">
        <v>5</v>
      </c>
      <c r="BK90" s="24" t="s">
        <v>198</v>
      </c>
      <c r="BL90" s="24" t="s">
        <v>198</v>
      </c>
      <c r="BM90" s="24" t="s">
        <v>198</v>
      </c>
      <c r="BN90" s="24" t="s">
        <v>198</v>
      </c>
      <c r="BO90" s="24" t="s">
        <v>198</v>
      </c>
      <c r="BP90" s="24" t="s">
        <v>198</v>
      </c>
      <c r="BQ90" s="24" t="s">
        <v>198</v>
      </c>
      <c r="BR90" s="24" t="s">
        <v>198</v>
      </c>
      <c r="BS90" s="24" t="s">
        <v>198</v>
      </c>
      <c r="BT90" s="24" t="s">
        <v>198</v>
      </c>
      <c r="BU90" s="24" t="s">
        <v>198</v>
      </c>
      <c r="BV90" s="24" t="s">
        <v>184</v>
      </c>
      <c r="BW90" s="24" t="s">
        <v>2253</v>
      </c>
      <c r="BX90" s="24" t="s">
        <v>2128</v>
      </c>
      <c r="BY90" s="24" t="s">
        <v>704</v>
      </c>
      <c r="BZ90" s="24" t="s">
        <v>712</v>
      </c>
      <c r="CA90" s="24" t="s">
        <v>719</v>
      </c>
      <c r="CB90" s="24" t="s">
        <v>727</v>
      </c>
      <c r="CC90" s="24" t="s">
        <v>2254</v>
      </c>
      <c r="CD90" s="24" t="s">
        <v>829</v>
      </c>
      <c r="CE90" s="24" t="s">
        <v>1037</v>
      </c>
      <c r="CF90" s="24" t="s">
        <v>837</v>
      </c>
      <c r="CG90" s="24" t="s">
        <v>844</v>
      </c>
      <c r="CH90" s="24" t="s">
        <v>198</v>
      </c>
      <c r="CI90" s="23"/>
      <c r="CJ90" s="23"/>
      <c r="CK90" s="24">
        <v>3</v>
      </c>
      <c r="CL90" s="24">
        <v>5</v>
      </c>
      <c r="CM90" s="24">
        <v>3</v>
      </c>
      <c r="CN90" s="23"/>
    </row>
    <row r="91" spans="1:92" x14ac:dyDescent="0.2">
      <c r="A91" s="25">
        <v>42381.457305266202</v>
      </c>
      <c r="B91" s="24">
        <v>3</v>
      </c>
      <c r="C91" s="24">
        <v>3</v>
      </c>
      <c r="D91" s="24">
        <v>2</v>
      </c>
      <c r="E91" s="24">
        <v>3</v>
      </c>
      <c r="F91" s="24">
        <v>1</v>
      </c>
      <c r="G91" s="24">
        <v>5</v>
      </c>
      <c r="H91" s="24">
        <v>1</v>
      </c>
      <c r="I91" s="24">
        <v>4</v>
      </c>
      <c r="J91" s="24">
        <v>1</v>
      </c>
      <c r="K91" s="24">
        <v>2</v>
      </c>
      <c r="L91" s="24">
        <v>4</v>
      </c>
      <c r="M91" s="24">
        <v>4</v>
      </c>
      <c r="N91" s="24">
        <v>2</v>
      </c>
      <c r="O91" s="24">
        <v>5</v>
      </c>
      <c r="P91" s="24">
        <v>4</v>
      </c>
      <c r="Q91" s="24">
        <v>2</v>
      </c>
      <c r="R91" s="24">
        <v>4</v>
      </c>
      <c r="S91" s="24">
        <v>1</v>
      </c>
      <c r="T91" s="24">
        <v>5</v>
      </c>
      <c r="U91" s="23"/>
      <c r="V91" s="23"/>
      <c r="W91" s="24">
        <v>5</v>
      </c>
      <c r="X91" s="24">
        <v>4</v>
      </c>
      <c r="Y91" s="24">
        <v>4</v>
      </c>
      <c r="Z91" s="24">
        <v>5</v>
      </c>
      <c r="AA91" s="24">
        <v>5</v>
      </c>
      <c r="AB91" s="24">
        <v>4</v>
      </c>
      <c r="AC91" s="24">
        <v>3</v>
      </c>
      <c r="AD91" s="24">
        <v>3</v>
      </c>
      <c r="AE91" s="24">
        <v>3</v>
      </c>
      <c r="AF91" s="24">
        <v>5</v>
      </c>
      <c r="AG91" s="24">
        <v>5</v>
      </c>
      <c r="AH91" s="24">
        <v>4</v>
      </c>
      <c r="AI91" s="24">
        <v>2</v>
      </c>
      <c r="AJ91" s="24">
        <v>3</v>
      </c>
      <c r="AK91" s="24">
        <v>3</v>
      </c>
      <c r="AL91" s="24">
        <v>3</v>
      </c>
      <c r="AM91" s="24">
        <v>1</v>
      </c>
      <c r="AN91" s="24">
        <v>5</v>
      </c>
      <c r="AO91" s="24">
        <v>1</v>
      </c>
      <c r="AP91" s="24">
        <v>3</v>
      </c>
      <c r="AQ91" s="24">
        <v>2</v>
      </c>
      <c r="AR91" s="24">
        <v>3</v>
      </c>
      <c r="AS91" s="24">
        <v>4</v>
      </c>
      <c r="AT91" s="24">
        <v>3</v>
      </c>
      <c r="AU91" s="24">
        <v>2</v>
      </c>
      <c r="AV91" s="24">
        <v>5</v>
      </c>
      <c r="AW91" s="24">
        <v>4</v>
      </c>
      <c r="AX91" s="24">
        <v>3</v>
      </c>
      <c r="AY91" s="24">
        <v>4</v>
      </c>
      <c r="AZ91" s="24">
        <v>2</v>
      </c>
      <c r="BA91" s="24">
        <v>5</v>
      </c>
      <c r="BB91" s="23"/>
      <c r="BC91" s="23"/>
      <c r="BD91" s="23"/>
      <c r="BE91" s="24">
        <v>5</v>
      </c>
      <c r="BF91" s="24">
        <v>5</v>
      </c>
      <c r="BG91" s="24">
        <v>3</v>
      </c>
      <c r="BH91" s="24">
        <v>5</v>
      </c>
      <c r="BI91" s="24">
        <v>5</v>
      </c>
      <c r="BJ91" s="24">
        <v>4</v>
      </c>
      <c r="BK91" s="24" t="s">
        <v>198</v>
      </c>
      <c r="BL91" s="24" t="s">
        <v>198</v>
      </c>
      <c r="BM91" s="24" t="s">
        <v>198</v>
      </c>
      <c r="BN91" s="24" t="s">
        <v>198</v>
      </c>
      <c r="BO91" s="24" t="s">
        <v>198</v>
      </c>
      <c r="BP91" s="24" t="s">
        <v>198</v>
      </c>
      <c r="BQ91" s="24" t="s">
        <v>1564</v>
      </c>
      <c r="BR91" s="24" t="s">
        <v>198</v>
      </c>
      <c r="BS91" s="24" t="s">
        <v>198</v>
      </c>
      <c r="BT91" s="24" t="s">
        <v>198</v>
      </c>
      <c r="BU91" s="24" t="s">
        <v>198</v>
      </c>
      <c r="BV91" s="24" t="s">
        <v>2204</v>
      </c>
      <c r="BW91" s="24" t="s">
        <v>2121</v>
      </c>
      <c r="BX91" s="24" t="s">
        <v>2128</v>
      </c>
      <c r="BY91" s="24" t="s">
        <v>704</v>
      </c>
      <c r="BZ91" s="24" t="s">
        <v>713</v>
      </c>
      <c r="CA91" s="24" t="s">
        <v>719</v>
      </c>
      <c r="CB91" s="24" t="s">
        <v>727</v>
      </c>
      <c r="CC91" s="24" t="s">
        <v>2255</v>
      </c>
      <c r="CD91" s="24" t="s">
        <v>829</v>
      </c>
      <c r="CE91" s="24" t="s">
        <v>2256</v>
      </c>
      <c r="CF91" s="24" t="s">
        <v>995</v>
      </c>
      <c r="CG91" s="24" t="s">
        <v>959</v>
      </c>
      <c r="CH91" s="24" t="s">
        <v>198</v>
      </c>
      <c r="CI91" s="23"/>
      <c r="CJ91" s="23"/>
      <c r="CK91" s="24">
        <v>2</v>
      </c>
      <c r="CL91" s="24">
        <v>3</v>
      </c>
      <c r="CM91" s="24">
        <v>1</v>
      </c>
      <c r="CN91" s="23"/>
    </row>
    <row r="92" spans="1:92" x14ac:dyDescent="0.2">
      <c r="A92" s="25">
        <v>42381.457893113431</v>
      </c>
      <c r="B92" s="24">
        <v>3</v>
      </c>
      <c r="C92" s="24">
        <v>5</v>
      </c>
      <c r="D92" s="24">
        <v>5</v>
      </c>
      <c r="E92" s="24">
        <v>5</v>
      </c>
      <c r="F92" s="24">
        <v>3</v>
      </c>
      <c r="G92" s="24">
        <v>5</v>
      </c>
      <c r="H92" s="24">
        <v>3</v>
      </c>
      <c r="I92" s="24">
        <v>4</v>
      </c>
      <c r="J92" s="24">
        <v>4</v>
      </c>
      <c r="K92" s="24">
        <v>4</v>
      </c>
      <c r="L92" s="24">
        <v>4</v>
      </c>
      <c r="M92" s="24">
        <v>4</v>
      </c>
      <c r="N92" s="24">
        <v>1</v>
      </c>
      <c r="O92" s="24">
        <v>4</v>
      </c>
      <c r="P92" s="24">
        <v>4</v>
      </c>
      <c r="Q92" s="24">
        <v>5</v>
      </c>
      <c r="R92" s="24">
        <v>3</v>
      </c>
      <c r="S92" s="24">
        <v>4</v>
      </c>
      <c r="T92" s="24">
        <v>2</v>
      </c>
      <c r="U92" s="23"/>
      <c r="V92" s="23"/>
      <c r="W92" s="24">
        <v>5</v>
      </c>
      <c r="X92" s="24">
        <v>4</v>
      </c>
      <c r="Y92" s="24">
        <v>5</v>
      </c>
      <c r="Z92" s="24">
        <v>4</v>
      </c>
      <c r="AA92" s="24">
        <v>5</v>
      </c>
      <c r="AB92" s="24">
        <v>4</v>
      </c>
      <c r="AC92" s="24">
        <v>5</v>
      </c>
      <c r="AD92" s="24">
        <v>3</v>
      </c>
      <c r="AE92" s="24">
        <v>5</v>
      </c>
      <c r="AF92" s="24">
        <v>5</v>
      </c>
      <c r="AG92" s="24">
        <v>3</v>
      </c>
      <c r="AH92" s="24">
        <v>5</v>
      </c>
      <c r="AI92" s="24">
        <v>5</v>
      </c>
      <c r="AJ92" s="24">
        <v>3</v>
      </c>
      <c r="AK92" s="24">
        <v>5</v>
      </c>
      <c r="AL92" s="24">
        <v>5</v>
      </c>
      <c r="AM92" s="24">
        <v>4</v>
      </c>
      <c r="AN92" s="24">
        <v>5</v>
      </c>
      <c r="AO92" s="24">
        <v>4</v>
      </c>
      <c r="AP92" s="24">
        <v>5</v>
      </c>
      <c r="AQ92" s="24">
        <v>4</v>
      </c>
      <c r="AR92" s="24">
        <v>5</v>
      </c>
      <c r="AS92" s="24">
        <v>4</v>
      </c>
      <c r="AT92" s="24">
        <v>4</v>
      </c>
      <c r="AU92" s="24">
        <v>1</v>
      </c>
      <c r="AV92" s="24">
        <v>5</v>
      </c>
      <c r="AW92" s="24">
        <v>3</v>
      </c>
      <c r="AX92" s="24">
        <v>5</v>
      </c>
      <c r="AY92" s="24">
        <v>5</v>
      </c>
      <c r="AZ92" s="24">
        <v>4</v>
      </c>
      <c r="BA92" s="24">
        <v>2</v>
      </c>
      <c r="BB92" s="23"/>
      <c r="BC92" s="23"/>
      <c r="BD92" s="23"/>
      <c r="BE92" s="24">
        <v>5</v>
      </c>
      <c r="BF92" s="24">
        <v>4</v>
      </c>
      <c r="BG92" s="24">
        <v>4</v>
      </c>
      <c r="BH92" s="24">
        <v>4</v>
      </c>
      <c r="BI92" s="24">
        <v>5</v>
      </c>
      <c r="BJ92" s="24">
        <v>5</v>
      </c>
      <c r="BK92" s="24" t="s">
        <v>198</v>
      </c>
      <c r="BL92" s="24" t="s">
        <v>198</v>
      </c>
      <c r="BM92" s="24" t="s">
        <v>198</v>
      </c>
      <c r="BN92" s="24" t="s">
        <v>198</v>
      </c>
      <c r="BO92" s="24" t="s">
        <v>198</v>
      </c>
      <c r="BP92" s="24" t="s">
        <v>198</v>
      </c>
      <c r="BQ92" s="24" t="s">
        <v>198</v>
      </c>
      <c r="BR92" s="24" t="s">
        <v>2118</v>
      </c>
      <c r="BS92" s="24" t="s">
        <v>2118</v>
      </c>
      <c r="BT92" s="24" t="s">
        <v>198</v>
      </c>
      <c r="BU92" s="24" t="s">
        <v>198</v>
      </c>
      <c r="BV92" s="24" t="s">
        <v>187</v>
      </c>
      <c r="BW92" s="24" t="s">
        <v>2130</v>
      </c>
      <c r="BX92" s="24" t="s">
        <v>2128</v>
      </c>
      <c r="BY92" s="24" t="s">
        <v>704</v>
      </c>
      <c r="BZ92" s="24" t="s">
        <v>712</v>
      </c>
      <c r="CA92" s="24" t="s">
        <v>719</v>
      </c>
      <c r="CB92" s="24" t="s">
        <v>727</v>
      </c>
      <c r="CC92" s="24" t="s">
        <v>1151</v>
      </c>
      <c r="CD92" s="24" t="s">
        <v>829</v>
      </c>
      <c r="CE92" s="24" t="s">
        <v>2257</v>
      </c>
      <c r="CF92" s="24" t="s">
        <v>837</v>
      </c>
      <c r="CG92" s="24" t="s">
        <v>844</v>
      </c>
      <c r="CH92" s="24" t="s">
        <v>2118</v>
      </c>
      <c r="CI92" s="23"/>
      <c r="CJ92" s="24" t="s">
        <v>2258</v>
      </c>
      <c r="CK92" s="24">
        <v>3</v>
      </c>
      <c r="CL92" s="24">
        <v>4</v>
      </c>
      <c r="CM92" s="24">
        <v>3</v>
      </c>
      <c r="CN92" s="23"/>
    </row>
    <row r="93" spans="1:92" x14ac:dyDescent="0.2">
      <c r="A93" s="25">
        <v>42381.458365081024</v>
      </c>
      <c r="B93" s="24">
        <v>4</v>
      </c>
      <c r="C93" s="24">
        <v>4</v>
      </c>
      <c r="D93" s="24">
        <v>4</v>
      </c>
      <c r="E93" s="24">
        <v>5</v>
      </c>
      <c r="F93" s="24">
        <v>4</v>
      </c>
      <c r="G93" s="24">
        <v>5</v>
      </c>
      <c r="H93" s="24">
        <v>5</v>
      </c>
      <c r="I93" s="24">
        <v>4</v>
      </c>
      <c r="J93" s="24">
        <v>4</v>
      </c>
      <c r="K93" s="24">
        <v>4</v>
      </c>
      <c r="L93" s="24">
        <v>4</v>
      </c>
      <c r="M93" s="24">
        <v>4</v>
      </c>
      <c r="N93" s="24">
        <v>4</v>
      </c>
      <c r="O93" s="24">
        <v>4</v>
      </c>
      <c r="P93" s="24">
        <v>5</v>
      </c>
      <c r="Q93" s="24">
        <v>5</v>
      </c>
      <c r="R93" s="24">
        <v>4</v>
      </c>
      <c r="S93" s="24">
        <v>2</v>
      </c>
      <c r="T93" s="24">
        <v>2</v>
      </c>
      <c r="U93" s="23"/>
      <c r="V93" s="23"/>
      <c r="W93" s="24">
        <v>3</v>
      </c>
      <c r="X93" s="24">
        <v>3</v>
      </c>
      <c r="Y93" s="24">
        <v>4</v>
      </c>
      <c r="Z93" s="24">
        <v>4</v>
      </c>
      <c r="AA93" s="24">
        <v>3</v>
      </c>
      <c r="AB93" s="24">
        <v>3</v>
      </c>
      <c r="AC93" s="24">
        <v>4</v>
      </c>
      <c r="AD93" s="24">
        <v>3</v>
      </c>
      <c r="AE93" s="24">
        <v>3</v>
      </c>
      <c r="AF93" s="24">
        <v>4</v>
      </c>
      <c r="AG93" s="24">
        <v>2</v>
      </c>
      <c r="AH93" s="24">
        <v>5</v>
      </c>
      <c r="AI93" s="24">
        <v>3</v>
      </c>
      <c r="AJ93" s="24">
        <v>4</v>
      </c>
      <c r="AK93" s="24">
        <v>5</v>
      </c>
      <c r="AL93" s="24">
        <v>5</v>
      </c>
      <c r="AM93" s="24">
        <v>4</v>
      </c>
      <c r="AN93" s="24">
        <v>5</v>
      </c>
      <c r="AO93" s="24">
        <v>5</v>
      </c>
      <c r="AP93" s="24">
        <v>4</v>
      </c>
      <c r="AQ93" s="24">
        <v>4</v>
      </c>
      <c r="AR93" s="24">
        <v>5</v>
      </c>
      <c r="AS93" s="24">
        <v>4</v>
      </c>
      <c r="AT93" s="24">
        <v>4</v>
      </c>
      <c r="AU93" s="24">
        <v>4</v>
      </c>
      <c r="AV93" s="24">
        <v>4</v>
      </c>
      <c r="AW93" s="24">
        <v>4</v>
      </c>
      <c r="AX93" s="24">
        <v>5</v>
      </c>
      <c r="AY93" s="24">
        <v>4</v>
      </c>
      <c r="AZ93" s="24">
        <v>1</v>
      </c>
      <c r="BA93" s="24">
        <v>1</v>
      </c>
      <c r="BB93" s="23"/>
      <c r="BC93" s="23"/>
      <c r="BD93" s="23"/>
      <c r="BE93" s="24">
        <v>4</v>
      </c>
      <c r="BF93" s="24">
        <v>4</v>
      </c>
      <c r="BG93" s="24">
        <v>3</v>
      </c>
      <c r="BH93" s="24">
        <v>4</v>
      </c>
      <c r="BI93" s="24">
        <v>5</v>
      </c>
      <c r="BJ93" s="24">
        <v>5</v>
      </c>
      <c r="BK93" s="24" t="s">
        <v>1564</v>
      </c>
      <c r="BL93" s="24" t="s">
        <v>1564</v>
      </c>
      <c r="BM93" s="24" t="s">
        <v>198</v>
      </c>
      <c r="BN93" s="24" t="s">
        <v>198</v>
      </c>
      <c r="BO93" s="24" t="s">
        <v>198</v>
      </c>
      <c r="BP93" s="24" t="s">
        <v>198</v>
      </c>
      <c r="BQ93" s="24" t="s">
        <v>1564</v>
      </c>
      <c r="BR93" s="24" t="s">
        <v>198</v>
      </c>
      <c r="BS93" s="24" t="s">
        <v>198</v>
      </c>
      <c r="BT93" s="24" t="s">
        <v>198</v>
      </c>
      <c r="BU93" s="24" t="s">
        <v>198</v>
      </c>
      <c r="BV93" s="24" t="s">
        <v>184</v>
      </c>
      <c r="BW93" s="24" t="s">
        <v>2121</v>
      </c>
      <c r="BX93" s="24" t="s">
        <v>2128</v>
      </c>
      <c r="BY93" s="24" t="s">
        <v>705</v>
      </c>
      <c r="BZ93" s="24" t="s">
        <v>713</v>
      </c>
      <c r="CA93" s="24" t="s">
        <v>719</v>
      </c>
      <c r="CB93" s="24" t="s">
        <v>727</v>
      </c>
      <c r="CC93" s="24" t="s">
        <v>2259</v>
      </c>
      <c r="CD93" s="24" t="s">
        <v>2260</v>
      </c>
      <c r="CE93" s="24" t="s">
        <v>938</v>
      </c>
      <c r="CF93" s="24" t="s">
        <v>837</v>
      </c>
      <c r="CG93" s="24" t="s">
        <v>844</v>
      </c>
      <c r="CH93" s="24" t="s">
        <v>198</v>
      </c>
      <c r="CI93" s="23"/>
      <c r="CJ93" s="23"/>
      <c r="CK93" s="24">
        <v>5</v>
      </c>
      <c r="CL93" s="24">
        <v>5</v>
      </c>
      <c r="CM93" s="24">
        <v>5</v>
      </c>
      <c r="CN93" s="23"/>
    </row>
    <row r="94" spans="1:92" x14ac:dyDescent="0.2">
      <c r="A94" s="25">
        <v>42381.45933164352</v>
      </c>
      <c r="B94" s="24">
        <v>2</v>
      </c>
      <c r="C94" s="24">
        <v>5</v>
      </c>
      <c r="D94" s="24">
        <v>5</v>
      </c>
      <c r="E94" s="24">
        <v>2</v>
      </c>
      <c r="F94" s="24">
        <v>1</v>
      </c>
      <c r="G94" s="24">
        <v>5</v>
      </c>
      <c r="H94" s="24">
        <v>1</v>
      </c>
      <c r="I94" s="24">
        <v>5</v>
      </c>
      <c r="J94" s="24">
        <v>2</v>
      </c>
      <c r="K94" s="24">
        <v>2</v>
      </c>
      <c r="L94" s="24">
        <v>1</v>
      </c>
      <c r="M94" s="24">
        <v>4</v>
      </c>
      <c r="N94" s="24">
        <v>1</v>
      </c>
      <c r="O94" s="24">
        <v>2</v>
      </c>
      <c r="P94" s="24">
        <v>2</v>
      </c>
      <c r="Q94" s="24">
        <v>1</v>
      </c>
      <c r="R94" s="24">
        <v>3</v>
      </c>
      <c r="S94" s="24">
        <v>2</v>
      </c>
      <c r="T94" s="24">
        <v>5</v>
      </c>
      <c r="U94" s="23"/>
      <c r="V94" s="23"/>
      <c r="W94" s="24">
        <v>5</v>
      </c>
      <c r="X94" s="24">
        <v>2</v>
      </c>
      <c r="Y94" s="24">
        <v>2</v>
      </c>
      <c r="Z94" s="24">
        <v>1</v>
      </c>
      <c r="AA94" s="24">
        <v>5</v>
      </c>
      <c r="AB94" s="24">
        <v>1</v>
      </c>
      <c r="AC94" s="24">
        <v>2</v>
      </c>
      <c r="AD94" s="24">
        <v>5</v>
      </c>
      <c r="AE94" s="24">
        <v>2</v>
      </c>
      <c r="AF94" s="24">
        <v>3</v>
      </c>
      <c r="AG94" s="24">
        <v>3</v>
      </c>
      <c r="AH94" s="24">
        <v>5</v>
      </c>
      <c r="AI94" s="24">
        <v>5</v>
      </c>
      <c r="AJ94" s="24">
        <v>3</v>
      </c>
      <c r="AK94" s="24">
        <v>5</v>
      </c>
      <c r="AL94" s="24">
        <v>2</v>
      </c>
      <c r="AM94" s="24">
        <v>1</v>
      </c>
      <c r="AN94" s="24">
        <v>5</v>
      </c>
      <c r="AO94" s="24">
        <v>2</v>
      </c>
      <c r="AP94" s="24">
        <v>5</v>
      </c>
      <c r="AQ94" s="24">
        <v>2</v>
      </c>
      <c r="AR94" s="24">
        <v>3</v>
      </c>
      <c r="AS94" s="24">
        <v>1</v>
      </c>
      <c r="AT94" s="24">
        <v>5</v>
      </c>
      <c r="AU94" s="24">
        <v>1</v>
      </c>
      <c r="AV94" s="24">
        <v>2</v>
      </c>
      <c r="AW94" s="24">
        <v>2</v>
      </c>
      <c r="AX94" s="24">
        <v>1</v>
      </c>
      <c r="AY94" s="24">
        <v>2</v>
      </c>
      <c r="AZ94" s="24">
        <v>2</v>
      </c>
      <c r="BA94" s="24">
        <v>5</v>
      </c>
      <c r="BB94" s="23"/>
      <c r="BC94" s="23"/>
      <c r="BD94" s="23"/>
      <c r="BE94" s="24">
        <v>5</v>
      </c>
      <c r="BF94" s="24">
        <v>4</v>
      </c>
      <c r="BG94" s="24">
        <v>4</v>
      </c>
      <c r="BH94" s="24">
        <v>5</v>
      </c>
      <c r="BI94" s="24">
        <v>5</v>
      </c>
      <c r="BJ94" s="24">
        <v>4</v>
      </c>
      <c r="BK94" s="24" t="s">
        <v>1564</v>
      </c>
      <c r="BL94" s="24" t="s">
        <v>1564</v>
      </c>
      <c r="BM94" s="24" t="s">
        <v>198</v>
      </c>
      <c r="BN94" s="24" t="s">
        <v>1564</v>
      </c>
      <c r="BO94" s="24" t="s">
        <v>198</v>
      </c>
      <c r="BP94" s="24" t="s">
        <v>1564</v>
      </c>
      <c r="BQ94" s="24" t="s">
        <v>1564</v>
      </c>
      <c r="BR94" s="24" t="s">
        <v>1564</v>
      </c>
      <c r="BS94" s="24" t="s">
        <v>1564</v>
      </c>
      <c r="BT94" s="24" t="s">
        <v>1564</v>
      </c>
      <c r="BU94" s="24" t="s">
        <v>198</v>
      </c>
      <c r="BV94" s="24" t="s">
        <v>2131</v>
      </c>
      <c r="BW94" s="24" t="s">
        <v>2121</v>
      </c>
      <c r="BX94" s="24" t="s">
        <v>2128</v>
      </c>
      <c r="BY94" s="24" t="s">
        <v>705</v>
      </c>
      <c r="BZ94" s="24" t="s">
        <v>712</v>
      </c>
      <c r="CA94" s="24" t="s">
        <v>719</v>
      </c>
      <c r="CB94" s="24" t="s">
        <v>727</v>
      </c>
      <c r="CC94" s="24" t="s">
        <v>977</v>
      </c>
      <c r="CD94" s="24" t="s">
        <v>830</v>
      </c>
      <c r="CE94" s="24" t="s">
        <v>1255</v>
      </c>
      <c r="CF94" s="24" t="s">
        <v>837</v>
      </c>
      <c r="CG94" s="24" t="s">
        <v>844</v>
      </c>
      <c r="CH94" s="24" t="s">
        <v>1564</v>
      </c>
      <c r="CI94" s="23"/>
      <c r="CJ94" s="23"/>
      <c r="CK94" s="24">
        <v>1</v>
      </c>
      <c r="CL94" s="24">
        <v>1</v>
      </c>
      <c r="CM94" s="24">
        <v>1</v>
      </c>
      <c r="CN94" s="23"/>
    </row>
    <row r="95" spans="1:92" x14ac:dyDescent="0.2">
      <c r="A95" s="25">
        <v>42381.459607847224</v>
      </c>
      <c r="B95" s="24">
        <v>1</v>
      </c>
      <c r="C95" s="24">
        <v>4</v>
      </c>
      <c r="D95" s="24">
        <v>2</v>
      </c>
      <c r="E95" s="24">
        <v>2</v>
      </c>
      <c r="F95" s="24">
        <v>4</v>
      </c>
      <c r="G95" s="24">
        <v>3</v>
      </c>
      <c r="H95" s="24">
        <v>5</v>
      </c>
      <c r="I95" s="24">
        <v>4</v>
      </c>
      <c r="J95" s="24">
        <v>5</v>
      </c>
      <c r="K95" s="24">
        <v>1</v>
      </c>
      <c r="L95" s="24">
        <v>2</v>
      </c>
      <c r="M95" s="24">
        <v>1</v>
      </c>
      <c r="N95" s="24" t="s">
        <v>5</v>
      </c>
      <c r="O95" s="24">
        <v>3</v>
      </c>
      <c r="P95" s="24">
        <v>3</v>
      </c>
      <c r="Q95" s="24">
        <v>4</v>
      </c>
      <c r="R95" s="24">
        <v>2</v>
      </c>
      <c r="S95" s="24">
        <v>2</v>
      </c>
      <c r="T95" s="24" t="s">
        <v>5</v>
      </c>
      <c r="U95" s="23"/>
      <c r="V95" s="23"/>
      <c r="W95" s="24">
        <v>2</v>
      </c>
      <c r="X95" s="24">
        <v>4</v>
      </c>
      <c r="Y95" s="24">
        <v>5</v>
      </c>
      <c r="Z95" s="24">
        <v>4</v>
      </c>
      <c r="AA95" s="24">
        <v>4</v>
      </c>
      <c r="AB95" s="24">
        <v>4</v>
      </c>
      <c r="AC95" s="24">
        <v>3</v>
      </c>
      <c r="AD95" s="24">
        <v>1</v>
      </c>
      <c r="AE95" s="24">
        <v>2</v>
      </c>
      <c r="AF95" s="24">
        <v>1</v>
      </c>
      <c r="AG95" s="24">
        <v>3</v>
      </c>
      <c r="AH95" s="24">
        <v>4</v>
      </c>
      <c r="AI95" s="24">
        <v>1</v>
      </c>
      <c r="AJ95" s="24">
        <v>2</v>
      </c>
      <c r="AK95" s="24">
        <v>4</v>
      </c>
      <c r="AL95" s="24">
        <v>3</v>
      </c>
      <c r="AM95" s="24">
        <v>4</v>
      </c>
      <c r="AN95" s="24">
        <v>3</v>
      </c>
      <c r="AO95" s="24">
        <v>5</v>
      </c>
      <c r="AP95" s="24">
        <v>4</v>
      </c>
      <c r="AQ95" s="24">
        <v>5</v>
      </c>
      <c r="AR95" s="24">
        <v>1</v>
      </c>
      <c r="AS95" s="24">
        <v>1</v>
      </c>
      <c r="AT95" s="24">
        <v>1</v>
      </c>
      <c r="AU95" s="24">
        <v>1</v>
      </c>
      <c r="AV95" s="24">
        <v>2</v>
      </c>
      <c r="AW95" s="24">
        <v>3</v>
      </c>
      <c r="AX95" s="24">
        <v>4</v>
      </c>
      <c r="AY95" s="24">
        <v>1</v>
      </c>
      <c r="AZ95" s="24">
        <v>2</v>
      </c>
      <c r="BA95" s="24">
        <v>2</v>
      </c>
      <c r="BB95" s="23"/>
      <c r="BC95" s="23"/>
      <c r="BD95" s="23"/>
      <c r="BE95" s="24">
        <v>5</v>
      </c>
      <c r="BF95" s="24">
        <v>5</v>
      </c>
      <c r="BG95" s="24">
        <v>4</v>
      </c>
      <c r="BH95" s="24">
        <v>3</v>
      </c>
      <c r="BI95" s="24">
        <v>3</v>
      </c>
      <c r="BJ95" s="24">
        <v>3</v>
      </c>
      <c r="BK95" s="24" t="s">
        <v>198</v>
      </c>
      <c r="BL95" s="24" t="s">
        <v>198</v>
      </c>
      <c r="BM95" s="24" t="s">
        <v>198</v>
      </c>
      <c r="BN95" s="24" t="s">
        <v>198</v>
      </c>
      <c r="BO95" s="24" t="s">
        <v>198</v>
      </c>
      <c r="BP95" s="24" t="s">
        <v>198</v>
      </c>
      <c r="BQ95" s="24" t="s">
        <v>198</v>
      </c>
      <c r="BR95" s="24" t="s">
        <v>198</v>
      </c>
      <c r="BS95" s="24" t="s">
        <v>1564</v>
      </c>
      <c r="BT95" s="24" t="s">
        <v>1564</v>
      </c>
      <c r="BU95" s="24" t="s">
        <v>198</v>
      </c>
      <c r="BV95" s="24" t="s">
        <v>183</v>
      </c>
      <c r="BW95" s="24" t="s">
        <v>2120</v>
      </c>
      <c r="BX95" s="24" t="s">
        <v>1553</v>
      </c>
      <c r="BY95" s="24" t="s">
        <v>705</v>
      </c>
      <c r="BZ95" s="24" t="s">
        <v>713</v>
      </c>
      <c r="CA95" s="24" t="s">
        <v>719</v>
      </c>
      <c r="CB95" s="24" t="s">
        <v>727</v>
      </c>
      <c r="CC95" s="24" t="s">
        <v>977</v>
      </c>
      <c r="CD95" s="24" t="s">
        <v>206</v>
      </c>
      <c r="CE95" s="24" t="s">
        <v>1027</v>
      </c>
      <c r="CF95" s="24" t="s">
        <v>837</v>
      </c>
      <c r="CG95" s="24" t="s">
        <v>844</v>
      </c>
      <c r="CH95" s="24" t="s">
        <v>1564</v>
      </c>
      <c r="CI95" s="23"/>
      <c r="CJ95" s="23"/>
      <c r="CK95" s="24">
        <v>2</v>
      </c>
      <c r="CL95" s="24">
        <v>2</v>
      </c>
      <c r="CM95" s="24">
        <v>2</v>
      </c>
      <c r="CN95" s="23"/>
    </row>
    <row r="96" spans="1:92" x14ac:dyDescent="0.2">
      <c r="A96" s="25">
        <v>42381.460264224537</v>
      </c>
      <c r="B96" s="24">
        <v>3</v>
      </c>
      <c r="C96" s="24">
        <v>3</v>
      </c>
      <c r="D96" s="24">
        <v>1</v>
      </c>
      <c r="E96" s="24">
        <v>2</v>
      </c>
      <c r="F96" s="24">
        <v>2</v>
      </c>
      <c r="G96" s="24">
        <v>4</v>
      </c>
      <c r="H96" s="24">
        <v>4</v>
      </c>
      <c r="I96" s="24">
        <v>2</v>
      </c>
      <c r="J96" s="24">
        <v>3</v>
      </c>
      <c r="K96" s="24">
        <v>2</v>
      </c>
      <c r="L96" s="24">
        <v>3</v>
      </c>
      <c r="M96" s="24">
        <v>3</v>
      </c>
      <c r="N96" s="24">
        <v>2</v>
      </c>
      <c r="O96" s="24">
        <v>2</v>
      </c>
      <c r="P96" s="24">
        <v>4</v>
      </c>
      <c r="Q96" s="24">
        <v>3</v>
      </c>
      <c r="R96" s="24">
        <v>2</v>
      </c>
      <c r="S96" s="24">
        <v>2</v>
      </c>
      <c r="T96" s="24">
        <v>3</v>
      </c>
      <c r="U96" s="23"/>
      <c r="V96" s="23"/>
      <c r="W96" s="24">
        <v>4</v>
      </c>
      <c r="X96" s="24">
        <v>4</v>
      </c>
      <c r="Y96" s="24">
        <v>3</v>
      </c>
      <c r="Z96" s="24">
        <v>4</v>
      </c>
      <c r="AA96" s="24">
        <v>5</v>
      </c>
      <c r="AB96" s="24">
        <v>4</v>
      </c>
      <c r="AC96" s="24">
        <v>4</v>
      </c>
      <c r="AD96" s="24">
        <v>3</v>
      </c>
      <c r="AE96" s="24">
        <v>3</v>
      </c>
      <c r="AF96" s="24">
        <v>4</v>
      </c>
      <c r="AG96" s="24">
        <v>4</v>
      </c>
      <c r="AH96" s="24">
        <v>5</v>
      </c>
      <c r="AI96" s="24">
        <v>3</v>
      </c>
      <c r="AJ96" s="24">
        <v>4</v>
      </c>
      <c r="AK96" s="24">
        <v>3</v>
      </c>
      <c r="AL96" s="24">
        <v>4</v>
      </c>
      <c r="AM96" s="24">
        <v>3</v>
      </c>
      <c r="AN96" s="24">
        <v>5</v>
      </c>
      <c r="AO96" s="24">
        <v>5</v>
      </c>
      <c r="AP96" s="24">
        <v>4</v>
      </c>
      <c r="AQ96" s="24">
        <v>4</v>
      </c>
      <c r="AR96" s="24">
        <v>3</v>
      </c>
      <c r="AS96" s="24">
        <v>3</v>
      </c>
      <c r="AT96" s="24">
        <v>3</v>
      </c>
      <c r="AU96" s="24">
        <v>3</v>
      </c>
      <c r="AV96" s="24">
        <v>3</v>
      </c>
      <c r="AW96" s="24">
        <v>4</v>
      </c>
      <c r="AX96" s="24">
        <v>4</v>
      </c>
      <c r="AY96" s="24">
        <v>3</v>
      </c>
      <c r="AZ96" s="24">
        <v>3</v>
      </c>
      <c r="BA96" s="24">
        <v>4</v>
      </c>
      <c r="BB96" s="23"/>
      <c r="BC96" s="23"/>
      <c r="BD96" s="23"/>
      <c r="BE96" s="24">
        <v>4</v>
      </c>
      <c r="BF96" s="24">
        <v>3</v>
      </c>
      <c r="BG96" s="24">
        <v>4</v>
      </c>
      <c r="BH96" s="24">
        <v>4</v>
      </c>
      <c r="BI96" s="24">
        <v>5</v>
      </c>
      <c r="BJ96" s="24">
        <v>5</v>
      </c>
      <c r="BK96" s="24" t="s">
        <v>198</v>
      </c>
      <c r="BL96" s="24" t="s">
        <v>1564</v>
      </c>
      <c r="BM96" s="24" t="s">
        <v>198</v>
      </c>
      <c r="BN96" s="24" t="s">
        <v>1564</v>
      </c>
      <c r="BO96" s="24" t="s">
        <v>198</v>
      </c>
      <c r="BP96" s="24" t="s">
        <v>198</v>
      </c>
      <c r="BQ96" s="24" t="s">
        <v>198</v>
      </c>
      <c r="BR96" s="24" t="s">
        <v>2118</v>
      </c>
      <c r="BS96" s="24" t="s">
        <v>2118</v>
      </c>
      <c r="BT96" s="24" t="s">
        <v>2118</v>
      </c>
      <c r="BU96" s="24" t="s">
        <v>198</v>
      </c>
      <c r="BV96" s="24" t="s">
        <v>187</v>
      </c>
      <c r="BW96" s="24" t="s">
        <v>2121</v>
      </c>
      <c r="BX96" s="24" t="s">
        <v>2128</v>
      </c>
      <c r="BY96" s="24" t="s">
        <v>705</v>
      </c>
      <c r="BZ96" s="24" t="s">
        <v>711</v>
      </c>
      <c r="CA96" s="24" t="s">
        <v>719</v>
      </c>
      <c r="CB96" s="24" t="s">
        <v>727</v>
      </c>
      <c r="CC96" s="24" t="s">
        <v>2176</v>
      </c>
      <c r="CD96" s="24" t="s">
        <v>828</v>
      </c>
      <c r="CE96" s="24" t="s">
        <v>1130</v>
      </c>
      <c r="CF96" s="24" t="s">
        <v>837</v>
      </c>
      <c r="CG96" s="24" t="s">
        <v>844</v>
      </c>
      <c r="CH96" s="24" t="s">
        <v>2118</v>
      </c>
      <c r="CI96" s="23"/>
      <c r="CJ96" s="23"/>
      <c r="CK96" s="24">
        <v>2</v>
      </c>
      <c r="CL96" s="24">
        <v>4</v>
      </c>
      <c r="CM96" s="24">
        <v>2</v>
      </c>
      <c r="CN96" s="23"/>
    </row>
    <row r="97" spans="1:92" x14ac:dyDescent="0.2">
      <c r="A97" s="25">
        <v>42381.463899618058</v>
      </c>
      <c r="B97" s="24">
        <v>3</v>
      </c>
      <c r="C97" s="24">
        <v>3</v>
      </c>
      <c r="D97" s="24">
        <v>3</v>
      </c>
      <c r="E97" s="24">
        <v>5</v>
      </c>
      <c r="F97" s="24" t="s">
        <v>5</v>
      </c>
      <c r="G97" s="24">
        <v>5</v>
      </c>
      <c r="H97" s="24">
        <v>4</v>
      </c>
      <c r="I97" s="24">
        <v>4</v>
      </c>
      <c r="J97" s="24">
        <v>2</v>
      </c>
      <c r="K97" s="24">
        <v>5</v>
      </c>
      <c r="L97" s="24">
        <v>4</v>
      </c>
      <c r="M97" s="24">
        <v>5</v>
      </c>
      <c r="N97" s="24">
        <v>3</v>
      </c>
      <c r="O97" s="24">
        <v>5</v>
      </c>
      <c r="P97" s="24">
        <v>4</v>
      </c>
      <c r="Q97" s="24">
        <v>5</v>
      </c>
      <c r="R97" s="24">
        <v>5</v>
      </c>
      <c r="S97" s="24">
        <v>2</v>
      </c>
      <c r="T97" s="24">
        <v>3</v>
      </c>
      <c r="U97" s="23"/>
      <c r="V97" s="23"/>
      <c r="W97" s="24">
        <v>3</v>
      </c>
      <c r="X97" s="24">
        <v>3</v>
      </c>
      <c r="Y97" s="24">
        <v>4</v>
      </c>
      <c r="Z97" s="24">
        <v>4</v>
      </c>
      <c r="AA97" s="24">
        <v>3</v>
      </c>
      <c r="AB97" s="24">
        <v>5</v>
      </c>
      <c r="AC97" s="24">
        <v>5</v>
      </c>
      <c r="AD97" s="24">
        <v>4</v>
      </c>
      <c r="AE97" s="24">
        <v>4</v>
      </c>
      <c r="AF97" s="24">
        <v>4</v>
      </c>
      <c r="AG97" s="24">
        <v>5</v>
      </c>
      <c r="AH97" s="24">
        <v>5</v>
      </c>
      <c r="AI97" s="24">
        <v>3</v>
      </c>
      <c r="AJ97" s="24">
        <v>3</v>
      </c>
      <c r="AK97" s="24">
        <v>3</v>
      </c>
      <c r="AL97" s="24">
        <v>5</v>
      </c>
      <c r="AM97" s="24" t="s">
        <v>5</v>
      </c>
      <c r="AN97" s="24">
        <v>5</v>
      </c>
      <c r="AO97" s="24">
        <v>3</v>
      </c>
      <c r="AP97" s="24">
        <v>3</v>
      </c>
      <c r="AQ97" s="24">
        <v>4</v>
      </c>
      <c r="AR97" s="24">
        <v>5</v>
      </c>
      <c r="AS97" s="24">
        <v>5</v>
      </c>
      <c r="AT97" s="24">
        <v>5</v>
      </c>
      <c r="AU97" s="24">
        <v>5</v>
      </c>
      <c r="AV97" s="24">
        <v>5</v>
      </c>
      <c r="AW97" s="24">
        <v>5</v>
      </c>
      <c r="AX97" s="24">
        <v>4</v>
      </c>
      <c r="AY97" s="24">
        <v>5</v>
      </c>
      <c r="AZ97" s="24">
        <v>3</v>
      </c>
      <c r="BA97" s="24">
        <v>4</v>
      </c>
      <c r="BB97" s="23"/>
      <c r="BC97" s="23"/>
      <c r="BD97" s="23"/>
      <c r="BE97" s="24">
        <v>4</v>
      </c>
      <c r="BF97" s="24">
        <v>4</v>
      </c>
      <c r="BG97" s="24">
        <v>5</v>
      </c>
      <c r="BH97" s="24">
        <v>4</v>
      </c>
      <c r="BI97" s="24">
        <v>4</v>
      </c>
      <c r="BJ97" s="24">
        <v>4</v>
      </c>
      <c r="BK97" s="24" t="s">
        <v>1564</v>
      </c>
      <c r="BL97" s="24" t="s">
        <v>1564</v>
      </c>
      <c r="BM97" s="24" t="s">
        <v>198</v>
      </c>
      <c r="BN97" s="24" t="s">
        <v>198</v>
      </c>
      <c r="BO97" s="24" t="s">
        <v>198</v>
      </c>
      <c r="BP97" s="24" t="s">
        <v>198</v>
      </c>
      <c r="BQ97" s="24" t="s">
        <v>1564</v>
      </c>
      <c r="BR97" s="24" t="s">
        <v>198</v>
      </c>
      <c r="BS97" s="24" t="s">
        <v>198</v>
      </c>
      <c r="BT97" s="24" t="s">
        <v>198</v>
      </c>
      <c r="BU97" s="24" t="s">
        <v>198</v>
      </c>
      <c r="BV97" s="24" t="s">
        <v>184</v>
      </c>
      <c r="BW97" s="24" t="s">
        <v>2121</v>
      </c>
      <c r="BX97" s="24" t="s">
        <v>2128</v>
      </c>
      <c r="BY97" s="24" t="s">
        <v>704</v>
      </c>
      <c r="BZ97" s="24" t="s">
        <v>713</v>
      </c>
      <c r="CA97" s="24" t="s">
        <v>719</v>
      </c>
      <c r="CB97" s="24" t="s">
        <v>727</v>
      </c>
      <c r="CC97" s="24" t="s">
        <v>2261</v>
      </c>
      <c r="CD97" s="24" t="s">
        <v>828</v>
      </c>
      <c r="CE97" s="24" t="s">
        <v>2262</v>
      </c>
      <c r="CF97" s="24" t="s">
        <v>837</v>
      </c>
      <c r="CG97" s="24" t="s">
        <v>844</v>
      </c>
      <c r="CH97" s="24" t="s">
        <v>198</v>
      </c>
      <c r="CI97" s="23"/>
      <c r="CJ97" s="24" t="s">
        <v>2263</v>
      </c>
      <c r="CK97" s="24">
        <v>5</v>
      </c>
      <c r="CL97" s="24">
        <v>4</v>
      </c>
      <c r="CM97" s="24" t="s">
        <v>5</v>
      </c>
      <c r="CN97" s="23"/>
    </row>
    <row r="98" spans="1:92" x14ac:dyDescent="0.2">
      <c r="A98" s="25">
        <v>42381.465939664355</v>
      </c>
      <c r="B98" s="24">
        <v>2</v>
      </c>
      <c r="C98" s="24">
        <v>5</v>
      </c>
      <c r="D98" s="24">
        <v>4</v>
      </c>
      <c r="E98" s="24">
        <v>5</v>
      </c>
      <c r="F98" s="24">
        <v>3</v>
      </c>
      <c r="G98" s="24">
        <v>3</v>
      </c>
      <c r="H98" s="24">
        <v>5</v>
      </c>
      <c r="I98" s="24">
        <v>2</v>
      </c>
      <c r="J98" s="24">
        <v>4</v>
      </c>
      <c r="K98" s="24">
        <v>3</v>
      </c>
      <c r="L98" s="24">
        <v>2</v>
      </c>
      <c r="M98" s="24">
        <v>2</v>
      </c>
      <c r="N98" s="24">
        <v>2</v>
      </c>
      <c r="O98" s="24">
        <v>3</v>
      </c>
      <c r="P98" s="24">
        <v>4</v>
      </c>
      <c r="Q98" s="24">
        <v>2</v>
      </c>
      <c r="R98" s="24">
        <v>2</v>
      </c>
      <c r="S98" s="24">
        <v>1</v>
      </c>
      <c r="T98" s="24">
        <v>1</v>
      </c>
      <c r="U98" s="23"/>
      <c r="V98" s="23"/>
      <c r="W98" s="24">
        <v>5</v>
      </c>
      <c r="X98" s="24">
        <v>4</v>
      </c>
      <c r="Y98" s="24">
        <v>4</v>
      </c>
      <c r="Z98" s="24">
        <v>5</v>
      </c>
      <c r="AA98" s="24">
        <v>5</v>
      </c>
      <c r="AB98" s="24">
        <v>5</v>
      </c>
      <c r="AC98" s="24">
        <v>5</v>
      </c>
      <c r="AD98" s="24">
        <v>5</v>
      </c>
      <c r="AE98" s="24">
        <v>5</v>
      </c>
      <c r="AF98" s="24">
        <v>5</v>
      </c>
      <c r="AG98" s="24">
        <v>5</v>
      </c>
      <c r="AH98" s="24">
        <v>5</v>
      </c>
      <c r="AI98" s="24">
        <v>5</v>
      </c>
      <c r="AJ98" s="24">
        <v>3</v>
      </c>
      <c r="AK98" s="24">
        <v>5</v>
      </c>
      <c r="AL98" s="24">
        <v>5</v>
      </c>
      <c r="AM98" s="24">
        <v>3</v>
      </c>
      <c r="AN98" s="24">
        <v>3</v>
      </c>
      <c r="AO98" s="24">
        <v>5</v>
      </c>
      <c r="AP98" s="24">
        <v>4</v>
      </c>
      <c r="AQ98" s="24">
        <v>5</v>
      </c>
      <c r="AR98" s="24">
        <v>3</v>
      </c>
      <c r="AS98" s="24">
        <v>3</v>
      </c>
      <c r="AT98" s="24">
        <v>5</v>
      </c>
      <c r="AU98" s="24">
        <v>3</v>
      </c>
      <c r="AV98" s="24">
        <v>3</v>
      </c>
      <c r="AW98" s="24">
        <v>3</v>
      </c>
      <c r="AX98" s="24">
        <v>2</v>
      </c>
      <c r="AY98" s="24">
        <v>2</v>
      </c>
      <c r="AZ98" s="24">
        <v>2</v>
      </c>
      <c r="BA98" s="24">
        <v>4</v>
      </c>
      <c r="BB98" s="23"/>
      <c r="BC98" s="23"/>
      <c r="BD98" s="23"/>
      <c r="BE98" s="24">
        <v>3</v>
      </c>
      <c r="BF98" s="24">
        <v>3</v>
      </c>
      <c r="BG98" s="24">
        <v>3</v>
      </c>
      <c r="BH98" s="24">
        <v>3</v>
      </c>
      <c r="BI98" s="24">
        <v>3</v>
      </c>
      <c r="BJ98" s="24">
        <v>2</v>
      </c>
      <c r="BK98" s="24" t="s">
        <v>198</v>
      </c>
      <c r="BL98" s="24" t="s">
        <v>198</v>
      </c>
      <c r="BM98" s="24" t="s">
        <v>1564</v>
      </c>
      <c r="BN98" s="24" t="s">
        <v>1564</v>
      </c>
      <c r="BO98" s="24" t="s">
        <v>198</v>
      </c>
      <c r="BP98" s="24" t="s">
        <v>198</v>
      </c>
      <c r="BQ98" s="24" t="s">
        <v>198</v>
      </c>
      <c r="BR98" s="24" t="s">
        <v>198</v>
      </c>
      <c r="BS98" s="24" t="s">
        <v>198</v>
      </c>
      <c r="BT98" s="24" t="s">
        <v>198</v>
      </c>
      <c r="BU98" s="24" t="s">
        <v>198</v>
      </c>
      <c r="BV98" s="24" t="s">
        <v>187</v>
      </c>
      <c r="BW98" s="24" t="s">
        <v>2121</v>
      </c>
      <c r="BX98" s="24" t="s">
        <v>2128</v>
      </c>
      <c r="BY98" s="24" t="s">
        <v>704</v>
      </c>
      <c r="BZ98" s="24" t="s">
        <v>712</v>
      </c>
      <c r="CA98" s="24" t="s">
        <v>719</v>
      </c>
      <c r="CB98" s="24" t="s">
        <v>728</v>
      </c>
      <c r="CC98" s="24" t="s">
        <v>1011</v>
      </c>
      <c r="CD98" s="24" t="s">
        <v>828</v>
      </c>
      <c r="CE98" s="24" t="s">
        <v>963</v>
      </c>
      <c r="CF98" s="24" t="s">
        <v>837</v>
      </c>
      <c r="CG98" s="24" t="s">
        <v>844</v>
      </c>
      <c r="CH98" s="24" t="s">
        <v>198</v>
      </c>
      <c r="CI98" s="23"/>
      <c r="CJ98" s="23"/>
      <c r="CK98" s="24">
        <v>4</v>
      </c>
      <c r="CL98" s="24">
        <v>5</v>
      </c>
      <c r="CM98" s="24">
        <v>1</v>
      </c>
      <c r="CN98" s="23"/>
    </row>
    <row r="99" spans="1:92" x14ac:dyDescent="0.2">
      <c r="A99" s="25">
        <v>42381.467259837962</v>
      </c>
      <c r="B99" s="24">
        <v>4</v>
      </c>
      <c r="C99" s="24">
        <v>5</v>
      </c>
      <c r="D99" s="24">
        <v>2</v>
      </c>
      <c r="E99" s="24">
        <v>4</v>
      </c>
      <c r="F99" s="24">
        <v>5</v>
      </c>
      <c r="G99" s="24">
        <v>4</v>
      </c>
      <c r="H99" s="24">
        <v>5</v>
      </c>
      <c r="I99" s="24">
        <v>4</v>
      </c>
      <c r="J99" s="24">
        <v>4</v>
      </c>
      <c r="K99" s="24">
        <v>2</v>
      </c>
      <c r="L99" s="24">
        <v>4</v>
      </c>
      <c r="M99" s="24">
        <v>3</v>
      </c>
      <c r="N99" s="24">
        <v>1</v>
      </c>
      <c r="O99" s="24">
        <v>3</v>
      </c>
      <c r="P99" s="24">
        <v>4</v>
      </c>
      <c r="Q99" s="24">
        <v>4</v>
      </c>
      <c r="R99" s="24">
        <v>4</v>
      </c>
      <c r="S99" s="24">
        <v>3</v>
      </c>
      <c r="T99" s="24">
        <v>2</v>
      </c>
      <c r="U99" s="23"/>
      <c r="V99" s="23"/>
      <c r="W99" s="24">
        <v>5</v>
      </c>
      <c r="X99" s="24">
        <v>5</v>
      </c>
      <c r="Y99" s="24">
        <v>5</v>
      </c>
      <c r="Z99" s="24">
        <v>5</v>
      </c>
      <c r="AA99" s="24">
        <v>5</v>
      </c>
      <c r="AB99" s="24">
        <v>5</v>
      </c>
      <c r="AC99" s="24">
        <v>5</v>
      </c>
      <c r="AD99" s="24">
        <v>5</v>
      </c>
      <c r="AE99" s="24">
        <v>4</v>
      </c>
      <c r="AF99" s="24">
        <v>5</v>
      </c>
      <c r="AG99" s="24">
        <v>5</v>
      </c>
      <c r="AH99" s="24">
        <v>5</v>
      </c>
      <c r="AI99" s="24">
        <v>4</v>
      </c>
      <c r="AJ99" s="24">
        <v>3</v>
      </c>
      <c r="AK99" s="24">
        <v>5</v>
      </c>
      <c r="AL99" s="24">
        <v>4</v>
      </c>
      <c r="AM99" s="24">
        <v>4</v>
      </c>
      <c r="AN99" s="24">
        <v>3</v>
      </c>
      <c r="AO99" s="24">
        <v>5</v>
      </c>
      <c r="AP99" s="24">
        <v>4</v>
      </c>
      <c r="AQ99" s="24">
        <v>5</v>
      </c>
      <c r="AR99" s="24">
        <v>3</v>
      </c>
      <c r="AS99" s="24">
        <v>4</v>
      </c>
      <c r="AT99" s="24">
        <v>2</v>
      </c>
      <c r="AU99" s="24">
        <v>1</v>
      </c>
      <c r="AV99" s="24">
        <v>2</v>
      </c>
      <c r="AW99" s="24">
        <v>4</v>
      </c>
      <c r="AX99" s="24">
        <v>4</v>
      </c>
      <c r="AY99" s="24">
        <v>4</v>
      </c>
      <c r="AZ99" s="24">
        <v>4</v>
      </c>
      <c r="BA99" s="24">
        <v>4</v>
      </c>
      <c r="BB99" s="23"/>
      <c r="BC99" s="23"/>
      <c r="BD99" s="23"/>
      <c r="BE99" s="24">
        <v>3</v>
      </c>
      <c r="BF99" s="24">
        <v>3</v>
      </c>
      <c r="BG99" s="24">
        <v>4</v>
      </c>
      <c r="BH99" s="24">
        <v>4</v>
      </c>
      <c r="BI99" s="24">
        <v>5</v>
      </c>
      <c r="BJ99" s="24">
        <v>5</v>
      </c>
      <c r="BK99" s="24" t="s">
        <v>2118</v>
      </c>
      <c r="BL99" s="24" t="s">
        <v>2118</v>
      </c>
      <c r="BM99" s="24" t="s">
        <v>2118</v>
      </c>
      <c r="BN99" s="24" t="s">
        <v>2118</v>
      </c>
      <c r="BO99" s="24" t="s">
        <v>198</v>
      </c>
      <c r="BP99" s="24" t="s">
        <v>2118</v>
      </c>
      <c r="BQ99" s="24" t="s">
        <v>198</v>
      </c>
      <c r="BR99" s="24" t="s">
        <v>2118</v>
      </c>
      <c r="BS99" s="24" t="s">
        <v>2118</v>
      </c>
      <c r="BT99" s="24" t="s">
        <v>2118</v>
      </c>
      <c r="BU99" s="24" t="s">
        <v>198</v>
      </c>
      <c r="BV99" s="24" t="s">
        <v>187</v>
      </c>
      <c r="BW99" s="24" t="s">
        <v>2121</v>
      </c>
      <c r="BX99" s="24" t="s">
        <v>2128</v>
      </c>
      <c r="BY99" s="24" t="s">
        <v>704</v>
      </c>
      <c r="BZ99" s="24" t="s">
        <v>713</v>
      </c>
      <c r="CA99" s="24" t="s">
        <v>722</v>
      </c>
      <c r="CB99" s="24" t="s">
        <v>727</v>
      </c>
      <c r="CC99" s="24" t="s">
        <v>1033</v>
      </c>
      <c r="CD99" s="24" t="s">
        <v>2264</v>
      </c>
      <c r="CE99" s="24" t="s">
        <v>206</v>
      </c>
      <c r="CF99" s="24" t="s">
        <v>838</v>
      </c>
      <c r="CG99" s="24" t="s">
        <v>845</v>
      </c>
      <c r="CH99" s="24" t="s">
        <v>2118</v>
      </c>
      <c r="CI99" s="23"/>
      <c r="CJ99" s="23"/>
      <c r="CK99" s="24">
        <v>4</v>
      </c>
      <c r="CL99" s="24">
        <v>2</v>
      </c>
      <c r="CM99" s="24">
        <v>4</v>
      </c>
      <c r="CN99" s="23"/>
    </row>
    <row r="100" spans="1:92" x14ac:dyDescent="0.2">
      <c r="A100" s="25">
        <v>42381.467922662036</v>
      </c>
      <c r="B100" s="24">
        <v>4</v>
      </c>
      <c r="C100" s="24">
        <v>5</v>
      </c>
      <c r="D100" s="24">
        <v>5</v>
      </c>
      <c r="E100" s="24">
        <v>4</v>
      </c>
      <c r="F100" s="24">
        <v>2</v>
      </c>
      <c r="G100" s="24">
        <v>4</v>
      </c>
      <c r="H100" s="24">
        <v>5</v>
      </c>
      <c r="I100" s="24">
        <v>4</v>
      </c>
      <c r="J100" s="24">
        <v>3</v>
      </c>
      <c r="K100" s="24">
        <v>1</v>
      </c>
      <c r="L100" s="24">
        <v>3</v>
      </c>
      <c r="M100" s="24">
        <v>4</v>
      </c>
      <c r="N100" s="24">
        <v>3</v>
      </c>
      <c r="O100" s="24">
        <v>3</v>
      </c>
      <c r="P100" s="24">
        <v>3</v>
      </c>
      <c r="Q100" s="24">
        <v>2</v>
      </c>
      <c r="R100" s="24">
        <v>3</v>
      </c>
      <c r="S100" s="24">
        <v>1</v>
      </c>
      <c r="T100" s="24">
        <v>1</v>
      </c>
      <c r="U100" s="23"/>
      <c r="V100" s="23"/>
      <c r="W100" s="24">
        <v>5</v>
      </c>
      <c r="X100" s="24">
        <v>4</v>
      </c>
      <c r="Y100" s="24">
        <v>5</v>
      </c>
      <c r="Z100" s="24">
        <v>4</v>
      </c>
      <c r="AA100" s="24">
        <v>5</v>
      </c>
      <c r="AB100" s="24">
        <v>4</v>
      </c>
      <c r="AC100" s="24">
        <v>5</v>
      </c>
      <c r="AD100" s="24">
        <v>5</v>
      </c>
      <c r="AE100" s="24">
        <v>5</v>
      </c>
      <c r="AF100" s="24">
        <v>4</v>
      </c>
      <c r="AG100" s="24">
        <v>5</v>
      </c>
      <c r="AH100" s="24">
        <v>5</v>
      </c>
      <c r="AI100" s="24">
        <v>4</v>
      </c>
      <c r="AJ100" s="24">
        <v>4</v>
      </c>
      <c r="AK100" s="24">
        <v>5</v>
      </c>
      <c r="AL100" s="24">
        <v>5</v>
      </c>
      <c r="AM100" s="24">
        <v>3</v>
      </c>
      <c r="AN100" s="24">
        <v>5</v>
      </c>
      <c r="AO100" s="24">
        <v>5</v>
      </c>
      <c r="AP100" s="24">
        <v>4</v>
      </c>
      <c r="AQ100" s="24">
        <v>4</v>
      </c>
      <c r="AR100" s="24">
        <v>3</v>
      </c>
      <c r="AS100" s="24">
        <v>3</v>
      </c>
      <c r="AT100" s="24">
        <v>4</v>
      </c>
      <c r="AU100" s="24">
        <v>4</v>
      </c>
      <c r="AV100" s="24">
        <v>3</v>
      </c>
      <c r="AW100" s="24">
        <v>5</v>
      </c>
      <c r="AX100" s="24">
        <v>4</v>
      </c>
      <c r="AY100" s="24">
        <v>4</v>
      </c>
      <c r="AZ100" s="24">
        <v>2</v>
      </c>
      <c r="BA100" s="24">
        <v>2</v>
      </c>
      <c r="BB100" s="23"/>
      <c r="BC100" s="23"/>
      <c r="BD100" s="23"/>
      <c r="BE100" s="24">
        <v>4</v>
      </c>
      <c r="BF100" s="24">
        <v>5</v>
      </c>
      <c r="BG100" s="24">
        <v>4</v>
      </c>
      <c r="BH100" s="24">
        <v>5</v>
      </c>
      <c r="BI100" s="24">
        <v>4</v>
      </c>
      <c r="BJ100" s="24">
        <v>5</v>
      </c>
      <c r="BK100" s="24" t="s">
        <v>1564</v>
      </c>
      <c r="BL100" s="24" t="s">
        <v>198</v>
      </c>
      <c r="BM100" s="24" t="s">
        <v>198</v>
      </c>
      <c r="BN100" s="24" t="s">
        <v>198</v>
      </c>
      <c r="BO100" s="24" t="s">
        <v>198</v>
      </c>
      <c r="BP100" s="24" t="s">
        <v>198</v>
      </c>
      <c r="BQ100" s="24" t="s">
        <v>1564</v>
      </c>
      <c r="BR100" s="24" t="s">
        <v>198</v>
      </c>
      <c r="BS100" s="24" t="s">
        <v>198</v>
      </c>
      <c r="BT100" s="24" t="s">
        <v>198</v>
      </c>
      <c r="BU100" s="24" t="s">
        <v>198</v>
      </c>
      <c r="BV100" s="24" t="s">
        <v>183</v>
      </c>
      <c r="BW100" s="24" t="s">
        <v>1619</v>
      </c>
      <c r="BX100" s="24" t="s">
        <v>2128</v>
      </c>
      <c r="BY100" s="24" t="s">
        <v>704</v>
      </c>
      <c r="BZ100" s="24" t="s">
        <v>712</v>
      </c>
      <c r="CA100" s="24" t="s">
        <v>722</v>
      </c>
      <c r="CB100" s="24" t="s">
        <v>727</v>
      </c>
      <c r="CC100" s="24" t="s">
        <v>1289</v>
      </c>
      <c r="CD100" s="24" t="s">
        <v>206</v>
      </c>
      <c r="CE100" s="24" t="s">
        <v>1839</v>
      </c>
      <c r="CF100" s="24" t="s">
        <v>837</v>
      </c>
      <c r="CG100" s="24" t="s">
        <v>844</v>
      </c>
      <c r="CH100" s="24" t="s">
        <v>198</v>
      </c>
      <c r="CI100" s="23"/>
      <c r="CJ100" s="23"/>
      <c r="CK100" s="24">
        <v>2</v>
      </c>
      <c r="CL100" s="24">
        <v>3</v>
      </c>
      <c r="CM100" s="24">
        <v>1</v>
      </c>
      <c r="CN100" s="23"/>
    </row>
    <row r="101" spans="1:92" x14ac:dyDescent="0.2">
      <c r="A101" s="25">
        <v>42381.468866770832</v>
      </c>
      <c r="B101" s="24">
        <v>3</v>
      </c>
      <c r="C101" s="24">
        <v>5</v>
      </c>
      <c r="D101" s="24">
        <v>4</v>
      </c>
      <c r="E101" s="24">
        <v>4</v>
      </c>
      <c r="F101" s="24">
        <v>1</v>
      </c>
      <c r="G101" s="24">
        <v>5</v>
      </c>
      <c r="H101" s="24">
        <v>1</v>
      </c>
      <c r="I101" s="24">
        <v>5</v>
      </c>
      <c r="J101" s="24">
        <v>3</v>
      </c>
      <c r="K101" s="24">
        <v>3</v>
      </c>
      <c r="L101" s="24">
        <v>4</v>
      </c>
      <c r="M101" s="24">
        <v>4</v>
      </c>
      <c r="N101" s="24">
        <v>1</v>
      </c>
      <c r="O101" s="24">
        <v>4</v>
      </c>
      <c r="P101" s="24">
        <v>4</v>
      </c>
      <c r="Q101" s="24">
        <v>4</v>
      </c>
      <c r="R101" s="24">
        <v>4</v>
      </c>
      <c r="S101" s="24">
        <v>3</v>
      </c>
      <c r="T101" s="24">
        <v>4</v>
      </c>
      <c r="U101" s="23"/>
      <c r="V101" s="23"/>
      <c r="W101" s="24">
        <v>2</v>
      </c>
      <c r="X101" s="24">
        <v>3</v>
      </c>
      <c r="Y101" s="24">
        <v>3</v>
      </c>
      <c r="Z101" s="24">
        <v>4</v>
      </c>
      <c r="AA101" s="24">
        <v>3</v>
      </c>
      <c r="AB101" s="24">
        <v>1</v>
      </c>
      <c r="AC101" s="24">
        <v>1</v>
      </c>
      <c r="AD101" s="24">
        <v>4</v>
      </c>
      <c r="AE101" s="24">
        <v>3</v>
      </c>
      <c r="AF101" s="24">
        <v>4</v>
      </c>
      <c r="AG101" s="24">
        <v>4</v>
      </c>
      <c r="AH101" s="24">
        <v>3</v>
      </c>
      <c r="AI101" s="24">
        <v>2</v>
      </c>
      <c r="AJ101" s="24">
        <v>4</v>
      </c>
      <c r="AK101" s="24">
        <v>5</v>
      </c>
      <c r="AL101" s="24">
        <v>5</v>
      </c>
      <c r="AM101" s="24">
        <v>2</v>
      </c>
      <c r="AN101" s="24">
        <v>5</v>
      </c>
      <c r="AO101" s="24">
        <v>2</v>
      </c>
      <c r="AP101" s="24">
        <v>3</v>
      </c>
      <c r="AQ101" s="24">
        <v>3</v>
      </c>
      <c r="AR101" s="24">
        <v>3</v>
      </c>
      <c r="AS101" s="24">
        <v>4</v>
      </c>
      <c r="AT101" s="24">
        <v>4</v>
      </c>
      <c r="AU101" s="24">
        <v>1</v>
      </c>
      <c r="AV101" s="24">
        <v>1</v>
      </c>
      <c r="AW101" s="24">
        <v>4</v>
      </c>
      <c r="AX101" s="24">
        <v>2</v>
      </c>
      <c r="AY101" s="24">
        <v>4</v>
      </c>
      <c r="AZ101" s="24">
        <v>4</v>
      </c>
      <c r="BA101" s="24">
        <v>1</v>
      </c>
      <c r="BB101" s="23"/>
      <c r="BC101" s="23"/>
      <c r="BD101" s="23"/>
      <c r="BE101" s="24">
        <v>5</v>
      </c>
      <c r="BF101" s="24">
        <v>4</v>
      </c>
      <c r="BG101" s="24">
        <v>4</v>
      </c>
      <c r="BH101" s="24">
        <v>4</v>
      </c>
      <c r="BI101" s="24">
        <v>4</v>
      </c>
      <c r="BJ101" s="24">
        <v>5</v>
      </c>
      <c r="BK101" s="24" t="s">
        <v>1564</v>
      </c>
      <c r="BL101" s="24" t="s">
        <v>198</v>
      </c>
      <c r="BM101" s="24" t="s">
        <v>198</v>
      </c>
      <c r="BN101" s="24" t="s">
        <v>198</v>
      </c>
      <c r="BO101" s="24" t="s">
        <v>198</v>
      </c>
      <c r="BP101" s="24" t="s">
        <v>198</v>
      </c>
      <c r="BQ101" s="24" t="s">
        <v>2118</v>
      </c>
      <c r="BR101" s="24" t="s">
        <v>2118</v>
      </c>
      <c r="BS101" s="24" t="s">
        <v>1564</v>
      </c>
      <c r="BT101" s="24" t="s">
        <v>198</v>
      </c>
      <c r="BU101" s="24" t="s">
        <v>198</v>
      </c>
      <c r="BV101" s="24" t="s">
        <v>187</v>
      </c>
      <c r="BW101" s="24" t="s">
        <v>2138</v>
      </c>
      <c r="BX101" s="24" t="s">
        <v>2128</v>
      </c>
      <c r="BY101" s="24" t="s">
        <v>705</v>
      </c>
      <c r="BZ101" s="24" t="s">
        <v>712</v>
      </c>
      <c r="CA101" s="24" t="s">
        <v>719</v>
      </c>
      <c r="CB101" s="24" t="s">
        <v>727</v>
      </c>
      <c r="CC101" s="24" t="s">
        <v>1250</v>
      </c>
      <c r="CD101" s="24" t="s">
        <v>830</v>
      </c>
      <c r="CE101" s="24" t="s">
        <v>953</v>
      </c>
      <c r="CF101" s="24" t="s">
        <v>837</v>
      </c>
      <c r="CG101" s="24" t="s">
        <v>844</v>
      </c>
      <c r="CH101" s="24" t="s">
        <v>1564</v>
      </c>
      <c r="CI101" s="23"/>
      <c r="CJ101" s="23"/>
      <c r="CK101" s="24">
        <v>4</v>
      </c>
      <c r="CL101" s="24">
        <v>3</v>
      </c>
      <c r="CM101" s="24">
        <v>1</v>
      </c>
      <c r="CN101" s="23"/>
    </row>
    <row r="102" spans="1:92" x14ac:dyDescent="0.2">
      <c r="A102" s="25">
        <v>42381.470224606484</v>
      </c>
      <c r="B102" s="24">
        <v>1</v>
      </c>
      <c r="C102" s="24">
        <v>5</v>
      </c>
      <c r="D102" s="24">
        <v>5</v>
      </c>
      <c r="E102" s="24">
        <v>5</v>
      </c>
      <c r="F102" s="24">
        <v>1</v>
      </c>
      <c r="G102" s="24">
        <v>5</v>
      </c>
      <c r="H102" s="24">
        <v>4</v>
      </c>
      <c r="I102" s="24">
        <v>4</v>
      </c>
      <c r="J102" s="24">
        <v>2</v>
      </c>
      <c r="K102" s="24">
        <v>1</v>
      </c>
      <c r="L102" s="24">
        <v>2</v>
      </c>
      <c r="M102" s="24">
        <v>2</v>
      </c>
      <c r="N102" s="24">
        <v>1</v>
      </c>
      <c r="O102" s="24">
        <v>3</v>
      </c>
      <c r="P102" s="24">
        <v>4</v>
      </c>
      <c r="Q102" s="24">
        <v>3</v>
      </c>
      <c r="R102" s="24">
        <v>2</v>
      </c>
      <c r="S102" s="24">
        <v>1</v>
      </c>
      <c r="T102" s="24">
        <v>2</v>
      </c>
      <c r="U102" s="23"/>
      <c r="V102" s="23"/>
      <c r="W102" s="24">
        <v>3</v>
      </c>
      <c r="X102" s="24">
        <v>4</v>
      </c>
      <c r="Y102" s="24">
        <v>4</v>
      </c>
      <c r="Z102" s="24">
        <v>4</v>
      </c>
      <c r="AA102" s="24">
        <v>4</v>
      </c>
      <c r="AB102" s="24">
        <v>4</v>
      </c>
      <c r="AC102" s="24">
        <v>4</v>
      </c>
      <c r="AD102" s="24">
        <v>3</v>
      </c>
      <c r="AE102" s="24">
        <v>2</v>
      </c>
      <c r="AF102" s="24">
        <v>3</v>
      </c>
      <c r="AG102" s="24">
        <v>4</v>
      </c>
      <c r="AH102" s="24">
        <v>3</v>
      </c>
      <c r="AI102" s="24">
        <v>3</v>
      </c>
      <c r="AJ102" s="24">
        <v>1</v>
      </c>
      <c r="AK102" s="24">
        <v>5</v>
      </c>
      <c r="AL102" s="24">
        <v>4</v>
      </c>
      <c r="AM102" s="24">
        <v>2</v>
      </c>
      <c r="AN102" s="24">
        <v>4</v>
      </c>
      <c r="AO102" s="24">
        <v>4</v>
      </c>
      <c r="AP102" s="24">
        <v>4</v>
      </c>
      <c r="AQ102" s="24">
        <v>4</v>
      </c>
      <c r="AR102" s="24">
        <v>2</v>
      </c>
      <c r="AS102" s="24">
        <v>4</v>
      </c>
      <c r="AT102" s="24">
        <v>3</v>
      </c>
      <c r="AU102" s="24">
        <v>1</v>
      </c>
      <c r="AV102" s="24">
        <v>3</v>
      </c>
      <c r="AW102" s="24">
        <v>4</v>
      </c>
      <c r="AX102" s="24">
        <v>4</v>
      </c>
      <c r="AY102" s="24">
        <v>2</v>
      </c>
      <c r="AZ102" s="24">
        <v>2</v>
      </c>
      <c r="BA102" s="24">
        <v>1</v>
      </c>
      <c r="BB102" s="23"/>
      <c r="BC102" s="23"/>
      <c r="BD102" s="23"/>
      <c r="BE102" s="24">
        <v>4</v>
      </c>
      <c r="BF102" s="24">
        <v>4</v>
      </c>
      <c r="BG102" s="24">
        <v>2</v>
      </c>
      <c r="BH102" s="24">
        <v>3</v>
      </c>
      <c r="BI102" s="24">
        <v>4</v>
      </c>
      <c r="BJ102" s="24">
        <v>4</v>
      </c>
      <c r="BK102" s="24" t="s">
        <v>198</v>
      </c>
      <c r="BL102" s="24" t="s">
        <v>1564</v>
      </c>
      <c r="BM102" s="24" t="s">
        <v>2118</v>
      </c>
      <c r="BN102" s="24" t="s">
        <v>198</v>
      </c>
      <c r="BO102" s="24" t="s">
        <v>198</v>
      </c>
      <c r="BP102" s="24" t="s">
        <v>198</v>
      </c>
      <c r="BQ102" s="24" t="s">
        <v>198</v>
      </c>
      <c r="BR102" s="24" t="s">
        <v>1564</v>
      </c>
      <c r="BS102" s="24" t="s">
        <v>1564</v>
      </c>
      <c r="BT102" s="24" t="s">
        <v>1564</v>
      </c>
      <c r="BU102" s="24" t="s">
        <v>198</v>
      </c>
      <c r="BV102" s="24" t="s">
        <v>2119</v>
      </c>
      <c r="BW102" s="24" t="s">
        <v>2120</v>
      </c>
      <c r="BX102" s="24" t="s">
        <v>2128</v>
      </c>
      <c r="BY102" s="24" t="s">
        <v>705</v>
      </c>
      <c r="BZ102" s="24" t="s">
        <v>711</v>
      </c>
      <c r="CA102" s="24" t="s">
        <v>719</v>
      </c>
      <c r="CB102" s="24" t="s">
        <v>727</v>
      </c>
      <c r="CC102" s="24" t="s">
        <v>1180</v>
      </c>
      <c r="CD102" s="24" t="s">
        <v>829</v>
      </c>
      <c r="CE102" s="24" t="s">
        <v>2265</v>
      </c>
      <c r="CF102" s="24" t="s">
        <v>837</v>
      </c>
      <c r="CG102" s="24" t="s">
        <v>844</v>
      </c>
      <c r="CH102" s="24" t="s">
        <v>1564</v>
      </c>
      <c r="CI102" s="23"/>
      <c r="CJ102" s="24" t="s">
        <v>1623</v>
      </c>
      <c r="CK102" s="24">
        <v>3</v>
      </c>
      <c r="CL102" s="24">
        <v>3</v>
      </c>
      <c r="CM102" s="24">
        <v>1</v>
      </c>
      <c r="CN102" s="23"/>
    </row>
    <row r="103" spans="1:92" x14ac:dyDescent="0.2">
      <c r="A103" s="25">
        <v>42381.47292782407</v>
      </c>
      <c r="B103" s="24">
        <v>2</v>
      </c>
      <c r="C103" s="24">
        <v>5</v>
      </c>
      <c r="D103" s="24">
        <v>5</v>
      </c>
      <c r="E103" s="24">
        <v>1</v>
      </c>
      <c r="F103" s="24">
        <v>1</v>
      </c>
      <c r="G103" s="24">
        <v>5</v>
      </c>
      <c r="H103" s="24">
        <v>5</v>
      </c>
      <c r="I103" s="24">
        <v>5</v>
      </c>
      <c r="J103" s="24">
        <v>5</v>
      </c>
      <c r="K103" s="24">
        <v>2</v>
      </c>
      <c r="L103" s="24">
        <v>1</v>
      </c>
      <c r="M103" s="24">
        <v>3</v>
      </c>
      <c r="N103" s="24">
        <v>2</v>
      </c>
      <c r="O103" s="24">
        <v>3</v>
      </c>
      <c r="P103" s="24">
        <v>5</v>
      </c>
      <c r="Q103" s="24">
        <v>5</v>
      </c>
      <c r="R103" s="24">
        <v>2</v>
      </c>
      <c r="S103" s="24">
        <v>1</v>
      </c>
      <c r="T103" s="24">
        <v>1</v>
      </c>
      <c r="U103" s="23"/>
      <c r="V103" s="23"/>
      <c r="W103" s="24">
        <v>5</v>
      </c>
      <c r="X103" s="24">
        <v>1</v>
      </c>
      <c r="Y103" s="24">
        <v>4</v>
      </c>
      <c r="Z103" s="24">
        <v>3</v>
      </c>
      <c r="AA103" s="24">
        <v>5</v>
      </c>
      <c r="AB103" s="24">
        <v>5</v>
      </c>
      <c r="AC103" s="24">
        <v>4</v>
      </c>
      <c r="AD103" s="24">
        <v>4</v>
      </c>
      <c r="AE103" s="24">
        <v>3</v>
      </c>
      <c r="AF103" s="24">
        <v>4</v>
      </c>
      <c r="AG103" s="24">
        <v>4</v>
      </c>
      <c r="AH103" s="24">
        <v>5</v>
      </c>
      <c r="AI103" s="24">
        <v>5</v>
      </c>
      <c r="AJ103" s="24">
        <v>3</v>
      </c>
      <c r="AK103" s="24">
        <v>5</v>
      </c>
      <c r="AL103" s="24">
        <v>2</v>
      </c>
      <c r="AM103" s="24">
        <v>1</v>
      </c>
      <c r="AN103" s="24">
        <v>5</v>
      </c>
      <c r="AO103" s="24">
        <v>5</v>
      </c>
      <c r="AP103" s="24">
        <v>4</v>
      </c>
      <c r="AQ103" s="24">
        <v>3</v>
      </c>
      <c r="AR103" s="24">
        <v>1</v>
      </c>
      <c r="AS103" s="24">
        <v>2</v>
      </c>
      <c r="AT103" s="24">
        <v>3</v>
      </c>
      <c r="AU103" s="24">
        <v>1</v>
      </c>
      <c r="AV103" s="24">
        <v>3</v>
      </c>
      <c r="AW103" s="24">
        <v>4</v>
      </c>
      <c r="AX103" s="24">
        <v>3</v>
      </c>
      <c r="AY103" s="24">
        <v>2</v>
      </c>
      <c r="AZ103" s="24">
        <v>2</v>
      </c>
      <c r="BA103" s="24">
        <v>1</v>
      </c>
      <c r="BB103" s="23"/>
      <c r="BC103" s="23"/>
      <c r="BD103" s="23"/>
      <c r="BE103" s="24">
        <v>5</v>
      </c>
      <c r="BF103" s="24">
        <v>5</v>
      </c>
      <c r="BG103" s="24">
        <v>3</v>
      </c>
      <c r="BH103" s="24">
        <v>4</v>
      </c>
      <c r="BI103" s="24">
        <v>3</v>
      </c>
      <c r="BJ103" s="24">
        <v>5</v>
      </c>
      <c r="BK103" s="24" t="s">
        <v>1564</v>
      </c>
      <c r="BL103" s="24" t="s">
        <v>198</v>
      </c>
      <c r="BM103" s="24" t="s">
        <v>198</v>
      </c>
      <c r="BN103" s="24" t="s">
        <v>2118</v>
      </c>
      <c r="BO103" s="24" t="s">
        <v>198</v>
      </c>
      <c r="BP103" s="24" t="s">
        <v>198</v>
      </c>
      <c r="BQ103" s="24" t="s">
        <v>2118</v>
      </c>
      <c r="BR103" s="24" t="s">
        <v>2118</v>
      </c>
      <c r="BS103" s="24" t="s">
        <v>1564</v>
      </c>
      <c r="BT103" s="24" t="s">
        <v>1564</v>
      </c>
      <c r="BU103" s="24" t="s">
        <v>198</v>
      </c>
      <c r="BV103" s="24" t="s">
        <v>2119</v>
      </c>
      <c r="BW103" s="24" t="s">
        <v>2121</v>
      </c>
      <c r="BX103" s="24" t="s">
        <v>2128</v>
      </c>
      <c r="BY103" s="24" t="s">
        <v>705</v>
      </c>
      <c r="BZ103" s="24" t="s">
        <v>712</v>
      </c>
      <c r="CA103" s="24" t="s">
        <v>722</v>
      </c>
      <c r="CB103" s="24" t="s">
        <v>727</v>
      </c>
      <c r="CC103" s="24" t="s">
        <v>1363</v>
      </c>
      <c r="CD103" s="24" t="s">
        <v>206</v>
      </c>
      <c r="CE103" s="24" t="s">
        <v>1334</v>
      </c>
      <c r="CF103" s="24" t="s">
        <v>837</v>
      </c>
      <c r="CG103" s="24" t="s">
        <v>844</v>
      </c>
      <c r="CH103" s="24" t="s">
        <v>1564</v>
      </c>
      <c r="CI103" s="23"/>
      <c r="CJ103" s="24" t="s">
        <v>2266</v>
      </c>
      <c r="CK103" s="24">
        <v>3</v>
      </c>
      <c r="CL103" s="24">
        <v>5</v>
      </c>
      <c r="CM103" s="24" t="s">
        <v>5</v>
      </c>
      <c r="CN103" s="23"/>
    </row>
    <row r="104" spans="1:92" x14ac:dyDescent="0.2">
      <c r="A104" s="25">
        <v>42381.477085682869</v>
      </c>
      <c r="B104" s="24">
        <v>3</v>
      </c>
      <c r="C104" s="24">
        <v>4</v>
      </c>
      <c r="D104" s="24">
        <v>4</v>
      </c>
      <c r="E104" s="24">
        <v>3</v>
      </c>
      <c r="F104" s="24">
        <v>2</v>
      </c>
      <c r="G104" s="24">
        <v>4</v>
      </c>
      <c r="H104" s="24">
        <v>4</v>
      </c>
      <c r="I104" s="24">
        <v>4</v>
      </c>
      <c r="J104" s="24">
        <v>4</v>
      </c>
      <c r="K104" s="24">
        <v>3</v>
      </c>
      <c r="L104" s="24">
        <v>2</v>
      </c>
      <c r="M104" s="24">
        <v>3</v>
      </c>
      <c r="N104" s="24">
        <v>4</v>
      </c>
      <c r="O104" s="24">
        <v>4</v>
      </c>
      <c r="P104" s="24">
        <v>4</v>
      </c>
      <c r="Q104" s="24">
        <v>3</v>
      </c>
      <c r="R104" s="24">
        <v>3</v>
      </c>
      <c r="S104" s="24">
        <v>3</v>
      </c>
      <c r="T104" s="24">
        <v>3</v>
      </c>
      <c r="U104" s="23"/>
      <c r="V104" s="23"/>
      <c r="W104" s="24">
        <v>4</v>
      </c>
      <c r="X104" s="24">
        <v>4</v>
      </c>
      <c r="Y104" s="24">
        <v>4</v>
      </c>
      <c r="Z104" s="24">
        <v>3</v>
      </c>
      <c r="AA104" s="24">
        <v>4</v>
      </c>
      <c r="AB104" s="24">
        <v>4</v>
      </c>
      <c r="AC104" s="24">
        <v>3</v>
      </c>
      <c r="AD104" s="24">
        <v>2</v>
      </c>
      <c r="AE104" s="24">
        <v>1</v>
      </c>
      <c r="AF104" s="24">
        <v>4</v>
      </c>
      <c r="AG104" s="24">
        <v>4</v>
      </c>
      <c r="AH104" s="24">
        <v>3</v>
      </c>
      <c r="AI104" s="24">
        <v>4</v>
      </c>
      <c r="AJ104" s="24">
        <v>3</v>
      </c>
      <c r="AK104" s="24">
        <v>4</v>
      </c>
      <c r="AL104" s="24">
        <v>2</v>
      </c>
      <c r="AM104" s="24">
        <v>1</v>
      </c>
      <c r="AN104" s="24">
        <v>4</v>
      </c>
      <c r="AO104" s="24">
        <v>4</v>
      </c>
      <c r="AP104" s="24">
        <v>4</v>
      </c>
      <c r="AQ104" s="24">
        <v>4</v>
      </c>
      <c r="AR104" s="24">
        <v>3</v>
      </c>
      <c r="AS104" s="24">
        <v>1</v>
      </c>
      <c r="AT104" s="24">
        <v>3</v>
      </c>
      <c r="AU104" s="24">
        <v>4</v>
      </c>
      <c r="AV104" s="24">
        <v>3</v>
      </c>
      <c r="AW104" s="24">
        <v>4</v>
      </c>
      <c r="AX104" s="24">
        <v>3</v>
      </c>
      <c r="AY104" s="24">
        <v>3</v>
      </c>
      <c r="AZ104" s="24">
        <v>3</v>
      </c>
      <c r="BA104" s="24">
        <v>3</v>
      </c>
      <c r="BB104" s="23"/>
      <c r="BC104" s="23"/>
      <c r="BD104" s="23"/>
      <c r="BE104" s="24">
        <v>4</v>
      </c>
      <c r="BF104" s="24">
        <v>4</v>
      </c>
      <c r="BG104" s="24">
        <v>4</v>
      </c>
      <c r="BH104" s="24">
        <v>4</v>
      </c>
      <c r="BI104" s="24">
        <v>4</v>
      </c>
      <c r="BJ104" s="24">
        <v>4</v>
      </c>
      <c r="BK104" s="24" t="s">
        <v>198</v>
      </c>
      <c r="BL104" s="24" t="s">
        <v>198</v>
      </c>
      <c r="BM104" s="24" t="s">
        <v>1564</v>
      </c>
      <c r="BN104" s="24" t="s">
        <v>2118</v>
      </c>
      <c r="BO104" s="24" t="s">
        <v>198</v>
      </c>
      <c r="BP104" s="24" t="s">
        <v>198</v>
      </c>
      <c r="BQ104" s="24" t="s">
        <v>2118</v>
      </c>
      <c r="BR104" s="24" t="s">
        <v>198</v>
      </c>
      <c r="BS104" s="24" t="s">
        <v>198</v>
      </c>
      <c r="BT104" s="24" t="s">
        <v>198</v>
      </c>
      <c r="BU104" s="24" t="s">
        <v>198</v>
      </c>
      <c r="BV104" s="24" t="s">
        <v>181</v>
      </c>
      <c r="BW104" s="24" t="s">
        <v>1556</v>
      </c>
      <c r="BX104" s="24" t="s">
        <v>2128</v>
      </c>
      <c r="BY104" s="24" t="s">
        <v>704</v>
      </c>
      <c r="BZ104" s="24" t="s">
        <v>711</v>
      </c>
      <c r="CA104" s="24" t="s">
        <v>720</v>
      </c>
      <c r="CB104" s="24" t="s">
        <v>727</v>
      </c>
      <c r="CC104" s="23"/>
      <c r="CD104" s="24" t="s">
        <v>830</v>
      </c>
      <c r="CE104" s="24" t="s">
        <v>829</v>
      </c>
      <c r="CF104" s="24" t="s">
        <v>837</v>
      </c>
      <c r="CG104" s="24" t="s">
        <v>844</v>
      </c>
      <c r="CH104" s="24" t="s">
        <v>198</v>
      </c>
      <c r="CI104" s="23"/>
      <c r="CJ104" s="23"/>
      <c r="CK104" s="24">
        <v>3</v>
      </c>
      <c r="CL104" s="24">
        <v>3</v>
      </c>
      <c r="CM104" s="24">
        <v>2</v>
      </c>
      <c r="CN104" s="23"/>
    </row>
    <row r="105" spans="1:92" x14ac:dyDescent="0.2">
      <c r="A105" s="25">
        <v>42381.47875923611</v>
      </c>
      <c r="B105" s="24">
        <v>3</v>
      </c>
      <c r="C105" s="24">
        <v>3</v>
      </c>
      <c r="D105" s="24">
        <v>2</v>
      </c>
      <c r="E105" s="24">
        <v>2</v>
      </c>
      <c r="F105" s="24">
        <v>3</v>
      </c>
      <c r="G105" s="24">
        <v>3</v>
      </c>
      <c r="H105" s="24">
        <v>1</v>
      </c>
      <c r="I105" s="24">
        <v>3</v>
      </c>
      <c r="J105" s="24">
        <v>1</v>
      </c>
      <c r="K105" s="24">
        <v>3</v>
      </c>
      <c r="L105" s="24">
        <v>5</v>
      </c>
      <c r="M105" s="24">
        <v>4</v>
      </c>
      <c r="N105" s="24">
        <v>3</v>
      </c>
      <c r="O105" s="24">
        <v>3</v>
      </c>
      <c r="P105" s="24">
        <v>3</v>
      </c>
      <c r="Q105" s="24">
        <v>2</v>
      </c>
      <c r="R105" s="24">
        <v>2</v>
      </c>
      <c r="S105" s="24">
        <v>1</v>
      </c>
      <c r="T105" s="24">
        <v>5</v>
      </c>
      <c r="U105" s="23"/>
      <c r="V105" s="23"/>
      <c r="W105" s="24">
        <v>4</v>
      </c>
      <c r="X105" s="24">
        <v>3</v>
      </c>
      <c r="Y105" s="24">
        <v>4</v>
      </c>
      <c r="Z105" s="24">
        <v>4</v>
      </c>
      <c r="AA105" s="24">
        <v>4</v>
      </c>
      <c r="AB105" s="24">
        <v>4</v>
      </c>
      <c r="AC105" s="24">
        <v>4</v>
      </c>
      <c r="AD105" s="24">
        <v>4</v>
      </c>
      <c r="AE105" s="24">
        <v>4</v>
      </c>
      <c r="AF105" s="24">
        <v>5</v>
      </c>
      <c r="AG105" s="24">
        <v>4</v>
      </c>
      <c r="AH105" s="24">
        <v>5</v>
      </c>
      <c r="AI105" s="24">
        <v>3</v>
      </c>
      <c r="AJ105" s="24">
        <v>4</v>
      </c>
      <c r="AK105" s="24">
        <v>3</v>
      </c>
      <c r="AL105" s="24">
        <v>2</v>
      </c>
      <c r="AM105" s="24">
        <v>3</v>
      </c>
      <c r="AN105" s="24">
        <v>3</v>
      </c>
      <c r="AO105" s="24">
        <v>1</v>
      </c>
      <c r="AP105" s="24">
        <v>2</v>
      </c>
      <c r="AQ105" s="24">
        <v>1</v>
      </c>
      <c r="AR105" s="24">
        <v>3</v>
      </c>
      <c r="AS105" s="24">
        <v>5</v>
      </c>
      <c r="AT105" s="24">
        <v>5</v>
      </c>
      <c r="AU105" s="24">
        <v>1</v>
      </c>
      <c r="AV105" s="24">
        <v>3</v>
      </c>
      <c r="AW105" s="24">
        <v>4</v>
      </c>
      <c r="AX105" s="24">
        <v>1</v>
      </c>
      <c r="AY105" s="24">
        <v>3</v>
      </c>
      <c r="AZ105" s="24">
        <v>1</v>
      </c>
      <c r="BA105" s="24">
        <v>4</v>
      </c>
      <c r="BB105" s="23"/>
      <c r="BC105" s="23"/>
      <c r="BD105" s="23"/>
      <c r="BE105" s="24">
        <v>3</v>
      </c>
      <c r="BF105" s="24">
        <v>5</v>
      </c>
      <c r="BG105" s="24">
        <v>4</v>
      </c>
      <c r="BH105" s="24">
        <v>4</v>
      </c>
      <c r="BI105" s="24">
        <v>5</v>
      </c>
      <c r="BJ105" s="24">
        <v>4</v>
      </c>
      <c r="BK105" s="24" t="s">
        <v>1564</v>
      </c>
      <c r="BL105" s="24" t="s">
        <v>198</v>
      </c>
      <c r="BM105" s="24" t="s">
        <v>198</v>
      </c>
      <c r="BN105" s="24" t="s">
        <v>198</v>
      </c>
      <c r="BO105" s="24" t="s">
        <v>198</v>
      </c>
      <c r="BP105" s="24" t="s">
        <v>1564</v>
      </c>
      <c r="BQ105" s="24" t="s">
        <v>1564</v>
      </c>
      <c r="BR105" s="24" t="s">
        <v>1564</v>
      </c>
      <c r="BS105" s="24" t="s">
        <v>198</v>
      </c>
      <c r="BT105" s="24" t="s">
        <v>198</v>
      </c>
      <c r="BU105" s="24" t="s">
        <v>198</v>
      </c>
      <c r="BV105" s="24" t="s">
        <v>2204</v>
      </c>
      <c r="BW105" s="24" t="s">
        <v>2267</v>
      </c>
      <c r="BX105" s="24" t="s">
        <v>2128</v>
      </c>
      <c r="BY105" s="24" t="s">
        <v>705</v>
      </c>
      <c r="BZ105" s="24" t="s">
        <v>714</v>
      </c>
      <c r="CA105" s="24" t="s">
        <v>719</v>
      </c>
      <c r="CB105" s="24" t="s">
        <v>727</v>
      </c>
      <c r="CC105" s="24" t="s">
        <v>2268</v>
      </c>
      <c r="CD105" s="24" t="s">
        <v>741</v>
      </c>
      <c r="CE105" s="24" t="s">
        <v>236</v>
      </c>
      <c r="CF105" s="24" t="s">
        <v>837</v>
      </c>
      <c r="CG105" s="24" t="s">
        <v>844</v>
      </c>
      <c r="CH105" s="24" t="s">
        <v>198</v>
      </c>
      <c r="CI105" s="23"/>
      <c r="CJ105" s="23"/>
      <c r="CK105" s="24">
        <v>1</v>
      </c>
      <c r="CL105" s="24">
        <v>1</v>
      </c>
      <c r="CM105" s="24">
        <v>1</v>
      </c>
      <c r="CN105" s="23"/>
    </row>
    <row r="106" spans="1:92" x14ac:dyDescent="0.2">
      <c r="A106" s="25">
        <v>42381.4793952662</v>
      </c>
      <c r="B106" s="24">
        <v>4</v>
      </c>
      <c r="C106" s="24">
        <v>3</v>
      </c>
      <c r="D106" s="24">
        <v>4</v>
      </c>
      <c r="E106" s="24">
        <v>2</v>
      </c>
      <c r="F106" s="24">
        <v>1</v>
      </c>
      <c r="G106" s="24">
        <v>5</v>
      </c>
      <c r="H106" s="24">
        <v>1</v>
      </c>
      <c r="I106" s="24">
        <v>5</v>
      </c>
      <c r="J106" s="24">
        <v>2</v>
      </c>
      <c r="K106" s="24">
        <v>2</v>
      </c>
      <c r="L106" s="24">
        <v>2</v>
      </c>
      <c r="M106" s="24">
        <v>5</v>
      </c>
      <c r="N106" s="24">
        <v>1</v>
      </c>
      <c r="O106" s="24">
        <v>1</v>
      </c>
      <c r="P106" s="24">
        <v>2</v>
      </c>
      <c r="Q106" s="24">
        <v>3</v>
      </c>
      <c r="R106" s="24">
        <v>3</v>
      </c>
      <c r="S106" s="24">
        <v>1</v>
      </c>
      <c r="T106" s="24">
        <v>4</v>
      </c>
      <c r="U106" s="23"/>
      <c r="V106" s="23"/>
      <c r="W106" s="24">
        <v>2</v>
      </c>
      <c r="X106" s="24">
        <v>3</v>
      </c>
      <c r="Y106" s="24">
        <v>2</v>
      </c>
      <c r="Z106" s="24">
        <v>2</v>
      </c>
      <c r="AA106" s="24">
        <v>2</v>
      </c>
      <c r="AB106" s="24">
        <v>3</v>
      </c>
      <c r="AC106" s="24">
        <v>1</v>
      </c>
      <c r="AD106" s="24">
        <v>5</v>
      </c>
      <c r="AE106" s="24">
        <v>2</v>
      </c>
      <c r="AF106" s="24">
        <v>5</v>
      </c>
      <c r="AG106" s="24">
        <v>3</v>
      </c>
      <c r="AH106" s="24">
        <v>2</v>
      </c>
      <c r="AI106" s="24">
        <v>2</v>
      </c>
      <c r="AJ106" s="24">
        <v>5</v>
      </c>
      <c r="AK106" s="24">
        <v>5</v>
      </c>
      <c r="AL106" s="24">
        <v>3</v>
      </c>
      <c r="AM106" s="24">
        <v>1</v>
      </c>
      <c r="AN106" s="24">
        <v>5</v>
      </c>
      <c r="AO106" s="24">
        <v>1</v>
      </c>
      <c r="AP106" s="24">
        <v>5</v>
      </c>
      <c r="AQ106" s="24">
        <v>4</v>
      </c>
      <c r="AR106" s="24">
        <v>3</v>
      </c>
      <c r="AS106" s="24">
        <v>1</v>
      </c>
      <c r="AT106" s="24">
        <v>5</v>
      </c>
      <c r="AU106" s="24">
        <v>2</v>
      </c>
      <c r="AV106" s="24">
        <v>2</v>
      </c>
      <c r="AW106" s="24">
        <v>3</v>
      </c>
      <c r="AX106" s="24">
        <v>2</v>
      </c>
      <c r="AY106" s="24">
        <v>4</v>
      </c>
      <c r="AZ106" s="24">
        <v>1</v>
      </c>
      <c r="BA106" s="24">
        <v>4</v>
      </c>
      <c r="BB106" s="23"/>
      <c r="BC106" s="23"/>
      <c r="BD106" s="23"/>
      <c r="BE106" s="24">
        <v>4</v>
      </c>
      <c r="BF106" s="24">
        <v>4</v>
      </c>
      <c r="BG106" s="24">
        <v>3</v>
      </c>
      <c r="BH106" s="24">
        <v>3</v>
      </c>
      <c r="BI106" s="24">
        <v>5</v>
      </c>
      <c r="BJ106" s="24">
        <v>5</v>
      </c>
      <c r="BK106" s="24" t="s">
        <v>198</v>
      </c>
      <c r="BL106" s="24" t="s">
        <v>198</v>
      </c>
      <c r="BM106" s="24" t="s">
        <v>198</v>
      </c>
      <c r="BN106" s="24" t="s">
        <v>198</v>
      </c>
      <c r="BO106" s="24" t="s">
        <v>198</v>
      </c>
      <c r="BP106" s="24" t="s">
        <v>1564</v>
      </c>
      <c r="BQ106" s="24" t="s">
        <v>1564</v>
      </c>
      <c r="BR106" s="24" t="s">
        <v>1564</v>
      </c>
      <c r="BS106" s="24" t="s">
        <v>1564</v>
      </c>
      <c r="BT106" s="24" t="s">
        <v>1564</v>
      </c>
      <c r="BU106" s="24" t="s">
        <v>198</v>
      </c>
      <c r="BV106" s="24" t="s">
        <v>183</v>
      </c>
      <c r="BW106" s="24" t="s">
        <v>2121</v>
      </c>
      <c r="BX106" s="24" t="s">
        <v>2128</v>
      </c>
      <c r="BY106" s="24" t="s">
        <v>704</v>
      </c>
      <c r="BZ106" s="24" t="s">
        <v>713</v>
      </c>
      <c r="CA106" s="24" t="s">
        <v>719</v>
      </c>
      <c r="CB106" s="24" t="s">
        <v>727</v>
      </c>
      <c r="CC106" s="24" t="s">
        <v>977</v>
      </c>
      <c r="CD106" s="24" t="s">
        <v>830</v>
      </c>
      <c r="CE106" s="24" t="s">
        <v>2269</v>
      </c>
      <c r="CF106" s="24" t="s">
        <v>837</v>
      </c>
      <c r="CG106" s="24" t="s">
        <v>844</v>
      </c>
      <c r="CH106" s="24" t="s">
        <v>2118</v>
      </c>
      <c r="CI106" s="23"/>
      <c r="CJ106" s="24" t="s">
        <v>2270</v>
      </c>
      <c r="CK106" s="24">
        <v>1</v>
      </c>
      <c r="CL106" s="24">
        <v>1</v>
      </c>
      <c r="CM106" s="24">
        <v>1</v>
      </c>
      <c r="CN106" s="23"/>
    </row>
    <row r="107" spans="1:92" x14ac:dyDescent="0.2">
      <c r="A107" s="25">
        <v>42381.486862453705</v>
      </c>
      <c r="B107" s="24">
        <v>1</v>
      </c>
      <c r="C107" s="24">
        <v>4</v>
      </c>
      <c r="D107" s="24">
        <v>4</v>
      </c>
      <c r="E107" s="24">
        <v>2</v>
      </c>
      <c r="F107" s="24">
        <v>1</v>
      </c>
      <c r="G107" s="24">
        <v>5</v>
      </c>
      <c r="H107" s="24">
        <v>3</v>
      </c>
      <c r="I107" s="24">
        <v>4</v>
      </c>
      <c r="J107" s="24">
        <v>4</v>
      </c>
      <c r="K107" s="24">
        <v>4</v>
      </c>
      <c r="L107" s="24">
        <v>1</v>
      </c>
      <c r="M107" s="24">
        <v>4</v>
      </c>
      <c r="N107" s="24">
        <v>2</v>
      </c>
      <c r="O107" s="24">
        <v>2</v>
      </c>
      <c r="P107" s="24">
        <v>1</v>
      </c>
      <c r="Q107" s="24">
        <v>1</v>
      </c>
      <c r="R107" s="24">
        <v>4</v>
      </c>
      <c r="S107" s="24">
        <v>1</v>
      </c>
      <c r="T107" s="24">
        <v>1</v>
      </c>
      <c r="U107" s="23"/>
      <c r="V107" s="23"/>
      <c r="W107" s="24">
        <v>4</v>
      </c>
      <c r="X107" s="24">
        <v>3</v>
      </c>
      <c r="Y107" s="24">
        <v>3</v>
      </c>
      <c r="Z107" s="24">
        <v>3</v>
      </c>
      <c r="AA107" s="24">
        <v>3</v>
      </c>
      <c r="AB107" s="24">
        <v>3</v>
      </c>
      <c r="AC107" s="24">
        <v>3</v>
      </c>
      <c r="AD107" s="24">
        <v>3</v>
      </c>
      <c r="AE107" s="24">
        <v>3</v>
      </c>
      <c r="AF107" s="24">
        <v>4</v>
      </c>
      <c r="AG107" s="24">
        <v>3</v>
      </c>
      <c r="AH107" s="24">
        <v>4</v>
      </c>
      <c r="AI107" s="24">
        <v>4</v>
      </c>
      <c r="AJ107" s="24">
        <v>3</v>
      </c>
      <c r="AK107" s="24">
        <v>4</v>
      </c>
      <c r="AL107" s="24">
        <v>3</v>
      </c>
      <c r="AM107" s="24">
        <v>3</v>
      </c>
      <c r="AN107" s="24">
        <v>5</v>
      </c>
      <c r="AO107" s="24">
        <v>4</v>
      </c>
      <c r="AP107" s="24">
        <v>4</v>
      </c>
      <c r="AQ107" s="24">
        <v>4</v>
      </c>
      <c r="AR107" s="24">
        <v>4</v>
      </c>
      <c r="AS107" s="24">
        <v>3</v>
      </c>
      <c r="AT107" s="24">
        <v>4</v>
      </c>
      <c r="AU107" s="24">
        <v>4</v>
      </c>
      <c r="AV107" s="24">
        <v>3</v>
      </c>
      <c r="AW107" s="24">
        <v>3</v>
      </c>
      <c r="AX107" s="24">
        <v>3</v>
      </c>
      <c r="AY107" s="24">
        <v>4</v>
      </c>
      <c r="AZ107" s="24">
        <v>4</v>
      </c>
      <c r="BA107" s="24">
        <v>3</v>
      </c>
      <c r="BB107" s="23"/>
      <c r="BC107" s="23"/>
      <c r="BD107" s="23"/>
      <c r="BE107" s="24">
        <v>5</v>
      </c>
      <c r="BF107" s="24">
        <v>4</v>
      </c>
      <c r="BG107" s="24">
        <v>2</v>
      </c>
      <c r="BH107" s="24">
        <v>2</v>
      </c>
      <c r="BI107" s="24">
        <v>4</v>
      </c>
      <c r="BJ107" s="24">
        <v>3</v>
      </c>
      <c r="BK107" s="24" t="s">
        <v>1564</v>
      </c>
      <c r="BL107" s="24" t="s">
        <v>198</v>
      </c>
      <c r="BM107" s="24" t="s">
        <v>1564</v>
      </c>
      <c r="BN107" s="24" t="s">
        <v>1564</v>
      </c>
      <c r="BO107" s="24" t="s">
        <v>198</v>
      </c>
      <c r="BP107" s="24" t="s">
        <v>1564</v>
      </c>
      <c r="BQ107" s="24" t="s">
        <v>1564</v>
      </c>
      <c r="BR107" s="24" t="s">
        <v>1564</v>
      </c>
      <c r="BS107" s="24" t="s">
        <v>1564</v>
      </c>
      <c r="BT107" s="24" t="s">
        <v>1564</v>
      </c>
      <c r="BU107" s="24" t="s">
        <v>198</v>
      </c>
      <c r="BV107" s="24" t="s">
        <v>184</v>
      </c>
      <c r="BW107" s="24" t="s">
        <v>2205</v>
      </c>
      <c r="BX107" s="24" t="s">
        <v>2128</v>
      </c>
      <c r="BY107" s="24" t="s">
        <v>705</v>
      </c>
      <c r="BZ107" s="24" t="s">
        <v>712</v>
      </c>
      <c r="CA107" s="24" t="s">
        <v>719</v>
      </c>
      <c r="CB107" s="24" t="s">
        <v>732</v>
      </c>
      <c r="CC107" s="24" t="s">
        <v>738</v>
      </c>
      <c r="CD107" s="24" t="s">
        <v>741</v>
      </c>
      <c r="CE107" s="24" t="s">
        <v>1920</v>
      </c>
      <c r="CF107" s="24" t="s">
        <v>837</v>
      </c>
      <c r="CG107" s="24" t="s">
        <v>844</v>
      </c>
      <c r="CH107" s="24" t="s">
        <v>1564</v>
      </c>
      <c r="CI107" s="23"/>
      <c r="CJ107" s="23"/>
      <c r="CK107" s="24">
        <v>1</v>
      </c>
      <c r="CL107" s="24">
        <v>3</v>
      </c>
      <c r="CM107" s="24">
        <v>1</v>
      </c>
      <c r="CN107" s="23"/>
    </row>
    <row r="108" spans="1:92" x14ac:dyDescent="0.2">
      <c r="A108" s="25">
        <v>42381.49543210648</v>
      </c>
      <c r="B108" s="24">
        <v>2</v>
      </c>
      <c r="C108" s="24">
        <v>5</v>
      </c>
      <c r="D108" s="24">
        <v>5</v>
      </c>
      <c r="E108" s="24">
        <v>4</v>
      </c>
      <c r="F108" s="24">
        <v>4</v>
      </c>
      <c r="G108" s="24">
        <v>5</v>
      </c>
      <c r="H108" s="24">
        <v>5</v>
      </c>
      <c r="I108" s="24">
        <v>3</v>
      </c>
      <c r="J108" s="24">
        <v>4</v>
      </c>
      <c r="K108" s="24">
        <v>4</v>
      </c>
      <c r="L108" s="24">
        <v>4</v>
      </c>
      <c r="M108" s="24">
        <v>4</v>
      </c>
      <c r="N108" s="24">
        <v>1</v>
      </c>
      <c r="O108" s="24">
        <v>5</v>
      </c>
      <c r="P108" s="24">
        <v>5</v>
      </c>
      <c r="Q108" s="24">
        <v>3</v>
      </c>
      <c r="R108" s="24">
        <v>3</v>
      </c>
      <c r="S108" s="24">
        <v>4</v>
      </c>
      <c r="T108" s="24">
        <v>3</v>
      </c>
      <c r="U108" s="23"/>
      <c r="V108" s="23"/>
      <c r="W108" s="24">
        <v>2</v>
      </c>
      <c r="X108" s="24">
        <v>1</v>
      </c>
      <c r="Y108" s="24">
        <v>2</v>
      </c>
      <c r="Z108" s="24">
        <v>4</v>
      </c>
      <c r="AA108" s="24">
        <v>4</v>
      </c>
      <c r="AB108" s="24">
        <v>4</v>
      </c>
      <c r="AC108" s="24">
        <v>4</v>
      </c>
      <c r="AD108" s="24">
        <v>4</v>
      </c>
      <c r="AE108" s="24">
        <v>5</v>
      </c>
      <c r="AF108" s="24">
        <v>4</v>
      </c>
      <c r="AG108" s="24">
        <v>5</v>
      </c>
      <c r="AH108" s="24">
        <v>5</v>
      </c>
      <c r="AI108" s="24">
        <v>4</v>
      </c>
      <c r="AJ108" s="24">
        <v>3</v>
      </c>
      <c r="AK108" s="24">
        <v>5</v>
      </c>
      <c r="AL108" s="24">
        <v>4</v>
      </c>
      <c r="AM108" s="24">
        <v>4</v>
      </c>
      <c r="AN108" s="24">
        <v>4</v>
      </c>
      <c r="AO108" s="24">
        <v>4</v>
      </c>
      <c r="AP108" s="24">
        <v>3</v>
      </c>
      <c r="AQ108" s="24">
        <v>4</v>
      </c>
      <c r="AR108" s="24">
        <v>3</v>
      </c>
      <c r="AS108" s="24">
        <v>4</v>
      </c>
      <c r="AT108" s="24">
        <v>4</v>
      </c>
      <c r="AU108" s="24">
        <v>1</v>
      </c>
      <c r="AV108" s="24">
        <v>5</v>
      </c>
      <c r="AW108" s="24">
        <v>5</v>
      </c>
      <c r="AX108" s="24">
        <v>4</v>
      </c>
      <c r="AY108" s="24">
        <v>3</v>
      </c>
      <c r="AZ108" s="24">
        <v>4</v>
      </c>
      <c r="BA108" s="24">
        <v>3</v>
      </c>
      <c r="BB108" s="23"/>
      <c r="BC108" s="23"/>
      <c r="BD108" s="23"/>
      <c r="BE108" s="24">
        <v>5</v>
      </c>
      <c r="BF108" s="24">
        <v>4</v>
      </c>
      <c r="BG108" s="24">
        <v>5</v>
      </c>
      <c r="BH108" s="24">
        <v>5</v>
      </c>
      <c r="BI108" s="24">
        <v>5</v>
      </c>
      <c r="BJ108" s="24">
        <v>5</v>
      </c>
      <c r="BK108" s="24" t="s">
        <v>198</v>
      </c>
      <c r="BL108" s="24" t="s">
        <v>198</v>
      </c>
      <c r="BM108" s="24" t="s">
        <v>198</v>
      </c>
      <c r="BN108" s="24" t="s">
        <v>198</v>
      </c>
      <c r="BO108" s="24" t="s">
        <v>198</v>
      </c>
      <c r="BP108" s="24" t="s">
        <v>198</v>
      </c>
      <c r="BQ108" s="24" t="s">
        <v>2118</v>
      </c>
      <c r="BR108" s="24" t="s">
        <v>198</v>
      </c>
      <c r="BS108" s="24" t="s">
        <v>198</v>
      </c>
      <c r="BT108" s="24" t="s">
        <v>198</v>
      </c>
      <c r="BU108" s="24" t="s">
        <v>198</v>
      </c>
      <c r="BV108" s="24" t="s">
        <v>2119</v>
      </c>
      <c r="BW108" s="24" t="s">
        <v>2271</v>
      </c>
      <c r="BX108" s="24" t="s">
        <v>2128</v>
      </c>
      <c r="BY108" s="24" t="s">
        <v>704</v>
      </c>
      <c r="BZ108" s="24" t="s">
        <v>713</v>
      </c>
      <c r="CA108" s="24" t="s">
        <v>719</v>
      </c>
      <c r="CB108" s="24" t="s">
        <v>727</v>
      </c>
      <c r="CC108" s="24" t="s">
        <v>2272</v>
      </c>
      <c r="CD108" s="24" t="s">
        <v>741</v>
      </c>
      <c r="CE108" s="24" t="s">
        <v>1093</v>
      </c>
      <c r="CF108" s="24" t="s">
        <v>837</v>
      </c>
      <c r="CG108" s="24" t="s">
        <v>844</v>
      </c>
      <c r="CH108" s="24" t="s">
        <v>198</v>
      </c>
      <c r="CI108" s="23"/>
      <c r="CJ108" s="23"/>
      <c r="CK108" s="24">
        <v>4</v>
      </c>
      <c r="CL108" s="24">
        <v>4</v>
      </c>
      <c r="CM108" s="24">
        <v>3</v>
      </c>
      <c r="CN108" s="23"/>
    </row>
    <row r="109" spans="1:92" x14ac:dyDescent="0.2">
      <c r="A109" s="25">
        <v>42381.495626493052</v>
      </c>
      <c r="B109" s="24" t="s">
        <v>5</v>
      </c>
      <c r="C109" s="24">
        <v>5</v>
      </c>
      <c r="D109" s="24">
        <v>3</v>
      </c>
      <c r="E109" s="24">
        <v>2</v>
      </c>
      <c r="F109" s="24" t="s">
        <v>5</v>
      </c>
      <c r="G109" s="24">
        <v>5</v>
      </c>
      <c r="H109" s="24">
        <v>2</v>
      </c>
      <c r="I109" s="24">
        <v>4</v>
      </c>
      <c r="J109" s="24">
        <v>3</v>
      </c>
      <c r="K109" s="24" t="s">
        <v>5</v>
      </c>
      <c r="L109" s="24">
        <v>2</v>
      </c>
      <c r="M109" s="24">
        <v>2</v>
      </c>
      <c r="N109" s="24">
        <v>2</v>
      </c>
      <c r="O109" s="24">
        <v>3</v>
      </c>
      <c r="P109" s="24">
        <v>2</v>
      </c>
      <c r="Q109" s="24">
        <v>2</v>
      </c>
      <c r="R109" s="24">
        <v>5</v>
      </c>
      <c r="S109" s="24" t="s">
        <v>5</v>
      </c>
      <c r="T109" s="24">
        <v>2</v>
      </c>
      <c r="U109" s="23"/>
      <c r="V109" s="23"/>
      <c r="W109" s="24">
        <v>4</v>
      </c>
      <c r="X109" s="24">
        <v>3</v>
      </c>
      <c r="Y109" s="24">
        <v>4</v>
      </c>
      <c r="Z109" s="24">
        <v>2</v>
      </c>
      <c r="AA109" s="24">
        <v>5</v>
      </c>
      <c r="AB109" s="24">
        <v>2</v>
      </c>
      <c r="AC109" s="24">
        <v>4</v>
      </c>
      <c r="AD109" s="24">
        <v>3</v>
      </c>
      <c r="AE109" s="24">
        <v>3</v>
      </c>
      <c r="AF109" s="24">
        <v>5</v>
      </c>
      <c r="AG109" s="24">
        <v>2</v>
      </c>
      <c r="AH109" s="24">
        <v>5</v>
      </c>
      <c r="AI109" s="24">
        <v>3</v>
      </c>
      <c r="AJ109" s="24" t="s">
        <v>5</v>
      </c>
      <c r="AK109" s="24">
        <v>5</v>
      </c>
      <c r="AL109" s="24">
        <v>1</v>
      </c>
      <c r="AM109" s="24" t="s">
        <v>5</v>
      </c>
      <c r="AN109" s="24">
        <v>5</v>
      </c>
      <c r="AO109" s="24">
        <v>4</v>
      </c>
      <c r="AP109" s="24">
        <v>4</v>
      </c>
      <c r="AQ109" s="24">
        <v>3</v>
      </c>
      <c r="AR109" s="24" t="s">
        <v>5</v>
      </c>
      <c r="AS109" s="24" t="s">
        <v>5</v>
      </c>
      <c r="AT109" s="24">
        <v>1</v>
      </c>
      <c r="AU109" s="24">
        <v>4</v>
      </c>
      <c r="AV109" s="24">
        <v>3</v>
      </c>
      <c r="AW109" s="24">
        <v>3</v>
      </c>
      <c r="AX109" s="24">
        <v>1</v>
      </c>
      <c r="AY109" s="24">
        <v>5</v>
      </c>
      <c r="AZ109" s="24" t="s">
        <v>5</v>
      </c>
      <c r="BA109" s="24" t="s">
        <v>5</v>
      </c>
      <c r="BB109" s="23"/>
      <c r="BC109" s="23"/>
      <c r="BD109" s="23"/>
      <c r="BE109" s="24">
        <v>5</v>
      </c>
      <c r="BF109" s="24">
        <v>5</v>
      </c>
      <c r="BG109" s="24">
        <v>5</v>
      </c>
      <c r="BH109" s="24">
        <v>3</v>
      </c>
      <c r="BI109" s="24">
        <v>3</v>
      </c>
      <c r="BJ109" s="24">
        <v>5</v>
      </c>
      <c r="BK109" s="24" t="s">
        <v>1564</v>
      </c>
      <c r="BL109" s="24" t="s">
        <v>2118</v>
      </c>
      <c r="BM109" s="24" t="s">
        <v>1564</v>
      </c>
      <c r="BN109" s="24" t="s">
        <v>198</v>
      </c>
      <c r="BO109" s="24" t="s">
        <v>198</v>
      </c>
      <c r="BP109" s="24" t="s">
        <v>1564</v>
      </c>
      <c r="BQ109" s="24" t="s">
        <v>2118</v>
      </c>
      <c r="BR109" s="24" t="s">
        <v>2118</v>
      </c>
      <c r="BS109" s="24" t="s">
        <v>198</v>
      </c>
      <c r="BT109" s="24" t="s">
        <v>198</v>
      </c>
      <c r="BU109" s="24" t="s">
        <v>198</v>
      </c>
      <c r="BV109" s="24" t="s">
        <v>187</v>
      </c>
      <c r="BW109" s="24" t="s">
        <v>2121</v>
      </c>
      <c r="BX109" s="24" t="s">
        <v>2128</v>
      </c>
      <c r="BY109" s="24" t="s">
        <v>705</v>
      </c>
      <c r="BZ109" s="24" t="s">
        <v>714</v>
      </c>
      <c r="CA109" s="24" t="s">
        <v>720</v>
      </c>
      <c r="CB109" s="24" t="s">
        <v>727</v>
      </c>
      <c r="CC109" s="24" t="s">
        <v>2273</v>
      </c>
      <c r="CD109" s="24" t="s">
        <v>741</v>
      </c>
      <c r="CE109" s="24" t="s">
        <v>1920</v>
      </c>
      <c r="CF109" s="24" t="s">
        <v>837</v>
      </c>
      <c r="CG109" s="24" t="s">
        <v>844</v>
      </c>
      <c r="CH109" s="24" t="s">
        <v>198</v>
      </c>
      <c r="CI109" s="23"/>
      <c r="CJ109" s="23"/>
      <c r="CK109" s="24">
        <v>1</v>
      </c>
      <c r="CL109" s="24" t="s">
        <v>5</v>
      </c>
      <c r="CM109" s="24" t="s">
        <v>5</v>
      </c>
      <c r="CN109" s="23"/>
    </row>
    <row r="110" spans="1:92" x14ac:dyDescent="0.2">
      <c r="A110" s="25">
        <v>42381.498083356477</v>
      </c>
      <c r="B110" s="24">
        <v>1</v>
      </c>
      <c r="C110" s="24">
        <v>1</v>
      </c>
      <c r="D110" s="24">
        <v>1</v>
      </c>
      <c r="E110" s="24">
        <v>2</v>
      </c>
      <c r="F110" s="24">
        <v>1</v>
      </c>
      <c r="G110" s="24">
        <v>1</v>
      </c>
      <c r="H110" s="24">
        <v>1</v>
      </c>
      <c r="I110" s="24">
        <v>5</v>
      </c>
      <c r="J110" s="24">
        <v>3</v>
      </c>
      <c r="K110" s="24">
        <v>2</v>
      </c>
      <c r="L110" s="24">
        <v>5</v>
      </c>
      <c r="M110" s="24">
        <v>1</v>
      </c>
      <c r="N110" s="24">
        <v>4</v>
      </c>
      <c r="O110" s="24">
        <v>5</v>
      </c>
      <c r="P110" s="24">
        <v>5</v>
      </c>
      <c r="Q110" s="24">
        <v>1</v>
      </c>
      <c r="R110" s="24">
        <v>5</v>
      </c>
      <c r="S110" s="24">
        <v>5</v>
      </c>
      <c r="T110" s="24">
        <v>5</v>
      </c>
      <c r="U110" s="23"/>
      <c r="V110" s="23"/>
      <c r="W110" s="24" t="s">
        <v>5</v>
      </c>
      <c r="X110" s="24">
        <v>1</v>
      </c>
      <c r="Y110" s="24">
        <v>3</v>
      </c>
      <c r="Z110" s="24">
        <v>3</v>
      </c>
      <c r="AA110" s="24">
        <v>3</v>
      </c>
      <c r="AB110" s="24">
        <v>1</v>
      </c>
      <c r="AC110" s="24">
        <v>3</v>
      </c>
      <c r="AD110" s="24">
        <v>1</v>
      </c>
      <c r="AE110" s="24">
        <v>1</v>
      </c>
      <c r="AF110" s="24">
        <v>1</v>
      </c>
      <c r="AG110" s="24">
        <v>1</v>
      </c>
      <c r="AH110" s="24">
        <v>5</v>
      </c>
      <c r="AI110" s="24">
        <v>1</v>
      </c>
      <c r="AJ110" s="24">
        <v>1</v>
      </c>
      <c r="AK110" s="24">
        <v>1</v>
      </c>
      <c r="AL110" s="24">
        <v>1</v>
      </c>
      <c r="AM110" s="24">
        <v>1</v>
      </c>
      <c r="AN110" s="24">
        <v>1</v>
      </c>
      <c r="AO110" s="24">
        <v>1</v>
      </c>
      <c r="AP110" s="24">
        <v>5</v>
      </c>
      <c r="AQ110" s="24">
        <v>3</v>
      </c>
      <c r="AR110" s="24">
        <v>3</v>
      </c>
      <c r="AS110" s="24">
        <v>4</v>
      </c>
      <c r="AT110" s="24">
        <v>1</v>
      </c>
      <c r="AU110" s="24">
        <v>4</v>
      </c>
      <c r="AV110" s="24">
        <v>5</v>
      </c>
      <c r="AW110" s="24">
        <v>5</v>
      </c>
      <c r="AX110" s="24" t="s">
        <v>5</v>
      </c>
      <c r="AY110" s="24">
        <v>5</v>
      </c>
      <c r="AZ110" s="24">
        <v>5</v>
      </c>
      <c r="BA110" s="24">
        <v>5</v>
      </c>
      <c r="BB110" s="23"/>
      <c r="BC110" s="23"/>
      <c r="BD110" s="23"/>
      <c r="BE110" s="24">
        <v>5</v>
      </c>
      <c r="BF110" s="24">
        <v>5</v>
      </c>
      <c r="BG110" s="24">
        <v>1</v>
      </c>
      <c r="BH110" s="24">
        <v>4</v>
      </c>
      <c r="BI110" s="24">
        <v>4</v>
      </c>
      <c r="BJ110" s="24">
        <v>5</v>
      </c>
      <c r="BK110" s="24" t="s">
        <v>1564</v>
      </c>
      <c r="BL110" s="24" t="s">
        <v>2118</v>
      </c>
      <c r="BM110" s="24" t="s">
        <v>2118</v>
      </c>
      <c r="BN110" s="24" t="s">
        <v>2118</v>
      </c>
      <c r="BO110" s="24" t="s">
        <v>198</v>
      </c>
      <c r="BP110" s="24" t="s">
        <v>198</v>
      </c>
      <c r="BQ110" s="24" t="s">
        <v>2118</v>
      </c>
      <c r="BR110" s="24" t="s">
        <v>2118</v>
      </c>
      <c r="BS110" s="24" t="s">
        <v>2118</v>
      </c>
      <c r="BT110" s="24" t="s">
        <v>2118</v>
      </c>
      <c r="BU110" s="24" t="s">
        <v>198</v>
      </c>
      <c r="BV110" s="24" t="s">
        <v>2227</v>
      </c>
      <c r="BW110" s="24" t="s">
        <v>2121</v>
      </c>
      <c r="BX110" s="24" t="s">
        <v>2128</v>
      </c>
      <c r="BY110" s="24" t="s">
        <v>704</v>
      </c>
      <c r="BZ110" s="24" t="s">
        <v>714</v>
      </c>
      <c r="CA110" s="24" t="s">
        <v>719</v>
      </c>
      <c r="CB110" s="24" t="s">
        <v>728</v>
      </c>
      <c r="CC110" s="24" t="s">
        <v>2274</v>
      </c>
      <c r="CD110" s="24" t="s">
        <v>829</v>
      </c>
      <c r="CE110" s="24" t="s">
        <v>2275</v>
      </c>
      <c r="CF110" s="24" t="s">
        <v>837</v>
      </c>
      <c r="CG110" s="24" t="s">
        <v>844</v>
      </c>
      <c r="CH110" s="24" t="s">
        <v>2118</v>
      </c>
      <c r="CI110" s="23"/>
      <c r="CJ110" s="23"/>
      <c r="CK110" s="24">
        <v>4</v>
      </c>
      <c r="CL110" s="24">
        <v>4</v>
      </c>
      <c r="CM110" s="24">
        <v>1</v>
      </c>
      <c r="CN110" s="23"/>
    </row>
    <row r="111" spans="1:92" x14ac:dyDescent="0.2">
      <c r="A111" s="25">
        <v>42381.500913171301</v>
      </c>
      <c r="B111" s="24">
        <v>3</v>
      </c>
      <c r="C111" s="24">
        <v>5</v>
      </c>
      <c r="D111" s="24">
        <v>5</v>
      </c>
      <c r="E111" s="24">
        <v>4</v>
      </c>
      <c r="F111" s="24">
        <v>4</v>
      </c>
      <c r="G111" s="24">
        <v>5</v>
      </c>
      <c r="H111" s="24">
        <v>5</v>
      </c>
      <c r="I111" s="24">
        <v>3</v>
      </c>
      <c r="J111" s="24">
        <v>5</v>
      </c>
      <c r="K111" s="24">
        <v>3</v>
      </c>
      <c r="L111" s="24">
        <v>3</v>
      </c>
      <c r="M111" s="24">
        <v>4</v>
      </c>
      <c r="N111" s="24">
        <v>2</v>
      </c>
      <c r="O111" s="24">
        <v>3</v>
      </c>
      <c r="P111" s="24">
        <v>3</v>
      </c>
      <c r="Q111" s="24">
        <v>4</v>
      </c>
      <c r="R111" s="24">
        <v>4</v>
      </c>
      <c r="S111" s="24">
        <v>3</v>
      </c>
      <c r="T111" s="24">
        <v>1</v>
      </c>
      <c r="U111" s="23"/>
      <c r="V111" s="23"/>
      <c r="W111" s="24">
        <v>4</v>
      </c>
      <c r="X111" s="24">
        <v>3</v>
      </c>
      <c r="Y111" s="24">
        <v>4</v>
      </c>
      <c r="Z111" s="24">
        <v>5</v>
      </c>
      <c r="AA111" s="24">
        <v>4</v>
      </c>
      <c r="AB111" s="24">
        <v>4</v>
      </c>
      <c r="AC111" s="24">
        <v>4</v>
      </c>
      <c r="AD111" s="24">
        <v>4</v>
      </c>
      <c r="AE111" s="24">
        <v>4</v>
      </c>
      <c r="AF111" s="24">
        <v>5</v>
      </c>
      <c r="AG111" s="24">
        <v>3</v>
      </c>
      <c r="AH111" s="24">
        <v>5</v>
      </c>
      <c r="AI111" s="24">
        <v>4</v>
      </c>
      <c r="AJ111" s="24">
        <v>3</v>
      </c>
      <c r="AK111" s="24">
        <v>5</v>
      </c>
      <c r="AL111" s="24">
        <v>3</v>
      </c>
      <c r="AM111" s="24">
        <v>3</v>
      </c>
      <c r="AN111" s="24">
        <v>5</v>
      </c>
      <c r="AO111" s="24">
        <v>5</v>
      </c>
      <c r="AP111" s="24">
        <v>4</v>
      </c>
      <c r="AQ111" s="24">
        <v>3</v>
      </c>
      <c r="AR111" s="24">
        <v>4</v>
      </c>
      <c r="AS111" s="24">
        <v>4</v>
      </c>
      <c r="AT111" s="24">
        <v>4</v>
      </c>
      <c r="AU111" s="24">
        <v>3</v>
      </c>
      <c r="AV111" s="24">
        <v>3</v>
      </c>
      <c r="AW111" s="24">
        <v>3</v>
      </c>
      <c r="AX111" s="24">
        <v>4</v>
      </c>
      <c r="AY111" s="24">
        <v>3</v>
      </c>
      <c r="AZ111" s="24">
        <v>3</v>
      </c>
      <c r="BA111" s="24">
        <v>4</v>
      </c>
      <c r="BB111" s="23"/>
      <c r="BC111" s="23"/>
      <c r="BD111" s="23"/>
      <c r="BE111" s="24">
        <v>4</v>
      </c>
      <c r="BF111" s="24">
        <v>4</v>
      </c>
      <c r="BG111" s="24">
        <v>5</v>
      </c>
      <c r="BH111" s="24">
        <v>5</v>
      </c>
      <c r="BI111" s="24">
        <v>5</v>
      </c>
      <c r="BJ111" s="24">
        <v>5</v>
      </c>
      <c r="BK111" s="24" t="s">
        <v>1564</v>
      </c>
      <c r="BL111" s="24" t="s">
        <v>198</v>
      </c>
      <c r="BM111" s="24" t="s">
        <v>198</v>
      </c>
      <c r="BN111" s="24" t="s">
        <v>1564</v>
      </c>
      <c r="BO111" s="24" t="s">
        <v>198</v>
      </c>
      <c r="BP111" s="24" t="s">
        <v>198</v>
      </c>
      <c r="BQ111" s="24" t="s">
        <v>198</v>
      </c>
      <c r="BR111" s="24" t="s">
        <v>1564</v>
      </c>
      <c r="BS111" s="24" t="s">
        <v>198</v>
      </c>
      <c r="BT111" s="24" t="s">
        <v>198</v>
      </c>
      <c r="BU111" s="24" t="s">
        <v>182</v>
      </c>
      <c r="BV111" s="23"/>
      <c r="BW111" s="23"/>
      <c r="BX111" s="23"/>
      <c r="BY111" s="24" t="s">
        <v>704</v>
      </c>
      <c r="BZ111" s="24" t="s">
        <v>713</v>
      </c>
      <c r="CA111" s="23"/>
      <c r="CB111" s="24" t="s">
        <v>727</v>
      </c>
      <c r="CC111" s="24" t="s">
        <v>2276</v>
      </c>
      <c r="CD111" s="24" t="s">
        <v>830</v>
      </c>
      <c r="CE111" s="24" t="s">
        <v>830</v>
      </c>
      <c r="CF111" s="24" t="s">
        <v>837</v>
      </c>
      <c r="CG111" s="24" t="s">
        <v>844</v>
      </c>
      <c r="CH111" s="24" t="s">
        <v>198</v>
      </c>
      <c r="CI111" s="23"/>
      <c r="CJ111" s="24" t="s">
        <v>2277</v>
      </c>
      <c r="CK111" s="24">
        <v>4</v>
      </c>
      <c r="CL111" s="24">
        <v>4</v>
      </c>
      <c r="CM111" s="24">
        <v>3</v>
      </c>
      <c r="CN111" s="23"/>
    </row>
    <row r="112" spans="1:92" x14ac:dyDescent="0.2">
      <c r="A112" s="25">
        <v>42381.503758993058</v>
      </c>
      <c r="B112" s="24">
        <v>3</v>
      </c>
      <c r="C112" s="24">
        <v>5</v>
      </c>
      <c r="D112" s="24">
        <v>2</v>
      </c>
      <c r="E112" s="24">
        <v>5</v>
      </c>
      <c r="F112" s="24">
        <v>3</v>
      </c>
      <c r="G112" s="24">
        <v>5</v>
      </c>
      <c r="H112" s="24">
        <v>3</v>
      </c>
      <c r="I112" s="24">
        <v>3</v>
      </c>
      <c r="J112" s="24">
        <v>3</v>
      </c>
      <c r="K112" s="24">
        <v>2</v>
      </c>
      <c r="L112" s="24">
        <v>4</v>
      </c>
      <c r="M112" s="24">
        <v>4</v>
      </c>
      <c r="N112" s="24">
        <v>2</v>
      </c>
      <c r="O112" s="24">
        <v>5</v>
      </c>
      <c r="P112" s="24">
        <v>5</v>
      </c>
      <c r="Q112" s="24">
        <v>4</v>
      </c>
      <c r="R112" s="24">
        <v>5</v>
      </c>
      <c r="S112" s="24">
        <v>2</v>
      </c>
      <c r="T112" s="24">
        <v>3</v>
      </c>
      <c r="U112" s="23"/>
      <c r="V112" s="23"/>
      <c r="W112" s="24">
        <v>5</v>
      </c>
      <c r="X112" s="24">
        <v>4</v>
      </c>
      <c r="Y112" s="24">
        <v>4</v>
      </c>
      <c r="Z112" s="24">
        <v>5</v>
      </c>
      <c r="AA112" s="24">
        <v>4</v>
      </c>
      <c r="AB112" s="24">
        <v>4</v>
      </c>
      <c r="AC112" s="24">
        <v>4</v>
      </c>
      <c r="AD112" s="24">
        <v>4</v>
      </c>
      <c r="AE112" s="24">
        <v>4</v>
      </c>
      <c r="AF112" s="24">
        <v>4</v>
      </c>
      <c r="AG112" s="24">
        <v>5</v>
      </c>
      <c r="AH112" s="24">
        <v>4</v>
      </c>
      <c r="AI112" s="24">
        <v>3</v>
      </c>
      <c r="AJ112" s="24">
        <v>3</v>
      </c>
      <c r="AK112" s="24">
        <v>4</v>
      </c>
      <c r="AL112" s="24">
        <v>5</v>
      </c>
      <c r="AM112" s="24">
        <v>2</v>
      </c>
      <c r="AN112" s="24">
        <v>3</v>
      </c>
      <c r="AO112" s="24">
        <v>3</v>
      </c>
      <c r="AP112" s="24">
        <v>5</v>
      </c>
      <c r="AQ112" s="24">
        <v>2</v>
      </c>
      <c r="AR112" s="24">
        <v>3</v>
      </c>
      <c r="AS112" s="24">
        <v>4</v>
      </c>
      <c r="AT112" s="24">
        <v>4</v>
      </c>
      <c r="AU112" s="24">
        <v>2</v>
      </c>
      <c r="AV112" s="24">
        <v>5</v>
      </c>
      <c r="AW112" s="24">
        <v>5</v>
      </c>
      <c r="AX112" s="24">
        <v>4</v>
      </c>
      <c r="AY112" s="24">
        <v>5</v>
      </c>
      <c r="AZ112" s="24">
        <v>2</v>
      </c>
      <c r="BA112" s="24">
        <v>2</v>
      </c>
      <c r="BB112" s="23"/>
      <c r="BC112" s="23"/>
      <c r="BD112" s="23"/>
      <c r="BE112" s="24">
        <v>4</v>
      </c>
      <c r="BF112" s="24">
        <v>5</v>
      </c>
      <c r="BG112" s="24">
        <v>5</v>
      </c>
      <c r="BH112" s="24">
        <v>4</v>
      </c>
      <c r="BI112" s="24">
        <v>5</v>
      </c>
      <c r="BJ112" s="24">
        <v>4</v>
      </c>
      <c r="BK112" s="24" t="s">
        <v>198</v>
      </c>
      <c r="BL112" s="24" t="s">
        <v>198</v>
      </c>
      <c r="BM112" s="24" t="s">
        <v>198</v>
      </c>
      <c r="BN112" s="24" t="s">
        <v>198</v>
      </c>
      <c r="BO112" s="24" t="s">
        <v>198</v>
      </c>
      <c r="BP112" s="24" t="s">
        <v>1564</v>
      </c>
      <c r="BQ112" s="24" t="s">
        <v>198</v>
      </c>
      <c r="BR112" s="24" t="s">
        <v>1564</v>
      </c>
      <c r="BS112" s="24" t="s">
        <v>198</v>
      </c>
      <c r="BT112" s="24" t="s">
        <v>198</v>
      </c>
      <c r="BU112" s="24" t="s">
        <v>198</v>
      </c>
      <c r="BV112" s="24" t="s">
        <v>2119</v>
      </c>
      <c r="BW112" s="24" t="s">
        <v>2121</v>
      </c>
      <c r="BX112" s="24" t="s">
        <v>2128</v>
      </c>
      <c r="BY112" s="24" t="s">
        <v>704</v>
      </c>
      <c r="BZ112" s="24" t="s">
        <v>713</v>
      </c>
      <c r="CA112" s="24" t="s">
        <v>719</v>
      </c>
      <c r="CB112" s="24" t="s">
        <v>729</v>
      </c>
      <c r="CC112" s="24" t="s">
        <v>745</v>
      </c>
      <c r="CD112" s="24" t="s">
        <v>829</v>
      </c>
      <c r="CE112" s="24" t="s">
        <v>999</v>
      </c>
      <c r="CF112" s="24" t="s">
        <v>1502</v>
      </c>
      <c r="CG112" s="24" t="s">
        <v>846</v>
      </c>
      <c r="CH112" s="24" t="s">
        <v>198</v>
      </c>
      <c r="CI112" s="23"/>
      <c r="CJ112" s="23"/>
      <c r="CK112" s="24">
        <v>4</v>
      </c>
      <c r="CL112" s="24">
        <v>4</v>
      </c>
      <c r="CM112" s="24">
        <v>3</v>
      </c>
      <c r="CN112" s="23"/>
    </row>
    <row r="113" spans="1:92" x14ac:dyDescent="0.2">
      <c r="A113" s="25">
        <v>42381.517800567133</v>
      </c>
      <c r="B113" s="24">
        <v>2</v>
      </c>
      <c r="C113" s="24">
        <v>2</v>
      </c>
      <c r="D113" s="24">
        <v>1</v>
      </c>
      <c r="E113" s="24">
        <v>3</v>
      </c>
      <c r="F113" s="24">
        <v>3</v>
      </c>
      <c r="G113" s="24">
        <v>4</v>
      </c>
      <c r="H113" s="24">
        <v>1</v>
      </c>
      <c r="I113" s="24">
        <v>3</v>
      </c>
      <c r="J113" s="24">
        <v>4</v>
      </c>
      <c r="K113" s="24">
        <v>2</v>
      </c>
      <c r="L113" s="24">
        <v>5</v>
      </c>
      <c r="M113" s="24">
        <v>4</v>
      </c>
      <c r="N113" s="24">
        <v>4</v>
      </c>
      <c r="O113" s="24">
        <v>3</v>
      </c>
      <c r="P113" s="24">
        <v>3</v>
      </c>
      <c r="Q113" s="24">
        <v>5</v>
      </c>
      <c r="R113" s="24">
        <v>3</v>
      </c>
      <c r="S113" s="24">
        <v>2</v>
      </c>
      <c r="T113" s="24">
        <v>5</v>
      </c>
      <c r="U113" s="23"/>
      <c r="V113" s="23"/>
      <c r="W113" s="24">
        <v>1</v>
      </c>
      <c r="X113" s="24">
        <v>3</v>
      </c>
      <c r="Y113" s="24">
        <v>4</v>
      </c>
      <c r="Z113" s="24">
        <v>2</v>
      </c>
      <c r="AA113" s="24">
        <v>3</v>
      </c>
      <c r="AB113" s="24">
        <v>3</v>
      </c>
      <c r="AC113" s="24">
        <v>2</v>
      </c>
      <c r="AD113" s="24">
        <v>1</v>
      </c>
      <c r="AE113" s="24">
        <v>2</v>
      </c>
      <c r="AF113" s="24">
        <v>1</v>
      </c>
      <c r="AG113" s="24">
        <v>4</v>
      </c>
      <c r="AH113" s="24">
        <v>5</v>
      </c>
      <c r="AI113" s="24">
        <v>2</v>
      </c>
      <c r="AJ113" s="24">
        <v>2</v>
      </c>
      <c r="AK113" s="24">
        <v>3</v>
      </c>
      <c r="AL113" s="24">
        <v>3</v>
      </c>
      <c r="AM113" s="24">
        <v>4</v>
      </c>
      <c r="AN113" s="24">
        <v>4</v>
      </c>
      <c r="AO113" s="24">
        <v>1</v>
      </c>
      <c r="AP113" s="24">
        <v>4</v>
      </c>
      <c r="AQ113" s="24">
        <v>4</v>
      </c>
      <c r="AR113" s="24">
        <v>2</v>
      </c>
      <c r="AS113" s="24">
        <v>5</v>
      </c>
      <c r="AT113" s="24">
        <v>4</v>
      </c>
      <c r="AU113" s="24">
        <v>4</v>
      </c>
      <c r="AV113" s="24">
        <v>3</v>
      </c>
      <c r="AW113" s="24">
        <v>4</v>
      </c>
      <c r="AX113" s="24">
        <v>5</v>
      </c>
      <c r="AY113" s="24">
        <v>4</v>
      </c>
      <c r="AZ113" s="24">
        <v>2</v>
      </c>
      <c r="BA113" s="24">
        <v>5</v>
      </c>
      <c r="BB113" s="23"/>
      <c r="BC113" s="23"/>
      <c r="BD113" s="23"/>
      <c r="BE113" s="24">
        <v>4</v>
      </c>
      <c r="BF113" s="24">
        <v>4</v>
      </c>
      <c r="BG113" s="24">
        <v>4</v>
      </c>
      <c r="BH113" s="24">
        <v>5</v>
      </c>
      <c r="BI113" s="24">
        <v>3</v>
      </c>
      <c r="BJ113" s="24">
        <v>5</v>
      </c>
      <c r="BK113" s="24" t="s">
        <v>1564</v>
      </c>
      <c r="BL113" s="24" t="s">
        <v>198</v>
      </c>
      <c r="BM113" s="24" t="s">
        <v>198</v>
      </c>
      <c r="BN113" s="24" t="s">
        <v>1564</v>
      </c>
      <c r="BO113" s="24" t="s">
        <v>1564</v>
      </c>
      <c r="BP113" s="24" t="s">
        <v>1564</v>
      </c>
      <c r="BQ113" s="24" t="s">
        <v>1564</v>
      </c>
      <c r="BR113" s="24" t="s">
        <v>1564</v>
      </c>
      <c r="BS113" s="24" t="s">
        <v>2118</v>
      </c>
      <c r="BT113" s="24" t="s">
        <v>2118</v>
      </c>
      <c r="BU113" s="24" t="s">
        <v>198</v>
      </c>
      <c r="BV113" s="24" t="s">
        <v>183</v>
      </c>
      <c r="BW113" s="24" t="s">
        <v>2121</v>
      </c>
      <c r="BX113" s="24" t="s">
        <v>2128</v>
      </c>
      <c r="BY113" s="24" t="s">
        <v>705</v>
      </c>
      <c r="BZ113" s="24" t="s">
        <v>713</v>
      </c>
      <c r="CA113" s="24" t="s">
        <v>719</v>
      </c>
      <c r="CB113" s="24" t="s">
        <v>729</v>
      </c>
      <c r="CC113" s="24" t="s">
        <v>2278</v>
      </c>
      <c r="CD113" s="24" t="s">
        <v>828</v>
      </c>
      <c r="CE113" s="24" t="s">
        <v>2279</v>
      </c>
      <c r="CF113" s="24" t="s">
        <v>1167</v>
      </c>
      <c r="CG113" s="24" t="s">
        <v>848</v>
      </c>
      <c r="CH113" s="24" t="s">
        <v>2118</v>
      </c>
      <c r="CI113" s="23"/>
      <c r="CJ113" s="24" t="s">
        <v>2280</v>
      </c>
      <c r="CK113" s="24">
        <v>1</v>
      </c>
      <c r="CL113" s="24">
        <v>2</v>
      </c>
      <c r="CM113" s="24" t="s">
        <v>5</v>
      </c>
      <c r="CN113" s="23"/>
    </row>
    <row r="114" spans="1:92" x14ac:dyDescent="0.2">
      <c r="A114" s="25">
        <v>42381.52008988426</v>
      </c>
      <c r="B114" s="24">
        <v>1</v>
      </c>
      <c r="C114" s="24">
        <v>5</v>
      </c>
      <c r="D114" s="24">
        <v>1</v>
      </c>
      <c r="E114" s="24">
        <v>5</v>
      </c>
      <c r="F114" s="24">
        <v>1</v>
      </c>
      <c r="G114" s="24">
        <v>3</v>
      </c>
      <c r="H114" s="24">
        <v>4</v>
      </c>
      <c r="I114" s="24">
        <v>3</v>
      </c>
      <c r="J114" s="24">
        <v>3</v>
      </c>
      <c r="K114" s="24">
        <v>1</v>
      </c>
      <c r="L114" s="24">
        <v>4</v>
      </c>
      <c r="M114" s="24">
        <v>2</v>
      </c>
      <c r="N114" s="24">
        <v>3</v>
      </c>
      <c r="O114" s="24">
        <v>1</v>
      </c>
      <c r="P114" s="24">
        <v>3</v>
      </c>
      <c r="Q114" s="24">
        <v>1</v>
      </c>
      <c r="R114" s="24">
        <v>3</v>
      </c>
      <c r="S114" s="24">
        <v>1</v>
      </c>
      <c r="T114" s="24">
        <v>1</v>
      </c>
      <c r="U114" s="23"/>
      <c r="V114" s="23"/>
      <c r="W114" s="24">
        <v>2</v>
      </c>
      <c r="X114" s="24">
        <v>1</v>
      </c>
      <c r="Y114" s="24">
        <v>1</v>
      </c>
      <c r="Z114" s="24">
        <v>3</v>
      </c>
      <c r="AA114" s="24">
        <v>1</v>
      </c>
      <c r="AB114" s="24">
        <v>5</v>
      </c>
      <c r="AC114" s="24">
        <v>4</v>
      </c>
      <c r="AD114" s="24">
        <v>1</v>
      </c>
      <c r="AE114" s="24">
        <v>1</v>
      </c>
      <c r="AF114" s="24">
        <v>2</v>
      </c>
      <c r="AG114" s="24">
        <v>1</v>
      </c>
      <c r="AH114" s="24">
        <v>3</v>
      </c>
      <c r="AI114" s="24">
        <v>4</v>
      </c>
      <c r="AJ114" s="24" t="s">
        <v>5</v>
      </c>
      <c r="AK114" s="24">
        <v>5</v>
      </c>
      <c r="AL114" s="24">
        <v>3</v>
      </c>
      <c r="AM114" s="24" t="s">
        <v>5</v>
      </c>
      <c r="AN114" s="24">
        <v>2</v>
      </c>
      <c r="AO114" s="24">
        <v>4</v>
      </c>
      <c r="AP114" s="24">
        <v>4</v>
      </c>
      <c r="AQ114" s="24" t="s">
        <v>5</v>
      </c>
      <c r="AR114" s="24" t="s">
        <v>5</v>
      </c>
      <c r="AS114" s="24">
        <v>4</v>
      </c>
      <c r="AT114" s="24">
        <v>3</v>
      </c>
      <c r="AU114" s="24">
        <v>2</v>
      </c>
      <c r="AV114" s="24">
        <v>4</v>
      </c>
      <c r="AW114" s="24" t="s">
        <v>5</v>
      </c>
      <c r="AX114" s="24" t="s">
        <v>5</v>
      </c>
      <c r="AY114" s="24">
        <v>4</v>
      </c>
      <c r="AZ114" s="24">
        <v>1</v>
      </c>
      <c r="BA114" s="24" t="s">
        <v>5</v>
      </c>
      <c r="BB114" s="23"/>
      <c r="BC114" s="23"/>
      <c r="BD114" s="23"/>
      <c r="BE114" s="24">
        <v>5</v>
      </c>
      <c r="BF114" s="24">
        <v>4</v>
      </c>
      <c r="BG114" s="24">
        <v>4</v>
      </c>
      <c r="BH114" s="24">
        <v>5</v>
      </c>
      <c r="BI114" s="24">
        <v>5</v>
      </c>
      <c r="BJ114" s="24">
        <v>5</v>
      </c>
      <c r="BK114" s="24" t="s">
        <v>1564</v>
      </c>
      <c r="BL114" s="24" t="s">
        <v>198</v>
      </c>
      <c r="BM114" s="24" t="s">
        <v>2118</v>
      </c>
      <c r="BN114" s="24" t="s">
        <v>198</v>
      </c>
      <c r="BO114" s="24" t="s">
        <v>198</v>
      </c>
      <c r="BP114" s="24" t="s">
        <v>1564</v>
      </c>
      <c r="BQ114" s="24" t="s">
        <v>1564</v>
      </c>
      <c r="BR114" s="24" t="s">
        <v>1564</v>
      </c>
      <c r="BS114" s="24" t="s">
        <v>198</v>
      </c>
      <c r="BT114" s="24" t="s">
        <v>198</v>
      </c>
      <c r="BU114" s="24" t="s">
        <v>198</v>
      </c>
      <c r="BV114" s="24" t="s">
        <v>183</v>
      </c>
      <c r="BW114" s="24" t="s">
        <v>2121</v>
      </c>
      <c r="BX114" s="24" t="s">
        <v>2128</v>
      </c>
      <c r="BY114" s="24" t="s">
        <v>704</v>
      </c>
      <c r="BZ114" s="24" t="s">
        <v>714</v>
      </c>
      <c r="CA114" s="24" t="s">
        <v>720</v>
      </c>
      <c r="CB114" s="24" t="s">
        <v>727</v>
      </c>
      <c r="CC114" s="24" t="s">
        <v>2281</v>
      </c>
      <c r="CD114" s="24" t="s">
        <v>828</v>
      </c>
      <c r="CE114" s="24" t="s">
        <v>1486</v>
      </c>
      <c r="CF114" s="24" t="s">
        <v>837</v>
      </c>
      <c r="CG114" s="24" t="s">
        <v>844</v>
      </c>
      <c r="CH114" s="24" t="s">
        <v>198</v>
      </c>
      <c r="CI114" s="23"/>
      <c r="CJ114" s="23"/>
      <c r="CK114" s="24">
        <v>1</v>
      </c>
      <c r="CL114" s="24" t="s">
        <v>5</v>
      </c>
      <c r="CM114" s="24">
        <v>1</v>
      </c>
      <c r="CN114" s="23"/>
    </row>
    <row r="115" spans="1:92" x14ac:dyDescent="0.2">
      <c r="A115" s="25">
        <v>42381.525144583335</v>
      </c>
      <c r="B115" s="24">
        <v>2</v>
      </c>
      <c r="C115" s="24">
        <v>5</v>
      </c>
      <c r="D115" s="24">
        <v>4</v>
      </c>
      <c r="E115" s="24">
        <v>4</v>
      </c>
      <c r="F115" s="24">
        <v>1</v>
      </c>
      <c r="G115" s="24">
        <v>4</v>
      </c>
      <c r="H115" s="24">
        <v>5</v>
      </c>
      <c r="I115" s="24">
        <v>3</v>
      </c>
      <c r="J115" s="24">
        <v>3</v>
      </c>
      <c r="K115" s="24">
        <v>3</v>
      </c>
      <c r="L115" s="24">
        <v>2</v>
      </c>
      <c r="M115" s="24">
        <v>3</v>
      </c>
      <c r="N115" s="24">
        <v>1</v>
      </c>
      <c r="O115" s="24">
        <v>2</v>
      </c>
      <c r="P115" s="24">
        <v>4</v>
      </c>
      <c r="Q115" s="24">
        <v>4</v>
      </c>
      <c r="R115" s="24">
        <v>1</v>
      </c>
      <c r="S115" s="24">
        <v>1</v>
      </c>
      <c r="T115" s="24">
        <v>3</v>
      </c>
      <c r="U115" s="23"/>
      <c r="V115" s="23"/>
      <c r="W115" s="24">
        <v>4</v>
      </c>
      <c r="X115" s="24">
        <v>4</v>
      </c>
      <c r="Y115" s="24">
        <v>4</v>
      </c>
      <c r="Z115" s="24">
        <v>3</v>
      </c>
      <c r="AA115" s="24">
        <v>3</v>
      </c>
      <c r="AB115" s="24">
        <v>4</v>
      </c>
      <c r="AC115" s="24">
        <v>4</v>
      </c>
      <c r="AD115" s="24">
        <v>5</v>
      </c>
      <c r="AE115" s="24">
        <v>2</v>
      </c>
      <c r="AF115" s="24">
        <v>5</v>
      </c>
      <c r="AG115" s="24">
        <v>4</v>
      </c>
      <c r="AH115" s="24">
        <v>3</v>
      </c>
      <c r="AI115" s="24">
        <v>5</v>
      </c>
      <c r="AJ115" s="24">
        <v>1</v>
      </c>
      <c r="AK115" s="24">
        <v>5</v>
      </c>
      <c r="AL115" s="24">
        <v>1</v>
      </c>
      <c r="AM115" s="24">
        <v>1</v>
      </c>
      <c r="AN115" s="24">
        <v>3</v>
      </c>
      <c r="AO115" s="24">
        <v>4</v>
      </c>
      <c r="AP115" s="24">
        <v>3</v>
      </c>
      <c r="AQ115" s="24">
        <v>2</v>
      </c>
      <c r="AR115" s="24">
        <v>2</v>
      </c>
      <c r="AS115" s="24">
        <v>2</v>
      </c>
      <c r="AT115" s="24">
        <v>5</v>
      </c>
      <c r="AU115" s="24">
        <v>1</v>
      </c>
      <c r="AV115" s="24">
        <v>3</v>
      </c>
      <c r="AW115" s="24">
        <v>4</v>
      </c>
      <c r="AX115" s="24">
        <v>3</v>
      </c>
      <c r="AY115" s="24">
        <v>3</v>
      </c>
      <c r="AZ115" s="24">
        <v>1</v>
      </c>
      <c r="BA115" s="24">
        <v>4</v>
      </c>
      <c r="BB115" s="23"/>
      <c r="BC115" s="23"/>
      <c r="BD115" s="23"/>
      <c r="BE115" s="24">
        <v>5</v>
      </c>
      <c r="BF115" s="24">
        <v>4</v>
      </c>
      <c r="BG115" s="24">
        <v>3</v>
      </c>
      <c r="BH115" s="24">
        <v>2</v>
      </c>
      <c r="BI115" s="24">
        <v>5</v>
      </c>
      <c r="BJ115" s="24">
        <v>4</v>
      </c>
      <c r="BK115" s="24" t="s">
        <v>1564</v>
      </c>
      <c r="BL115" s="24" t="s">
        <v>198</v>
      </c>
      <c r="BM115" s="24" t="s">
        <v>198</v>
      </c>
      <c r="BN115" s="24" t="s">
        <v>2118</v>
      </c>
      <c r="BO115" s="24" t="s">
        <v>198</v>
      </c>
      <c r="BP115" s="24" t="s">
        <v>198</v>
      </c>
      <c r="BQ115" s="24" t="s">
        <v>198</v>
      </c>
      <c r="BR115" s="24" t="s">
        <v>198</v>
      </c>
      <c r="BS115" s="24" t="s">
        <v>1564</v>
      </c>
      <c r="BT115" s="24" t="s">
        <v>2118</v>
      </c>
      <c r="BU115" s="24" t="s">
        <v>198</v>
      </c>
      <c r="BV115" s="24" t="s">
        <v>183</v>
      </c>
      <c r="BW115" s="24" t="s">
        <v>2121</v>
      </c>
      <c r="BX115" s="24" t="s">
        <v>2128</v>
      </c>
      <c r="BY115" s="24" t="s">
        <v>704</v>
      </c>
      <c r="BZ115" s="24" t="s">
        <v>712</v>
      </c>
      <c r="CA115" s="24" t="s">
        <v>719</v>
      </c>
      <c r="CB115" s="24" t="s">
        <v>727</v>
      </c>
      <c r="CC115" s="24" t="s">
        <v>2282</v>
      </c>
      <c r="CD115" s="24" t="s">
        <v>206</v>
      </c>
      <c r="CE115" s="24" t="s">
        <v>1216</v>
      </c>
      <c r="CF115" s="24" t="s">
        <v>837</v>
      </c>
      <c r="CG115" s="24" t="s">
        <v>844</v>
      </c>
      <c r="CH115" s="24" t="s">
        <v>2118</v>
      </c>
      <c r="CI115" s="23"/>
      <c r="CJ115" s="23"/>
      <c r="CK115" s="24">
        <v>5</v>
      </c>
      <c r="CL115" s="24">
        <v>5</v>
      </c>
      <c r="CM115" s="24">
        <v>1</v>
      </c>
      <c r="CN115" s="23"/>
    </row>
    <row r="116" spans="1:92" x14ac:dyDescent="0.2">
      <c r="A116" s="25">
        <v>42381.532945960644</v>
      </c>
      <c r="B116" s="24">
        <v>5</v>
      </c>
      <c r="C116" s="24">
        <v>4</v>
      </c>
      <c r="D116" s="24">
        <v>2</v>
      </c>
      <c r="E116" s="24">
        <v>3</v>
      </c>
      <c r="F116" s="24">
        <v>1</v>
      </c>
      <c r="G116" s="24">
        <v>4</v>
      </c>
      <c r="H116" s="24">
        <v>5</v>
      </c>
      <c r="I116" s="24">
        <v>5</v>
      </c>
      <c r="J116" s="24">
        <v>4</v>
      </c>
      <c r="K116" s="24">
        <v>2</v>
      </c>
      <c r="L116" s="24">
        <v>1</v>
      </c>
      <c r="M116" s="24">
        <v>4</v>
      </c>
      <c r="N116" s="24">
        <v>1</v>
      </c>
      <c r="O116" s="24">
        <v>3</v>
      </c>
      <c r="P116" s="24">
        <v>5</v>
      </c>
      <c r="Q116" s="24">
        <v>2</v>
      </c>
      <c r="R116" s="24">
        <v>2</v>
      </c>
      <c r="S116" s="24">
        <v>2</v>
      </c>
      <c r="T116" s="24">
        <v>3</v>
      </c>
      <c r="U116" s="23"/>
      <c r="V116" s="23"/>
      <c r="W116" s="24">
        <v>3</v>
      </c>
      <c r="X116" s="24">
        <v>1</v>
      </c>
      <c r="Y116" s="24">
        <v>5</v>
      </c>
      <c r="Z116" s="24">
        <v>4</v>
      </c>
      <c r="AA116" s="24">
        <v>4</v>
      </c>
      <c r="AB116" s="24">
        <v>2</v>
      </c>
      <c r="AC116" s="24">
        <v>5</v>
      </c>
      <c r="AD116" s="24">
        <v>4</v>
      </c>
      <c r="AE116" s="24">
        <v>5</v>
      </c>
      <c r="AF116" s="24">
        <v>4</v>
      </c>
      <c r="AG116" s="24">
        <v>5</v>
      </c>
      <c r="AH116" s="24">
        <v>4</v>
      </c>
      <c r="AI116" s="24">
        <v>3</v>
      </c>
      <c r="AJ116" s="24">
        <v>5</v>
      </c>
      <c r="AK116" s="24">
        <v>3</v>
      </c>
      <c r="AL116" s="24">
        <v>2</v>
      </c>
      <c r="AM116" s="24">
        <v>3</v>
      </c>
      <c r="AN116" s="24">
        <v>3</v>
      </c>
      <c r="AO116" s="24">
        <v>5</v>
      </c>
      <c r="AP116" s="24">
        <v>4</v>
      </c>
      <c r="AQ116" s="24">
        <v>4</v>
      </c>
      <c r="AR116" s="24">
        <v>3</v>
      </c>
      <c r="AS116" s="24">
        <v>1</v>
      </c>
      <c r="AT116" s="24">
        <v>5</v>
      </c>
      <c r="AU116" s="24">
        <v>2</v>
      </c>
      <c r="AV116" s="24">
        <v>4</v>
      </c>
      <c r="AW116" s="24">
        <v>5</v>
      </c>
      <c r="AX116" s="24">
        <v>3</v>
      </c>
      <c r="AY116" s="24">
        <v>2</v>
      </c>
      <c r="AZ116" s="24">
        <v>3</v>
      </c>
      <c r="BA116" s="24">
        <v>2</v>
      </c>
      <c r="BB116" s="23"/>
      <c r="BC116" s="23"/>
      <c r="BD116" s="23"/>
      <c r="BE116" s="24">
        <v>5</v>
      </c>
      <c r="BF116" s="24">
        <v>4</v>
      </c>
      <c r="BG116" s="24">
        <v>4</v>
      </c>
      <c r="BH116" s="24">
        <v>5</v>
      </c>
      <c r="BI116" s="24">
        <v>3</v>
      </c>
      <c r="BJ116" s="24">
        <v>5</v>
      </c>
      <c r="BK116" s="24" t="s">
        <v>198</v>
      </c>
      <c r="BL116" s="24" t="s">
        <v>198</v>
      </c>
      <c r="BM116" s="24" t="s">
        <v>1564</v>
      </c>
      <c r="BN116" s="24" t="s">
        <v>1564</v>
      </c>
      <c r="BO116" s="24" t="s">
        <v>198</v>
      </c>
      <c r="BP116" s="24" t="s">
        <v>198</v>
      </c>
      <c r="BQ116" s="24" t="s">
        <v>2118</v>
      </c>
      <c r="BR116" s="24" t="s">
        <v>2118</v>
      </c>
      <c r="BS116" s="24" t="s">
        <v>198</v>
      </c>
      <c r="BT116" s="24" t="s">
        <v>198</v>
      </c>
      <c r="BU116" s="24" t="s">
        <v>198</v>
      </c>
      <c r="BV116" s="24" t="s">
        <v>2143</v>
      </c>
      <c r="BW116" s="24" t="s">
        <v>2283</v>
      </c>
      <c r="BX116" s="24" t="s">
        <v>2128</v>
      </c>
      <c r="BY116" s="24" t="s">
        <v>704</v>
      </c>
      <c r="BZ116" s="24" t="s">
        <v>712</v>
      </c>
      <c r="CA116" s="24" t="s">
        <v>719</v>
      </c>
      <c r="CB116" s="24" t="s">
        <v>727</v>
      </c>
      <c r="CC116" s="24" t="s">
        <v>1129</v>
      </c>
      <c r="CD116" s="24" t="s">
        <v>828</v>
      </c>
      <c r="CE116" s="24" t="s">
        <v>1093</v>
      </c>
      <c r="CF116" s="24" t="s">
        <v>837</v>
      </c>
      <c r="CG116" s="24" t="s">
        <v>844</v>
      </c>
      <c r="CH116" s="24" t="s">
        <v>2118</v>
      </c>
      <c r="CI116" s="23"/>
      <c r="CJ116" s="23"/>
      <c r="CK116" s="24">
        <v>3</v>
      </c>
      <c r="CL116" s="24">
        <v>4</v>
      </c>
      <c r="CM116" s="24" t="s">
        <v>5</v>
      </c>
      <c r="CN116" s="23"/>
    </row>
    <row r="117" spans="1:92" x14ac:dyDescent="0.2">
      <c r="A117" s="25">
        <v>42381.533157395832</v>
      </c>
      <c r="B117" s="24">
        <v>1</v>
      </c>
      <c r="C117" s="24">
        <v>2</v>
      </c>
      <c r="D117" s="24">
        <v>1</v>
      </c>
      <c r="E117" s="24">
        <v>1</v>
      </c>
      <c r="F117" s="24">
        <v>2</v>
      </c>
      <c r="G117" s="24">
        <v>3</v>
      </c>
      <c r="H117" s="24">
        <v>2</v>
      </c>
      <c r="I117" s="24">
        <v>2</v>
      </c>
      <c r="J117" s="24">
        <v>2</v>
      </c>
      <c r="K117" s="24">
        <v>1</v>
      </c>
      <c r="L117" s="24">
        <v>3</v>
      </c>
      <c r="M117" s="24">
        <v>3</v>
      </c>
      <c r="N117" s="24">
        <v>2</v>
      </c>
      <c r="O117" s="24">
        <v>2</v>
      </c>
      <c r="P117" s="24">
        <v>3</v>
      </c>
      <c r="Q117" s="24">
        <v>2</v>
      </c>
      <c r="R117" s="24">
        <v>3</v>
      </c>
      <c r="S117" s="24">
        <v>3</v>
      </c>
      <c r="T117" s="24">
        <v>5</v>
      </c>
      <c r="U117" s="23"/>
      <c r="V117" s="23"/>
      <c r="W117" s="24">
        <v>3</v>
      </c>
      <c r="X117" s="24">
        <v>2</v>
      </c>
      <c r="Y117" s="24">
        <v>4</v>
      </c>
      <c r="Z117" s="24">
        <v>3</v>
      </c>
      <c r="AA117" s="24">
        <v>3</v>
      </c>
      <c r="AB117" s="24">
        <v>3</v>
      </c>
      <c r="AC117" s="24">
        <v>3</v>
      </c>
      <c r="AD117" s="24">
        <v>2</v>
      </c>
      <c r="AE117" s="24">
        <v>2</v>
      </c>
      <c r="AF117" s="24">
        <v>3</v>
      </c>
      <c r="AG117" s="24">
        <v>4</v>
      </c>
      <c r="AH117" s="24">
        <v>4</v>
      </c>
      <c r="AI117" s="24">
        <v>3</v>
      </c>
      <c r="AJ117" s="24" t="s">
        <v>5</v>
      </c>
      <c r="AK117" s="24">
        <v>3</v>
      </c>
      <c r="AL117" s="24">
        <v>1</v>
      </c>
      <c r="AM117" s="24">
        <v>3</v>
      </c>
      <c r="AN117" s="24">
        <v>3</v>
      </c>
      <c r="AO117" s="24">
        <v>2</v>
      </c>
      <c r="AP117" s="24">
        <v>3</v>
      </c>
      <c r="AQ117" s="24">
        <v>2</v>
      </c>
      <c r="AR117" s="24" t="s">
        <v>5</v>
      </c>
      <c r="AS117" s="24">
        <v>3</v>
      </c>
      <c r="AT117" s="24">
        <v>3</v>
      </c>
      <c r="AU117" s="24">
        <v>2</v>
      </c>
      <c r="AV117" s="24">
        <v>2</v>
      </c>
      <c r="AW117" s="24">
        <v>3</v>
      </c>
      <c r="AX117" s="24">
        <v>3</v>
      </c>
      <c r="AY117" s="24">
        <v>3</v>
      </c>
      <c r="AZ117" s="24">
        <v>3</v>
      </c>
      <c r="BA117" s="24">
        <v>5</v>
      </c>
      <c r="BB117" s="23"/>
      <c r="BC117" s="23"/>
      <c r="BD117" s="23"/>
      <c r="BE117" s="24">
        <v>3</v>
      </c>
      <c r="BF117" s="24">
        <v>4</v>
      </c>
      <c r="BG117" s="24">
        <v>3</v>
      </c>
      <c r="BH117" s="24">
        <v>4</v>
      </c>
      <c r="BI117" s="24">
        <v>4</v>
      </c>
      <c r="BJ117" s="24">
        <v>3</v>
      </c>
      <c r="BK117" s="24" t="s">
        <v>198</v>
      </c>
      <c r="BL117" s="24" t="s">
        <v>198</v>
      </c>
      <c r="BM117" s="24" t="s">
        <v>198</v>
      </c>
      <c r="BN117" s="24" t="s">
        <v>1564</v>
      </c>
      <c r="BO117" s="24" t="s">
        <v>198</v>
      </c>
      <c r="BP117" s="24" t="s">
        <v>1564</v>
      </c>
      <c r="BQ117" s="24" t="s">
        <v>2118</v>
      </c>
      <c r="BR117" s="24" t="s">
        <v>2118</v>
      </c>
      <c r="BS117" s="24" t="s">
        <v>2118</v>
      </c>
      <c r="BT117" s="24" t="s">
        <v>2118</v>
      </c>
      <c r="BU117" s="24" t="s">
        <v>198</v>
      </c>
      <c r="BV117" s="24" t="s">
        <v>187</v>
      </c>
      <c r="BW117" s="24" t="s">
        <v>2253</v>
      </c>
      <c r="BX117" s="24" t="s">
        <v>2128</v>
      </c>
      <c r="BY117" s="24" t="s">
        <v>705</v>
      </c>
      <c r="BZ117" s="24" t="s">
        <v>711</v>
      </c>
      <c r="CA117" s="24" t="s">
        <v>719</v>
      </c>
      <c r="CB117" s="24" t="s">
        <v>727</v>
      </c>
      <c r="CC117" s="24" t="s">
        <v>2284</v>
      </c>
      <c r="CD117" s="24" t="s">
        <v>741</v>
      </c>
      <c r="CE117" s="24" t="s">
        <v>1093</v>
      </c>
      <c r="CF117" s="24" t="s">
        <v>837</v>
      </c>
      <c r="CG117" s="24" t="s">
        <v>844</v>
      </c>
      <c r="CH117" s="24" t="s">
        <v>2118</v>
      </c>
      <c r="CI117" s="23"/>
      <c r="CJ117" s="23"/>
      <c r="CK117" s="24">
        <v>2</v>
      </c>
      <c r="CL117" s="24">
        <v>2</v>
      </c>
      <c r="CM117" s="24">
        <v>1</v>
      </c>
      <c r="CN117" s="23"/>
    </row>
    <row r="118" spans="1:92" x14ac:dyDescent="0.2">
      <c r="A118" s="25">
        <v>42381.545277604164</v>
      </c>
      <c r="B118" s="24" t="s">
        <v>5</v>
      </c>
      <c r="C118" s="24">
        <v>4</v>
      </c>
      <c r="D118" s="24">
        <v>4</v>
      </c>
      <c r="E118" s="24">
        <v>2</v>
      </c>
      <c r="F118" s="24">
        <v>3</v>
      </c>
      <c r="G118" s="24">
        <v>5</v>
      </c>
      <c r="H118" s="24" t="s">
        <v>5</v>
      </c>
      <c r="I118" s="24">
        <v>4</v>
      </c>
      <c r="J118" s="24">
        <v>4</v>
      </c>
      <c r="K118" s="24">
        <v>3</v>
      </c>
      <c r="L118" s="24">
        <v>3</v>
      </c>
      <c r="M118" s="24">
        <v>3</v>
      </c>
      <c r="N118" s="24">
        <v>3</v>
      </c>
      <c r="O118" s="24">
        <v>4</v>
      </c>
      <c r="P118" s="24">
        <v>3</v>
      </c>
      <c r="Q118" s="24">
        <v>2</v>
      </c>
      <c r="R118" s="24">
        <v>4</v>
      </c>
      <c r="S118" s="24">
        <v>3</v>
      </c>
      <c r="T118" s="24">
        <v>3</v>
      </c>
      <c r="U118" s="23"/>
      <c r="V118" s="23"/>
      <c r="W118" s="24">
        <v>2</v>
      </c>
      <c r="X118" s="24">
        <v>4</v>
      </c>
      <c r="Y118" s="24">
        <v>4</v>
      </c>
      <c r="Z118" s="24">
        <v>4</v>
      </c>
      <c r="AA118" s="24">
        <v>3</v>
      </c>
      <c r="AB118" s="24">
        <v>2</v>
      </c>
      <c r="AC118" s="24">
        <v>5</v>
      </c>
      <c r="AD118" s="24">
        <v>4</v>
      </c>
      <c r="AE118" s="24">
        <v>4</v>
      </c>
      <c r="AF118" s="24">
        <v>5</v>
      </c>
      <c r="AG118" s="24">
        <v>5</v>
      </c>
      <c r="AH118" s="24">
        <v>4</v>
      </c>
      <c r="AI118" s="24">
        <v>4</v>
      </c>
      <c r="AJ118" s="24" t="s">
        <v>5</v>
      </c>
      <c r="AK118" s="24">
        <v>4</v>
      </c>
      <c r="AL118" s="24">
        <v>3</v>
      </c>
      <c r="AM118" s="24">
        <v>3</v>
      </c>
      <c r="AN118" s="24">
        <v>5</v>
      </c>
      <c r="AO118" s="24">
        <v>1</v>
      </c>
      <c r="AP118" s="24">
        <v>4</v>
      </c>
      <c r="AQ118" s="24">
        <v>2</v>
      </c>
      <c r="AR118" s="24">
        <v>2</v>
      </c>
      <c r="AS118" s="24">
        <v>3</v>
      </c>
      <c r="AT118" s="24">
        <v>4</v>
      </c>
      <c r="AU118" s="24">
        <v>2</v>
      </c>
      <c r="AV118" s="24">
        <v>4</v>
      </c>
      <c r="AW118" s="24">
        <v>4</v>
      </c>
      <c r="AX118" s="24" t="s">
        <v>5</v>
      </c>
      <c r="AY118" s="24">
        <v>4</v>
      </c>
      <c r="AZ118" s="24">
        <v>3</v>
      </c>
      <c r="BA118" s="24">
        <v>3</v>
      </c>
      <c r="BB118" s="23"/>
      <c r="BC118" s="23"/>
      <c r="BD118" s="23"/>
      <c r="BE118" s="24">
        <v>5</v>
      </c>
      <c r="BF118" s="24">
        <v>5</v>
      </c>
      <c r="BG118" s="24">
        <v>4</v>
      </c>
      <c r="BH118" s="24">
        <v>4</v>
      </c>
      <c r="BI118" s="24">
        <v>4</v>
      </c>
      <c r="BJ118" s="24">
        <v>5</v>
      </c>
      <c r="BK118" s="24" t="s">
        <v>1564</v>
      </c>
      <c r="BL118" s="24" t="s">
        <v>198</v>
      </c>
      <c r="BM118" s="24" t="s">
        <v>198</v>
      </c>
      <c r="BN118" s="24" t="s">
        <v>1564</v>
      </c>
      <c r="BO118" s="24" t="s">
        <v>198</v>
      </c>
      <c r="BP118" s="24" t="s">
        <v>198</v>
      </c>
      <c r="BQ118" s="24" t="s">
        <v>1564</v>
      </c>
      <c r="BR118" s="24" t="s">
        <v>1564</v>
      </c>
      <c r="BS118" s="24" t="s">
        <v>1564</v>
      </c>
      <c r="BT118" s="24" t="s">
        <v>1564</v>
      </c>
      <c r="BU118" s="24" t="s">
        <v>198</v>
      </c>
      <c r="BV118" s="24" t="s">
        <v>2119</v>
      </c>
      <c r="BW118" s="24" t="s">
        <v>2121</v>
      </c>
      <c r="BX118" s="24" t="s">
        <v>2128</v>
      </c>
      <c r="BY118" s="24" t="s">
        <v>704</v>
      </c>
      <c r="BZ118" s="24" t="s">
        <v>714</v>
      </c>
      <c r="CA118" s="24" t="s">
        <v>723</v>
      </c>
      <c r="CB118" s="24" t="s">
        <v>727</v>
      </c>
      <c r="CC118" s="24" t="s">
        <v>2285</v>
      </c>
      <c r="CD118" s="24" t="s">
        <v>828</v>
      </c>
      <c r="CE118" s="24" t="s">
        <v>1804</v>
      </c>
      <c r="CF118" s="24" t="s">
        <v>837</v>
      </c>
      <c r="CG118" s="24" t="s">
        <v>844</v>
      </c>
      <c r="CH118" s="24" t="s">
        <v>1564</v>
      </c>
      <c r="CI118" s="23"/>
      <c r="CJ118" s="24" t="s">
        <v>2286</v>
      </c>
      <c r="CK118" s="24">
        <v>3</v>
      </c>
      <c r="CL118" s="24">
        <v>5</v>
      </c>
      <c r="CM118" s="24" t="s">
        <v>5</v>
      </c>
      <c r="CN118" s="23"/>
    </row>
    <row r="119" spans="1:92" x14ac:dyDescent="0.2">
      <c r="A119" s="25">
        <v>42381.547287546295</v>
      </c>
      <c r="B119" s="24">
        <v>2</v>
      </c>
      <c r="C119" s="24">
        <v>1</v>
      </c>
      <c r="D119" s="24">
        <v>1</v>
      </c>
      <c r="E119" s="24">
        <v>1</v>
      </c>
      <c r="F119" s="24">
        <v>1</v>
      </c>
      <c r="G119" s="24">
        <v>4</v>
      </c>
      <c r="H119" s="24">
        <v>2</v>
      </c>
      <c r="I119" s="24">
        <v>3</v>
      </c>
      <c r="J119" s="24">
        <v>3</v>
      </c>
      <c r="K119" s="24">
        <v>1</v>
      </c>
      <c r="L119" s="24">
        <v>3</v>
      </c>
      <c r="M119" s="24">
        <v>3</v>
      </c>
      <c r="N119" s="24">
        <v>2</v>
      </c>
      <c r="O119" s="24">
        <v>5</v>
      </c>
      <c r="P119" s="24">
        <v>3</v>
      </c>
      <c r="Q119" s="24">
        <v>3</v>
      </c>
      <c r="R119" s="24">
        <v>4</v>
      </c>
      <c r="S119" s="24">
        <v>1</v>
      </c>
      <c r="T119" s="24">
        <v>2</v>
      </c>
      <c r="U119" s="23"/>
      <c r="V119" s="23"/>
      <c r="W119" s="24">
        <v>4</v>
      </c>
      <c r="X119" s="24">
        <v>1</v>
      </c>
      <c r="Y119" s="24">
        <v>4</v>
      </c>
      <c r="Z119" s="24" t="s">
        <v>5</v>
      </c>
      <c r="AA119" s="24">
        <v>4</v>
      </c>
      <c r="AB119" s="24">
        <v>1</v>
      </c>
      <c r="AC119" s="24" t="s">
        <v>5</v>
      </c>
      <c r="AD119" s="24">
        <v>4</v>
      </c>
      <c r="AE119" s="24">
        <v>3</v>
      </c>
      <c r="AF119" s="24">
        <v>4</v>
      </c>
      <c r="AG119" s="24">
        <v>3</v>
      </c>
      <c r="AH119" s="24">
        <v>5</v>
      </c>
      <c r="AI119" s="24">
        <v>3</v>
      </c>
      <c r="AJ119" s="24">
        <v>4</v>
      </c>
      <c r="AK119" s="24">
        <v>1</v>
      </c>
      <c r="AL119" s="24">
        <v>1</v>
      </c>
      <c r="AM119" s="24">
        <v>1</v>
      </c>
      <c r="AN119" s="24">
        <v>4</v>
      </c>
      <c r="AO119" s="24">
        <v>3</v>
      </c>
      <c r="AP119" s="24">
        <v>1</v>
      </c>
      <c r="AQ119" s="24">
        <v>3</v>
      </c>
      <c r="AR119" s="24">
        <v>3</v>
      </c>
      <c r="AS119" s="24">
        <v>3</v>
      </c>
      <c r="AT119" s="24">
        <v>4</v>
      </c>
      <c r="AU119" s="24">
        <v>2</v>
      </c>
      <c r="AV119" s="24">
        <v>5</v>
      </c>
      <c r="AW119" s="24">
        <v>2</v>
      </c>
      <c r="AX119" s="24">
        <v>4</v>
      </c>
      <c r="AY119" s="24">
        <v>3</v>
      </c>
      <c r="AZ119" s="24">
        <v>1</v>
      </c>
      <c r="BA119" s="24">
        <v>1</v>
      </c>
      <c r="BB119" s="23"/>
      <c r="BC119" s="23"/>
      <c r="BD119" s="23"/>
      <c r="BE119" s="24">
        <v>4</v>
      </c>
      <c r="BF119" s="24">
        <v>4</v>
      </c>
      <c r="BG119" s="24">
        <v>4</v>
      </c>
      <c r="BH119" s="24">
        <v>4</v>
      </c>
      <c r="BI119" s="24">
        <v>2</v>
      </c>
      <c r="BJ119" s="24">
        <v>5</v>
      </c>
      <c r="BK119" s="24" t="s">
        <v>198</v>
      </c>
      <c r="BL119" s="24" t="s">
        <v>1564</v>
      </c>
      <c r="BM119" s="24" t="s">
        <v>198</v>
      </c>
      <c r="BN119" s="24" t="s">
        <v>198</v>
      </c>
      <c r="BO119" s="24" t="s">
        <v>198</v>
      </c>
      <c r="BP119" s="24" t="s">
        <v>198</v>
      </c>
      <c r="BQ119" s="24" t="s">
        <v>198</v>
      </c>
      <c r="BR119" s="24" t="s">
        <v>1564</v>
      </c>
      <c r="BS119" s="24" t="s">
        <v>1564</v>
      </c>
      <c r="BT119" s="24" t="s">
        <v>1564</v>
      </c>
      <c r="BU119" s="24" t="s">
        <v>198</v>
      </c>
      <c r="BV119" s="24" t="s">
        <v>187</v>
      </c>
      <c r="BW119" s="24" t="s">
        <v>2121</v>
      </c>
      <c r="BX119" s="24" t="s">
        <v>2128</v>
      </c>
      <c r="BY119" s="24" t="s">
        <v>705</v>
      </c>
      <c r="BZ119" s="24" t="s">
        <v>713</v>
      </c>
      <c r="CA119" s="24" t="s">
        <v>719</v>
      </c>
      <c r="CB119" s="24" t="s">
        <v>727</v>
      </c>
      <c r="CC119" s="24" t="s">
        <v>2287</v>
      </c>
      <c r="CD119" s="24" t="s">
        <v>828</v>
      </c>
      <c r="CE119" s="23"/>
      <c r="CF119" s="24" t="s">
        <v>404</v>
      </c>
      <c r="CG119" s="24" t="s">
        <v>846</v>
      </c>
      <c r="CH119" s="24" t="s">
        <v>1564</v>
      </c>
      <c r="CI119" s="23"/>
      <c r="CJ119" s="23"/>
      <c r="CK119" s="24">
        <v>3</v>
      </c>
      <c r="CL119" s="24">
        <v>3</v>
      </c>
      <c r="CM119" s="24">
        <v>1</v>
      </c>
      <c r="CN119" s="23"/>
    </row>
    <row r="120" spans="1:92" x14ac:dyDescent="0.2">
      <c r="A120" s="25">
        <v>42381.561172847221</v>
      </c>
      <c r="B120" s="24">
        <v>4</v>
      </c>
      <c r="C120" s="24">
        <v>5</v>
      </c>
      <c r="D120" s="24">
        <v>4</v>
      </c>
      <c r="E120" s="24">
        <v>3</v>
      </c>
      <c r="F120" s="24">
        <v>4</v>
      </c>
      <c r="G120" s="24">
        <v>5</v>
      </c>
      <c r="H120" s="24">
        <v>4</v>
      </c>
      <c r="I120" s="24">
        <v>4</v>
      </c>
      <c r="J120" s="24">
        <v>4</v>
      </c>
      <c r="K120" s="24">
        <v>4</v>
      </c>
      <c r="L120" s="24">
        <v>4</v>
      </c>
      <c r="M120" s="24">
        <v>4</v>
      </c>
      <c r="N120" s="24">
        <v>4</v>
      </c>
      <c r="O120" s="24">
        <v>4</v>
      </c>
      <c r="P120" s="24">
        <v>4</v>
      </c>
      <c r="Q120" s="24">
        <v>5</v>
      </c>
      <c r="R120" s="24">
        <v>4</v>
      </c>
      <c r="S120" s="24">
        <v>2</v>
      </c>
      <c r="T120" s="24">
        <v>4</v>
      </c>
      <c r="U120" s="23"/>
      <c r="V120" s="23"/>
      <c r="W120" s="24">
        <v>3</v>
      </c>
      <c r="X120" s="24">
        <v>3</v>
      </c>
      <c r="Y120" s="24">
        <v>4</v>
      </c>
      <c r="Z120" s="24">
        <v>4</v>
      </c>
      <c r="AA120" s="24">
        <v>4</v>
      </c>
      <c r="AB120" s="24">
        <v>5</v>
      </c>
      <c r="AC120" s="24">
        <v>4</v>
      </c>
      <c r="AD120" s="24">
        <v>3</v>
      </c>
      <c r="AE120" s="24">
        <v>4</v>
      </c>
      <c r="AF120" s="24">
        <v>2</v>
      </c>
      <c r="AG120" s="24">
        <v>3</v>
      </c>
      <c r="AH120" s="24">
        <v>4</v>
      </c>
      <c r="AI120" s="24">
        <v>4</v>
      </c>
      <c r="AJ120" s="24">
        <v>4</v>
      </c>
      <c r="AK120" s="24">
        <v>5</v>
      </c>
      <c r="AL120" s="24">
        <v>4</v>
      </c>
      <c r="AM120" s="24">
        <v>5</v>
      </c>
      <c r="AN120" s="24">
        <v>5</v>
      </c>
      <c r="AO120" s="24">
        <v>4</v>
      </c>
      <c r="AP120" s="24">
        <v>5</v>
      </c>
      <c r="AQ120" s="24">
        <v>4</v>
      </c>
      <c r="AR120" s="24">
        <v>4</v>
      </c>
      <c r="AS120" s="24">
        <v>4</v>
      </c>
      <c r="AT120" s="24">
        <v>4</v>
      </c>
      <c r="AU120" s="24">
        <v>4</v>
      </c>
      <c r="AV120" s="24">
        <v>4</v>
      </c>
      <c r="AW120" s="24">
        <v>5</v>
      </c>
      <c r="AX120" s="24">
        <v>5</v>
      </c>
      <c r="AY120" s="24">
        <v>4</v>
      </c>
      <c r="AZ120" s="24">
        <v>4</v>
      </c>
      <c r="BA120" s="24">
        <v>5</v>
      </c>
      <c r="BB120" s="23"/>
      <c r="BC120" s="23"/>
      <c r="BD120" s="23"/>
      <c r="BE120" s="24">
        <v>5</v>
      </c>
      <c r="BF120" s="24">
        <v>5</v>
      </c>
      <c r="BG120" s="24">
        <v>4</v>
      </c>
      <c r="BH120" s="24">
        <v>4</v>
      </c>
      <c r="BI120" s="24">
        <v>5</v>
      </c>
      <c r="BJ120" s="24">
        <v>5</v>
      </c>
      <c r="BK120" s="24" t="s">
        <v>1564</v>
      </c>
      <c r="BL120" s="24" t="s">
        <v>1564</v>
      </c>
      <c r="BM120" s="24" t="s">
        <v>198</v>
      </c>
      <c r="BN120" s="24" t="s">
        <v>198</v>
      </c>
      <c r="BO120" s="24" t="s">
        <v>198</v>
      </c>
      <c r="BP120" s="24" t="s">
        <v>198</v>
      </c>
      <c r="BQ120" s="24" t="s">
        <v>1564</v>
      </c>
      <c r="BR120" s="24" t="s">
        <v>1564</v>
      </c>
      <c r="BS120" s="24" t="s">
        <v>1564</v>
      </c>
      <c r="BT120" s="24" t="s">
        <v>1564</v>
      </c>
      <c r="BU120" s="24" t="s">
        <v>198</v>
      </c>
      <c r="BV120" s="24" t="s">
        <v>183</v>
      </c>
      <c r="BW120" s="24" t="s">
        <v>2130</v>
      </c>
      <c r="BX120" s="24" t="s">
        <v>2128</v>
      </c>
      <c r="BY120" s="24" t="s">
        <v>705</v>
      </c>
      <c r="BZ120" s="24" t="s">
        <v>712</v>
      </c>
      <c r="CA120" s="24" t="s">
        <v>719</v>
      </c>
      <c r="CB120" s="24" t="s">
        <v>727</v>
      </c>
      <c r="CC120" s="24" t="s">
        <v>977</v>
      </c>
      <c r="CD120" s="24" t="s">
        <v>206</v>
      </c>
      <c r="CE120" s="24" t="s">
        <v>952</v>
      </c>
      <c r="CF120" s="24" t="s">
        <v>837</v>
      </c>
      <c r="CG120" s="24" t="s">
        <v>844</v>
      </c>
      <c r="CH120" s="24" t="s">
        <v>1564</v>
      </c>
      <c r="CI120" s="23"/>
      <c r="CJ120" s="23"/>
      <c r="CK120" s="24">
        <v>3</v>
      </c>
      <c r="CL120" s="24">
        <v>4</v>
      </c>
      <c r="CM120" s="24">
        <v>3</v>
      </c>
      <c r="CN120" s="23"/>
    </row>
    <row r="121" spans="1:92" x14ac:dyDescent="0.2">
      <c r="A121" s="25">
        <v>42381.565514953705</v>
      </c>
      <c r="B121" s="24">
        <v>5</v>
      </c>
      <c r="C121" s="24">
        <v>5</v>
      </c>
      <c r="D121" s="24">
        <v>5</v>
      </c>
      <c r="E121" s="24">
        <v>4</v>
      </c>
      <c r="F121" s="24">
        <v>2</v>
      </c>
      <c r="G121" s="24">
        <v>5</v>
      </c>
      <c r="H121" s="24">
        <v>1</v>
      </c>
      <c r="I121" s="24">
        <v>4</v>
      </c>
      <c r="J121" s="24">
        <v>3</v>
      </c>
      <c r="K121" s="24">
        <v>5</v>
      </c>
      <c r="L121" s="24">
        <v>2</v>
      </c>
      <c r="M121" s="24">
        <v>2</v>
      </c>
      <c r="N121" s="24">
        <v>4</v>
      </c>
      <c r="O121" s="24">
        <v>3</v>
      </c>
      <c r="P121" s="24">
        <v>4</v>
      </c>
      <c r="Q121" s="24">
        <v>5</v>
      </c>
      <c r="R121" s="24">
        <v>5</v>
      </c>
      <c r="S121" s="24">
        <v>5</v>
      </c>
      <c r="T121" s="24">
        <v>1</v>
      </c>
      <c r="U121" s="23"/>
      <c r="V121" s="23"/>
      <c r="W121" s="24">
        <v>4</v>
      </c>
      <c r="X121" s="24">
        <v>4</v>
      </c>
      <c r="Y121" s="24">
        <v>4</v>
      </c>
      <c r="Z121" s="24">
        <v>5</v>
      </c>
      <c r="AA121" s="24">
        <v>5</v>
      </c>
      <c r="AB121" s="24">
        <v>4</v>
      </c>
      <c r="AC121" s="24">
        <v>5</v>
      </c>
      <c r="AD121" s="24">
        <v>5</v>
      </c>
      <c r="AE121" s="24">
        <v>4</v>
      </c>
      <c r="AF121" s="24">
        <v>5</v>
      </c>
      <c r="AG121" s="24">
        <v>5</v>
      </c>
      <c r="AH121" s="24">
        <v>5</v>
      </c>
      <c r="AI121" s="24">
        <v>5</v>
      </c>
      <c r="AJ121" s="24">
        <v>4</v>
      </c>
      <c r="AK121" s="24">
        <v>5</v>
      </c>
      <c r="AL121" s="24">
        <v>4</v>
      </c>
      <c r="AM121" s="24" t="s">
        <v>5</v>
      </c>
      <c r="AN121" s="24">
        <v>4</v>
      </c>
      <c r="AO121" s="24">
        <v>5</v>
      </c>
      <c r="AP121" s="24">
        <v>5</v>
      </c>
      <c r="AQ121" s="24">
        <v>5</v>
      </c>
      <c r="AR121" s="24">
        <v>5</v>
      </c>
      <c r="AS121" s="24">
        <v>3</v>
      </c>
      <c r="AT121" s="24">
        <v>3</v>
      </c>
      <c r="AU121" s="24">
        <v>2</v>
      </c>
      <c r="AV121" s="24">
        <v>4</v>
      </c>
      <c r="AW121" s="24">
        <v>4</v>
      </c>
      <c r="AX121" s="24">
        <v>5</v>
      </c>
      <c r="AY121" s="24">
        <v>4</v>
      </c>
      <c r="AZ121" s="24">
        <v>2</v>
      </c>
      <c r="BA121" s="24">
        <v>2</v>
      </c>
      <c r="BB121" s="23"/>
      <c r="BC121" s="23"/>
      <c r="BD121" s="23"/>
      <c r="BE121" s="24">
        <v>5</v>
      </c>
      <c r="BF121" s="24">
        <v>5</v>
      </c>
      <c r="BG121" s="24">
        <v>5</v>
      </c>
      <c r="BH121" s="24">
        <v>5</v>
      </c>
      <c r="BI121" s="24">
        <v>5</v>
      </c>
      <c r="BJ121" s="24">
        <v>5</v>
      </c>
      <c r="BK121" s="24" t="s">
        <v>2118</v>
      </c>
      <c r="BL121" s="24" t="s">
        <v>198</v>
      </c>
      <c r="BM121" s="24" t="s">
        <v>198</v>
      </c>
      <c r="BN121" s="24" t="s">
        <v>198</v>
      </c>
      <c r="BO121" s="24" t="s">
        <v>2118</v>
      </c>
      <c r="BP121" s="24" t="s">
        <v>198</v>
      </c>
      <c r="BQ121" s="24" t="s">
        <v>2118</v>
      </c>
      <c r="BR121" s="24" t="s">
        <v>2118</v>
      </c>
      <c r="BS121" s="24" t="s">
        <v>2118</v>
      </c>
      <c r="BT121" s="24" t="s">
        <v>2118</v>
      </c>
      <c r="BU121" s="24" t="s">
        <v>198</v>
      </c>
      <c r="BV121" s="24" t="s">
        <v>187</v>
      </c>
      <c r="BW121" s="24" t="s">
        <v>1619</v>
      </c>
      <c r="BX121" s="24" t="s">
        <v>2128</v>
      </c>
      <c r="BY121" s="24" t="s">
        <v>704</v>
      </c>
      <c r="BZ121" s="24" t="s">
        <v>713</v>
      </c>
      <c r="CA121" s="24" t="s">
        <v>722</v>
      </c>
      <c r="CB121" s="24" t="s">
        <v>727</v>
      </c>
      <c r="CC121" s="24" t="s">
        <v>1363</v>
      </c>
      <c r="CD121" s="24" t="s">
        <v>829</v>
      </c>
      <c r="CE121" s="24" t="s">
        <v>1088</v>
      </c>
      <c r="CF121" s="24" t="s">
        <v>837</v>
      </c>
      <c r="CG121" s="24" t="s">
        <v>844</v>
      </c>
      <c r="CH121" s="24" t="s">
        <v>2118</v>
      </c>
      <c r="CI121" s="23"/>
      <c r="CJ121" s="23"/>
      <c r="CK121" s="24">
        <v>3</v>
      </c>
      <c r="CL121" s="24">
        <v>4</v>
      </c>
      <c r="CM121" s="24">
        <v>3</v>
      </c>
      <c r="CN121" s="23"/>
    </row>
    <row r="122" spans="1:92" x14ac:dyDescent="0.2">
      <c r="A122" s="25">
        <v>42381.573654525462</v>
      </c>
      <c r="B122" s="24">
        <v>3</v>
      </c>
      <c r="C122" s="24">
        <v>5</v>
      </c>
      <c r="D122" s="24">
        <v>5</v>
      </c>
      <c r="E122" s="24">
        <v>1</v>
      </c>
      <c r="F122" s="24">
        <v>1</v>
      </c>
      <c r="G122" s="24">
        <v>3</v>
      </c>
      <c r="H122" s="24">
        <v>5</v>
      </c>
      <c r="I122" s="24">
        <v>5</v>
      </c>
      <c r="J122" s="24">
        <v>2</v>
      </c>
      <c r="K122" s="24">
        <v>1</v>
      </c>
      <c r="L122" s="24">
        <v>2</v>
      </c>
      <c r="M122" s="24">
        <v>5</v>
      </c>
      <c r="N122" s="24">
        <v>1</v>
      </c>
      <c r="O122" s="24">
        <v>4</v>
      </c>
      <c r="P122" s="24">
        <v>4</v>
      </c>
      <c r="Q122" s="24">
        <v>5</v>
      </c>
      <c r="R122" s="24">
        <v>3</v>
      </c>
      <c r="S122" s="24">
        <v>1</v>
      </c>
      <c r="T122" s="24">
        <v>5</v>
      </c>
      <c r="U122" s="23"/>
      <c r="V122" s="23"/>
      <c r="W122" s="24">
        <v>5</v>
      </c>
      <c r="X122" s="24">
        <v>5</v>
      </c>
      <c r="Y122" s="24">
        <v>4</v>
      </c>
      <c r="Z122" s="24">
        <v>2</v>
      </c>
      <c r="AA122" s="24">
        <v>3</v>
      </c>
      <c r="AB122" s="24">
        <v>3</v>
      </c>
      <c r="AC122" s="24">
        <v>4</v>
      </c>
      <c r="AD122" s="24">
        <v>5</v>
      </c>
      <c r="AE122" s="24">
        <v>4</v>
      </c>
      <c r="AF122" s="24">
        <v>5</v>
      </c>
      <c r="AG122" s="24">
        <v>5</v>
      </c>
      <c r="AH122" s="24">
        <v>4</v>
      </c>
      <c r="AI122" s="24">
        <v>5</v>
      </c>
      <c r="AJ122" s="24">
        <v>3</v>
      </c>
      <c r="AK122" s="24">
        <v>5</v>
      </c>
      <c r="AL122" s="24">
        <v>1</v>
      </c>
      <c r="AM122" s="24">
        <v>1</v>
      </c>
      <c r="AN122" s="24">
        <v>5</v>
      </c>
      <c r="AO122" s="24">
        <v>5</v>
      </c>
      <c r="AP122" s="24">
        <v>5</v>
      </c>
      <c r="AQ122" s="24">
        <v>2</v>
      </c>
      <c r="AR122" s="24">
        <v>1</v>
      </c>
      <c r="AS122" s="24">
        <v>2</v>
      </c>
      <c r="AT122" s="24">
        <v>5</v>
      </c>
      <c r="AU122" s="24">
        <v>3</v>
      </c>
      <c r="AV122" s="24">
        <v>2</v>
      </c>
      <c r="AW122" s="24">
        <v>5</v>
      </c>
      <c r="AX122" s="24">
        <v>5</v>
      </c>
      <c r="AY122" s="24">
        <v>3</v>
      </c>
      <c r="AZ122" s="24">
        <v>1</v>
      </c>
      <c r="BA122" s="24">
        <v>5</v>
      </c>
      <c r="BB122" s="23"/>
      <c r="BC122" s="23"/>
      <c r="BD122" s="23"/>
      <c r="BE122" s="24">
        <v>5</v>
      </c>
      <c r="BF122" s="24">
        <v>3</v>
      </c>
      <c r="BG122" s="24">
        <v>3</v>
      </c>
      <c r="BH122" s="24">
        <v>5</v>
      </c>
      <c r="BI122" s="24">
        <v>5</v>
      </c>
      <c r="BJ122" s="24">
        <v>3</v>
      </c>
      <c r="BK122" s="24" t="s">
        <v>198</v>
      </c>
      <c r="BL122" s="24" t="s">
        <v>198</v>
      </c>
      <c r="BM122" s="24" t="s">
        <v>198</v>
      </c>
      <c r="BN122" s="24" t="s">
        <v>2118</v>
      </c>
      <c r="BO122" s="24" t="s">
        <v>198</v>
      </c>
      <c r="BP122" s="24" t="s">
        <v>1564</v>
      </c>
      <c r="BQ122" s="24" t="s">
        <v>198</v>
      </c>
      <c r="BR122" s="24" t="s">
        <v>198</v>
      </c>
      <c r="BS122" s="24" t="s">
        <v>198</v>
      </c>
      <c r="BT122" s="24" t="s">
        <v>1564</v>
      </c>
      <c r="BU122" s="24" t="s">
        <v>198</v>
      </c>
      <c r="BV122" s="24" t="s">
        <v>2119</v>
      </c>
      <c r="BW122" s="23"/>
      <c r="BX122" s="24" t="s">
        <v>1553</v>
      </c>
      <c r="BY122" s="24" t="s">
        <v>705</v>
      </c>
      <c r="BZ122" s="24" t="s">
        <v>712</v>
      </c>
      <c r="CA122" s="24" t="s">
        <v>719</v>
      </c>
      <c r="CB122" s="24" t="s">
        <v>727</v>
      </c>
      <c r="CC122" s="24" t="s">
        <v>1341</v>
      </c>
      <c r="CD122" s="24" t="s">
        <v>828</v>
      </c>
      <c r="CE122" s="24" t="s">
        <v>978</v>
      </c>
      <c r="CF122" s="24" t="s">
        <v>837</v>
      </c>
      <c r="CG122" s="24" t="s">
        <v>844</v>
      </c>
      <c r="CH122" s="24" t="s">
        <v>1564</v>
      </c>
      <c r="CI122" s="23"/>
      <c r="CJ122" s="23"/>
      <c r="CK122" s="24">
        <v>3</v>
      </c>
      <c r="CL122" s="24">
        <v>1</v>
      </c>
      <c r="CM122" s="24">
        <v>2</v>
      </c>
      <c r="CN122" s="23"/>
    </row>
    <row r="123" spans="1:92" x14ac:dyDescent="0.2">
      <c r="A123" s="25">
        <v>42381.588431400465</v>
      </c>
      <c r="B123" s="24">
        <v>5</v>
      </c>
      <c r="C123" s="24">
        <v>1</v>
      </c>
      <c r="D123" s="24">
        <v>1</v>
      </c>
      <c r="E123" s="24">
        <v>3</v>
      </c>
      <c r="F123" s="24">
        <v>3</v>
      </c>
      <c r="G123" s="24">
        <v>5</v>
      </c>
      <c r="H123" s="24">
        <v>3</v>
      </c>
      <c r="I123" s="24">
        <v>4</v>
      </c>
      <c r="J123" s="24">
        <v>3</v>
      </c>
      <c r="K123" s="24">
        <v>3</v>
      </c>
      <c r="L123" s="24">
        <v>3</v>
      </c>
      <c r="M123" s="24">
        <v>3</v>
      </c>
      <c r="N123" s="24">
        <v>2</v>
      </c>
      <c r="O123" s="24">
        <v>4</v>
      </c>
      <c r="P123" s="24">
        <v>2</v>
      </c>
      <c r="Q123" s="24">
        <v>5</v>
      </c>
      <c r="R123" s="24">
        <v>2</v>
      </c>
      <c r="S123" s="24">
        <v>3</v>
      </c>
      <c r="T123" s="24">
        <v>2</v>
      </c>
      <c r="U123" s="23"/>
      <c r="V123" s="23"/>
      <c r="W123" s="24">
        <v>2</v>
      </c>
      <c r="X123" s="24">
        <v>5</v>
      </c>
      <c r="Y123" s="24">
        <v>3</v>
      </c>
      <c r="Z123" s="24">
        <v>4</v>
      </c>
      <c r="AA123" s="24">
        <v>2</v>
      </c>
      <c r="AB123" s="24">
        <v>5</v>
      </c>
      <c r="AC123" s="24">
        <v>4</v>
      </c>
      <c r="AD123" s="24">
        <v>3</v>
      </c>
      <c r="AE123" s="24">
        <v>5</v>
      </c>
      <c r="AF123" s="24">
        <v>3</v>
      </c>
      <c r="AG123" s="24">
        <v>1</v>
      </c>
      <c r="AH123" s="24">
        <v>4</v>
      </c>
      <c r="AI123" s="24">
        <v>3</v>
      </c>
      <c r="AJ123" s="24">
        <v>5</v>
      </c>
      <c r="AK123" s="24">
        <v>1</v>
      </c>
      <c r="AL123" s="24">
        <v>4</v>
      </c>
      <c r="AM123" s="24">
        <v>4</v>
      </c>
      <c r="AN123" s="24">
        <v>4</v>
      </c>
      <c r="AO123" s="24">
        <v>3</v>
      </c>
      <c r="AP123" s="24">
        <v>5</v>
      </c>
      <c r="AQ123" s="24">
        <v>3</v>
      </c>
      <c r="AR123" s="24">
        <v>5</v>
      </c>
      <c r="AS123" s="24">
        <v>3</v>
      </c>
      <c r="AT123" s="24">
        <v>3</v>
      </c>
      <c r="AU123" s="24">
        <v>2</v>
      </c>
      <c r="AV123" s="24">
        <v>5</v>
      </c>
      <c r="AW123" s="24">
        <v>3</v>
      </c>
      <c r="AX123" s="24">
        <v>5</v>
      </c>
      <c r="AY123" s="24">
        <v>4</v>
      </c>
      <c r="AZ123" s="24">
        <v>5</v>
      </c>
      <c r="BA123" s="24">
        <v>2</v>
      </c>
      <c r="BB123" s="23"/>
      <c r="BC123" s="23"/>
      <c r="BD123" s="23"/>
      <c r="BE123" s="24">
        <v>5</v>
      </c>
      <c r="BF123" s="24">
        <v>4</v>
      </c>
      <c r="BG123" s="24">
        <v>4</v>
      </c>
      <c r="BH123" s="24">
        <v>3</v>
      </c>
      <c r="BI123" s="24">
        <v>4</v>
      </c>
      <c r="BJ123" s="24">
        <v>5</v>
      </c>
      <c r="BK123" s="24" t="s">
        <v>198</v>
      </c>
      <c r="BL123" s="24" t="s">
        <v>198</v>
      </c>
      <c r="BM123" s="24" t="s">
        <v>1564</v>
      </c>
      <c r="BN123" s="24" t="s">
        <v>1564</v>
      </c>
      <c r="BO123" s="24" t="s">
        <v>198</v>
      </c>
      <c r="BP123" s="24" t="s">
        <v>198</v>
      </c>
      <c r="BQ123" s="24" t="s">
        <v>1564</v>
      </c>
      <c r="BR123" s="24" t="s">
        <v>198</v>
      </c>
      <c r="BS123" s="24" t="s">
        <v>198</v>
      </c>
      <c r="BT123" s="24" t="s">
        <v>198</v>
      </c>
      <c r="BU123" s="24" t="s">
        <v>198</v>
      </c>
      <c r="BV123" s="24" t="s">
        <v>184</v>
      </c>
      <c r="BW123" s="24" t="s">
        <v>2121</v>
      </c>
      <c r="BX123" s="24" t="s">
        <v>2128</v>
      </c>
      <c r="BY123" s="24" t="s">
        <v>705</v>
      </c>
      <c r="BZ123" s="24" t="s">
        <v>712</v>
      </c>
      <c r="CA123" s="24" t="s">
        <v>719</v>
      </c>
      <c r="CB123" s="24" t="s">
        <v>727</v>
      </c>
      <c r="CC123" s="24" t="s">
        <v>2288</v>
      </c>
      <c r="CD123" s="24" t="s">
        <v>828</v>
      </c>
      <c r="CE123" s="24" t="s">
        <v>1839</v>
      </c>
      <c r="CF123" s="24" t="s">
        <v>939</v>
      </c>
      <c r="CG123" s="24" t="s">
        <v>844</v>
      </c>
      <c r="CH123" s="24" t="s">
        <v>198</v>
      </c>
      <c r="CI123" s="23"/>
      <c r="CJ123" s="24" t="s">
        <v>2289</v>
      </c>
      <c r="CK123" s="24">
        <v>5</v>
      </c>
      <c r="CL123" s="24">
        <v>5</v>
      </c>
      <c r="CM123" s="24">
        <v>1</v>
      </c>
      <c r="CN123" s="23"/>
    </row>
    <row r="124" spans="1:92" x14ac:dyDescent="0.2">
      <c r="A124" s="25">
        <v>42381.588953761573</v>
      </c>
      <c r="B124" s="24">
        <v>1</v>
      </c>
      <c r="C124" s="24">
        <v>5</v>
      </c>
      <c r="D124" s="24">
        <v>5</v>
      </c>
      <c r="E124" s="24">
        <v>2</v>
      </c>
      <c r="F124" s="24">
        <v>3</v>
      </c>
      <c r="G124" s="24">
        <v>5</v>
      </c>
      <c r="H124" s="24">
        <v>5</v>
      </c>
      <c r="I124" s="24">
        <v>4</v>
      </c>
      <c r="J124" s="24">
        <v>5</v>
      </c>
      <c r="K124" s="24">
        <v>1</v>
      </c>
      <c r="L124" s="24">
        <v>3</v>
      </c>
      <c r="M124" s="24">
        <v>1</v>
      </c>
      <c r="N124" s="24">
        <v>4</v>
      </c>
      <c r="O124" s="24">
        <v>5</v>
      </c>
      <c r="P124" s="24">
        <v>4</v>
      </c>
      <c r="Q124" s="24">
        <v>3</v>
      </c>
      <c r="R124" s="24">
        <v>5</v>
      </c>
      <c r="S124" s="24">
        <v>5</v>
      </c>
      <c r="T124" s="24">
        <v>5</v>
      </c>
      <c r="U124" s="23"/>
      <c r="V124" s="23"/>
      <c r="W124" s="24">
        <v>3</v>
      </c>
      <c r="X124" s="24">
        <v>3</v>
      </c>
      <c r="Y124" s="24">
        <v>4</v>
      </c>
      <c r="Z124" s="24">
        <v>5</v>
      </c>
      <c r="AA124" s="24">
        <v>4</v>
      </c>
      <c r="AB124" s="24">
        <v>4</v>
      </c>
      <c r="AC124" s="24">
        <v>4</v>
      </c>
      <c r="AD124" s="24">
        <v>4</v>
      </c>
      <c r="AE124" s="24">
        <v>4</v>
      </c>
      <c r="AF124" s="24">
        <v>4</v>
      </c>
      <c r="AG124" s="24">
        <v>1</v>
      </c>
      <c r="AH124" s="24">
        <v>5</v>
      </c>
      <c r="AI124" s="24">
        <v>4</v>
      </c>
      <c r="AJ124" s="24">
        <v>1</v>
      </c>
      <c r="AK124" s="24">
        <v>5</v>
      </c>
      <c r="AL124" s="24">
        <v>3</v>
      </c>
      <c r="AM124" s="24">
        <v>4</v>
      </c>
      <c r="AN124" s="24">
        <v>5</v>
      </c>
      <c r="AO124" s="24">
        <v>4</v>
      </c>
      <c r="AP124" s="24">
        <v>5</v>
      </c>
      <c r="AQ124" s="24">
        <v>5</v>
      </c>
      <c r="AR124" s="24" t="s">
        <v>5</v>
      </c>
      <c r="AS124" s="24">
        <v>3</v>
      </c>
      <c r="AT124" s="24">
        <v>1</v>
      </c>
      <c r="AU124" s="24">
        <v>1</v>
      </c>
      <c r="AV124" s="24">
        <v>4</v>
      </c>
      <c r="AW124" s="24">
        <v>5</v>
      </c>
      <c r="AX124" s="24" t="s">
        <v>5</v>
      </c>
      <c r="AY124" s="24">
        <v>5</v>
      </c>
      <c r="AZ124" s="24">
        <v>5</v>
      </c>
      <c r="BA124" s="24">
        <v>5</v>
      </c>
      <c r="BB124" s="23"/>
      <c r="BC124" s="23"/>
      <c r="BD124" s="23"/>
      <c r="BE124" s="24">
        <v>5</v>
      </c>
      <c r="BF124" s="24">
        <v>5</v>
      </c>
      <c r="BG124" s="24">
        <v>4</v>
      </c>
      <c r="BH124" s="24">
        <v>4</v>
      </c>
      <c r="BI124" s="24">
        <v>5</v>
      </c>
      <c r="BJ124" s="24">
        <v>5</v>
      </c>
      <c r="BK124" s="24" t="s">
        <v>198</v>
      </c>
      <c r="BL124" s="24" t="s">
        <v>1564</v>
      </c>
      <c r="BM124" s="24" t="s">
        <v>2118</v>
      </c>
      <c r="BN124" s="24" t="s">
        <v>2118</v>
      </c>
      <c r="BO124" s="24" t="s">
        <v>198</v>
      </c>
      <c r="BP124" s="24" t="s">
        <v>1564</v>
      </c>
      <c r="BQ124" s="24" t="s">
        <v>2118</v>
      </c>
      <c r="BR124" s="24" t="s">
        <v>198</v>
      </c>
      <c r="BS124" s="24" t="s">
        <v>198</v>
      </c>
      <c r="BT124" s="24" t="s">
        <v>198</v>
      </c>
      <c r="BU124" s="24" t="s">
        <v>198</v>
      </c>
      <c r="BV124" s="24" t="s">
        <v>2119</v>
      </c>
      <c r="BW124" s="24" t="s">
        <v>2121</v>
      </c>
      <c r="BX124" s="24" t="s">
        <v>2128</v>
      </c>
      <c r="BY124" s="24" t="s">
        <v>705</v>
      </c>
      <c r="BZ124" s="24" t="s">
        <v>714</v>
      </c>
      <c r="CA124" s="24" t="s">
        <v>719</v>
      </c>
      <c r="CB124" s="24" t="s">
        <v>727</v>
      </c>
      <c r="CC124" s="24" t="s">
        <v>1358</v>
      </c>
      <c r="CD124" s="24" t="s">
        <v>741</v>
      </c>
      <c r="CE124" s="24" t="s">
        <v>1265</v>
      </c>
      <c r="CF124" s="24" t="s">
        <v>837</v>
      </c>
      <c r="CG124" s="24" t="s">
        <v>844</v>
      </c>
      <c r="CH124" s="24" t="s">
        <v>198</v>
      </c>
      <c r="CI124" s="23"/>
      <c r="CJ124" s="23"/>
      <c r="CK124" s="24">
        <v>5</v>
      </c>
      <c r="CL124" s="24">
        <v>5</v>
      </c>
      <c r="CM124" s="24" t="s">
        <v>5</v>
      </c>
      <c r="CN124" s="23"/>
    </row>
    <row r="125" spans="1:92" x14ac:dyDescent="0.2">
      <c r="A125" s="25">
        <v>42381.592899166666</v>
      </c>
      <c r="B125" s="24">
        <v>4</v>
      </c>
      <c r="C125" s="24">
        <v>4</v>
      </c>
      <c r="D125" s="24">
        <v>4</v>
      </c>
      <c r="E125" s="24">
        <v>4</v>
      </c>
      <c r="F125" s="24">
        <v>3</v>
      </c>
      <c r="G125" s="24">
        <v>3</v>
      </c>
      <c r="H125" s="24">
        <v>3</v>
      </c>
      <c r="I125" s="24">
        <v>4</v>
      </c>
      <c r="J125" s="24">
        <v>4</v>
      </c>
      <c r="K125" s="24">
        <v>4</v>
      </c>
      <c r="L125" s="24">
        <v>3</v>
      </c>
      <c r="M125" s="24">
        <v>4</v>
      </c>
      <c r="N125" s="24">
        <v>2</v>
      </c>
      <c r="O125" s="24">
        <v>3</v>
      </c>
      <c r="P125" s="24">
        <v>5</v>
      </c>
      <c r="Q125" s="24">
        <v>3</v>
      </c>
      <c r="R125" s="24">
        <v>4</v>
      </c>
      <c r="S125" s="24">
        <v>2</v>
      </c>
      <c r="T125" s="24">
        <v>1</v>
      </c>
      <c r="U125" s="23"/>
      <c r="V125" s="23"/>
      <c r="W125" s="24" t="s">
        <v>5</v>
      </c>
      <c r="X125" s="24">
        <v>3</v>
      </c>
      <c r="Y125" s="24">
        <v>4</v>
      </c>
      <c r="Z125" s="24">
        <v>4</v>
      </c>
      <c r="AA125" s="24">
        <v>5</v>
      </c>
      <c r="AB125" s="24">
        <v>3</v>
      </c>
      <c r="AC125" s="24">
        <v>4</v>
      </c>
      <c r="AD125" s="24">
        <v>3</v>
      </c>
      <c r="AE125" s="24">
        <v>3</v>
      </c>
      <c r="AF125" s="24">
        <v>5</v>
      </c>
      <c r="AG125" s="24">
        <v>5</v>
      </c>
      <c r="AH125" s="24">
        <v>4</v>
      </c>
      <c r="AI125" s="24">
        <v>5</v>
      </c>
      <c r="AJ125" s="24">
        <v>4</v>
      </c>
      <c r="AK125" s="24">
        <v>4</v>
      </c>
      <c r="AL125" s="24">
        <v>4</v>
      </c>
      <c r="AM125" s="24">
        <v>4</v>
      </c>
      <c r="AN125" s="24">
        <v>5</v>
      </c>
      <c r="AO125" s="24">
        <v>2</v>
      </c>
      <c r="AP125" s="24">
        <v>5</v>
      </c>
      <c r="AQ125" s="24">
        <v>5</v>
      </c>
      <c r="AR125" s="24">
        <v>4</v>
      </c>
      <c r="AS125" s="24">
        <v>3</v>
      </c>
      <c r="AT125" s="24">
        <v>5</v>
      </c>
      <c r="AU125" s="24">
        <v>3</v>
      </c>
      <c r="AV125" s="24">
        <v>3</v>
      </c>
      <c r="AW125" s="24">
        <v>4</v>
      </c>
      <c r="AX125" s="24">
        <v>4</v>
      </c>
      <c r="AY125" s="24">
        <v>4</v>
      </c>
      <c r="AZ125" s="24">
        <v>4</v>
      </c>
      <c r="BA125" s="24">
        <v>1</v>
      </c>
      <c r="BB125" s="23"/>
      <c r="BC125" s="23"/>
      <c r="BD125" s="23"/>
      <c r="BE125" s="24">
        <v>4</v>
      </c>
      <c r="BF125" s="24">
        <v>5</v>
      </c>
      <c r="BG125" s="24">
        <v>3</v>
      </c>
      <c r="BH125" s="24">
        <v>4</v>
      </c>
      <c r="BI125" s="24">
        <v>4</v>
      </c>
      <c r="BJ125" s="24">
        <v>5</v>
      </c>
      <c r="BK125" s="24" t="s">
        <v>1564</v>
      </c>
      <c r="BL125" s="24" t="s">
        <v>198</v>
      </c>
      <c r="BM125" s="24" t="s">
        <v>198</v>
      </c>
      <c r="BN125" s="24" t="s">
        <v>198</v>
      </c>
      <c r="BO125" s="24" t="s">
        <v>198</v>
      </c>
      <c r="BP125" s="24" t="s">
        <v>198</v>
      </c>
      <c r="BQ125" s="24" t="s">
        <v>1564</v>
      </c>
      <c r="BR125" s="24" t="s">
        <v>1564</v>
      </c>
      <c r="BS125" s="24" t="s">
        <v>1564</v>
      </c>
      <c r="BT125" s="24" t="s">
        <v>198</v>
      </c>
      <c r="BU125" s="24" t="s">
        <v>198</v>
      </c>
      <c r="BV125" s="24" t="s">
        <v>181</v>
      </c>
      <c r="BW125" s="24" t="s">
        <v>2121</v>
      </c>
      <c r="BX125" s="24" t="s">
        <v>2128</v>
      </c>
      <c r="BY125" s="24" t="s">
        <v>704</v>
      </c>
      <c r="BZ125" s="24" t="s">
        <v>711</v>
      </c>
      <c r="CA125" s="24" t="s">
        <v>720</v>
      </c>
      <c r="CB125" s="24" t="s">
        <v>727</v>
      </c>
      <c r="CC125" s="24" t="s">
        <v>2290</v>
      </c>
      <c r="CD125" s="24" t="s">
        <v>830</v>
      </c>
      <c r="CE125" s="24" t="s">
        <v>829</v>
      </c>
      <c r="CF125" s="24" t="s">
        <v>838</v>
      </c>
      <c r="CG125" s="24" t="s">
        <v>845</v>
      </c>
      <c r="CH125" s="24" t="s">
        <v>198</v>
      </c>
      <c r="CI125" s="23"/>
      <c r="CJ125" s="24" t="s">
        <v>2291</v>
      </c>
      <c r="CK125" s="24">
        <v>4</v>
      </c>
      <c r="CL125" s="24">
        <v>3</v>
      </c>
      <c r="CM125" s="24" t="s">
        <v>5</v>
      </c>
      <c r="CN125" s="23"/>
    </row>
    <row r="126" spans="1:92" x14ac:dyDescent="0.2">
      <c r="A126" s="25">
        <v>42381.596243993059</v>
      </c>
      <c r="B126" s="24">
        <v>4</v>
      </c>
      <c r="C126" s="24">
        <v>4</v>
      </c>
      <c r="D126" s="24">
        <v>4</v>
      </c>
      <c r="E126" s="24">
        <v>3</v>
      </c>
      <c r="F126" s="24" t="s">
        <v>5</v>
      </c>
      <c r="G126" s="24">
        <v>4</v>
      </c>
      <c r="H126" s="24">
        <v>1</v>
      </c>
      <c r="I126" s="24">
        <v>3</v>
      </c>
      <c r="J126" s="24" t="s">
        <v>5</v>
      </c>
      <c r="K126" s="24">
        <v>2</v>
      </c>
      <c r="L126" s="24" t="s">
        <v>5</v>
      </c>
      <c r="M126" s="24">
        <v>5</v>
      </c>
      <c r="N126" s="24" t="s">
        <v>5</v>
      </c>
      <c r="O126" s="24">
        <v>4</v>
      </c>
      <c r="P126" s="24">
        <v>4</v>
      </c>
      <c r="Q126" s="24">
        <v>3</v>
      </c>
      <c r="R126" s="24">
        <v>3</v>
      </c>
      <c r="S126" s="24">
        <v>3</v>
      </c>
      <c r="T126" s="24">
        <v>2</v>
      </c>
      <c r="U126" s="23"/>
      <c r="V126" s="23"/>
      <c r="W126" s="24">
        <v>4</v>
      </c>
      <c r="X126" s="24">
        <v>4</v>
      </c>
      <c r="Y126" s="24">
        <v>4</v>
      </c>
      <c r="Z126" s="24">
        <v>4</v>
      </c>
      <c r="AA126" s="24">
        <v>3</v>
      </c>
      <c r="AB126" s="24">
        <v>4</v>
      </c>
      <c r="AC126" s="24">
        <v>4</v>
      </c>
      <c r="AD126" s="24">
        <v>3</v>
      </c>
      <c r="AE126" s="24">
        <v>3</v>
      </c>
      <c r="AF126" s="24">
        <v>4</v>
      </c>
      <c r="AG126" s="24">
        <v>4</v>
      </c>
      <c r="AH126" s="24">
        <v>5</v>
      </c>
      <c r="AI126" s="24">
        <v>3</v>
      </c>
      <c r="AJ126" s="24">
        <v>2</v>
      </c>
      <c r="AK126" s="24">
        <v>4</v>
      </c>
      <c r="AL126" s="24">
        <v>4</v>
      </c>
      <c r="AM126" s="24" t="s">
        <v>5</v>
      </c>
      <c r="AN126" s="24">
        <v>5</v>
      </c>
      <c r="AO126" s="24">
        <v>1</v>
      </c>
      <c r="AP126" s="24">
        <v>4</v>
      </c>
      <c r="AQ126" s="24">
        <v>4</v>
      </c>
      <c r="AR126" s="24">
        <v>5</v>
      </c>
      <c r="AS126" s="24" t="s">
        <v>5</v>
      </c>
      <c r="AT126" s="24">
        <v>5</v>
      </c>
      <c r="AU126" s="24">
        <v>1</v>
      </c>
      <c r="AV126" s="24">
        <v>4</v>
      </c>
      <c r="AW126" s="24">
        <v>3</v>
      </c>
      <c r="AX126" s="24">
        <v>4</v>
      </c>
      <c r="AY126" s="24">
        <v>1</v>
      </c>
      <c r="AZ126" s="24" t="s">
        <v>5</v>
      </c>
      <c r="BA126" s="24">
        <v>2</v>
      </c>
      <c r="BB126" s="23"/>
      <c r="BC126" s="23"/>
      <c r="BD126" s="23"/>
      <c r="BE126" s="24">
        <v>5</v>
      </c>
      <c r="BF126" s="24">
        <v>5</v>
      </c>
      <c r="BG126" s="24">
        <v>4</v>
      </c>
      <c r="BH126" s="24">
        <v>4</v>
      </c>
      <c r="BI126" s="24">
        <v>4</v>
      </c>
      <c r="BJ126" s="24">
        <v>5</v>
      </c>
      <c r="BK126" s="24" t="s">
        <v>198</v>
      </c>
      <c r="BL126" s="24" t="s">
        <v>1564</v>
      </c>
      <c r="BM126" s="24" t="s">
        <v>198</v>
      </c>
      <c r="BN126" s="24" t="s">
        <v>198</v>
      </c>
      <c r="BO126" s="24" t="s">
        <v>198</v>
      </c>
      <c r="BP126" s="24" t="s">
        <v>198</v>
      </c>
      <c r="BQ126" s="24" t="s">
        <v>1564</v>
      </c>
      <c r="BR126" s="24" t="s">
        <v>1564</v>
      </c>
      <c r="BS126" s="24" t="s">
        <v>2118</v>
      </c>
      <c r="BT126" s="24" t="s">
        <v>2118</v>
      </c>
      <c r="BU126" s="24" t="s">
        <v>198</v>
      </c>
      <c r="BV126" s="24" t="s">
        <v>183</v>
      </c>
      <c r="BW126" s="24" t="s">
        <v>2283</v>
      </c>
      <c r="BX126" s="24" t="s">
        <v>2128</v>
      </c>
      <c r="BY126" s="24" t="s">
        <v>705</v>
      </c>
      <c r="BZ126" s="24" t="s">
        <v>713</v>
      </c>
      <c r="CA126" s="24" t="s">
        <v>719</v>
      </c>
      <c r="CB126" s="24" t="s">
        <v>727</v>
      </c>
      <c r="CC126" s="24" t="s">
        <v>977</v>
      </c>
      <c r="CD126" s="24" t="s">
        <v>829</v>
      </c>
      <c r="CE126" s="24" t="s">
        <v>949</v>
      </c>
      <c r="CF126" s="24" t="s">
        <v>837</v>
      </c>
      <c r="CG126" s="24" t="s">
        <v>844</v>
      </c>
      <c r="CH126" s="24" t="s">
        <v>2118</v>
      </c>
      <c r="CI126" s="23"/>
      <c r="CJ126" s="23"/>
      <c r="CK126" s="24">
        <v>4</v>
      </c>
      <c r="CL126" s="24">
        <v>4</v>
      </c>
      <c r="CM126" s="24">
        <v>4</v>
      </c>
      <c r="CN126" s="23"/>
    </row>
    <row r="127" spans="1:92" x14ac:dyDescent="0.2">
      <c r="A127" s="25">
        <v>42381.635461909726</v>
      </c>
      <c r="B127" s="24" t="s">
        <v>5</v>
      </c>
      <c r="C127" s="24">
        <v>4</v>
      </c>
      <c r="D127" s="24">
        <v>2</v>
      </c>
      <c r="E127" s="24">
        <v>1</v>
      </c>
      <c r="F127" s="24">
        <v>1</v>
      </c>
      <c r="G127" s="24">
        <v>3</v>
      </c>
      <c r="H127" s="24">
        <v>2</v>
      </c>
      <c r="I127" s="24">
        <v>3</v>
      </c>
      <c r="J127" s="24">
        <v>5</v>
      </c>
      <c r="K127" s="24">
        <v>2</v>
      </c>
      <c r="L127" s="24">
        <v>2</v>
      </c>
      <c r="M127" s="24">
        <v>4</v>
      </c>
      <c r="N127" s="24">
        <v>1</v>
      </c>
      <c r="O127" s="24">
        <v>1</v>
      </c>
      <c r="P127" s="24">
        <v>1</v>
      </c>
      <c r="Q127" s="24">
        <v>5</v>
      </c>
      <c r="R127" s="24">
        <v>2</v>
      </c>
      <c r="S127" s="24" t="s">
        <v>5</v>
      </c>
      <c r="T127" s="24" t="s">
        <v>5</v>
      </c>
      <c r="U127" s="23"/>
      <c r="V127" s="23"/>
      <c r="W127" s="24">
        <v>3</v>
      </c>
      <c r="X127" s="24">
        <v>3</v>
      </c>
      <c r="Y127" s="24">
        <v>2</v>
      </c>
      <c r="Z127" s="24">
        <v>3</v>
      </c>
      <c r="AA127" s="24">
        <v>4</v>
      </c>
      <c r="AB127" s="24">
        <v>3</v>
      </c>
      <c r="AC127" s="24">
        <v>3</v>
      </c>
      <c r="AD127" s="24">
        <v>4</v>
      </c>
      <c r="AE127" s="24">
        <v>2</v>
      </c>
      <c r="AF127" s="24">
        <v>5</v>
      </c>
      <c r="AG127" s="24">
        <v>4</v>
      </c>
      <c r="AH127" s="24">
        <v>5</v>
      </c>
      <c r="AI127" s="24">
        <v>4</v>
      </c>
      <c r="AJ127" s="24">
        <v>1</v>
      </c>
      <c r="AK127" s="24">
        <v>4</v>
      </c>
      <c r="AL127" s="24">
        <v>2</v>
      </c>
      <c r="AM127" s="24">
        <v>2</v>
      </c>
      <c r="AN127" s="24">
        <v>2</v>
      </c>
      <c r="AO127" s="24">
        <v>1</v>
      </c>
      <c r="AP127" s="24">
        <v>4</v>
      </c>
      <c r="AQ127" s="24">
        <v>4</v>
      </c>
      <c r="AR127" s="24" t="s">
        <v>5</v>
      </c>
      <c r="AS127" s="24">
        <v>1</v>
      </c>
      <c r="AT127" s="24">
        <v>4</v>
      </c>
      <c r="AU127" s="24">
        <v>1</v>
      </c>
      <c r="AV127" s="24">
        <v>1</v>
      </c>
      <c r="AW127" s="24">
        <v>1</v>
      </c>
      <c r="AX127" s="24">
        <v>5</v>
      </c>
      <c r="AY127" s="24">
        <v>3</v>
      </c>
      <c r="AZ127" s="24">
        <v>1</v>
      </c>
      <c r="BA127" s="24">
        <v>1</v>
      </c>
      <c r="BB127" s="23"/>
      <c r="BC127" s="23"/>
      <c r="BD127" s="23"/>
      <c r="BE127" s="24">
        <v>3</v>
      </c>
      <c r="BF127" s="24">
        <v>2</v>
      </c>
      <c r="BG127" s="24">
        <v>3</v>
      </c>
      <c r="BH127" s="24">
        <v>4</v>
      </c>
      <c r="BI127" s="24">
        <v>5</v>
      </c>
      <c r="BJ127" s="24">
        <v>5</v>
      </c>
      <c r="BK127" s="24" t="s">
        <v>1564</v>
      </c>
      <c r="BL127" s="24" t="s">
        <v>1564</v>
      </c>
      <c r="BM127" s="24" t="s">
        <v>1564</v>
      </c>
      <c r="BN127" s="24" t="s">
        <v>1564</v>
      </c>
      <c r="BO127" s="24" t="s">
        <v>198</v>
      </c>
      <c r="BP127" s="24" t="s">
        <v>198</v>
      </c>
      <c r="BQ127" s="24" t="s">
        <v>2118</v>
      </c>
      <c r="BR127" s="24" t="s">
        <v>2118</v>
      </c>
      <c r="BS127" s="24" t="s">
        <v>2118</v>
      </c>
      <c r="BT127" s="24" t="s">
        <v>2118</v>
      </c>
      <c r="BU127" s="24" t="s">
        <v>198</v>
      </c>
      <c r="BV127" s="24" t="s">
        <v>2119</v>
      </c>
      <c r="BW127" s="24" t="s">
        <v>2120</v>
      </c>
      <c r="BX127" s="24" t="s">
        <v>2128</v>
      </c>
      <c r="BY127" s="24" t="s">
        <v>705</v>
      </c>
      <c r="BZ127" s="24" t="s">
        <v>712</v>
      </c>
      <c r="CA127" s="24" t="s">
        <v>719</v>
      </c>
      <c r="CB127" s="24" t="s">
        <v>727</v>
      </c>
      <c r="CC127" s="24" t="s">
        <v>2292</v>
      </c>
      <c r="CD127" s="24" t="s">
        <v>830</v>
      </c>
      <c r="CE127" s="24" t="s">
        <v>1439</v>
      </c>
      <c r="CF127" s="24" t="s">
        <v>678</v>
      </c>
      <c r="CG127" s="24" t="s">
        <v>768</v>
      </c>
      <c r="CH127" s="24" t="s">
        <v>2118</v>
      </c>
      <c r="CI127" s="23"/>
      <c r="CJ127" s="24" t="s">
        <v>2293</v>
      </c>
      <c r="CK127" s="24">
        <v>3</v>
      </c>
      <c r="CL127" s="24">
        <v>2</v>
      </c>
      <c r="CM127" s="24">
        <v>5</v>
      </c>
      <c r="CN127" s="23"/>
    </row>
    <row r="128" spans="1:92" x14ac:dyDescent="0.2">
      <c r="A128" s="25">
        <v>42381.636159780093</v>
      </c>
      <c r="B128" s="24">
        <v>4</v>
      </c>
      <c r="C128" s="24">
        <v>4</v>
      </c>
      <c r="D128" s="24">
        <v>2</v>
      </c>
      <c r="E128" s="24">
        <v>4</v>
      </c>
      <c r="F128" s="24">
        <v>2</v>
      </c>
      <c r="G128" s="24">
        <v>5</v>
      </c>
      <c r="H128" s="24">
        <v>3</v>
      </c>
      <c r="I128" s="24">
        <v>4</v>
      </c>
      <c r="J128" s="24">
        <v>4</v>
      </c>
      <c r="K128" s="24">
        <v>2</v>
      </c>
      <c r="L128" s="24">
        <v>2</v>
      </c>
      <c r="M128" s="24">
        <v>3</v>
      </c>
      <c r="N128" s="24">
        <v>3</v>
      </c>
      <c r="O128" s="24">
        <v>3</v>
      </c>
      <c r="P128" s="24">
        <v>4</v>
      </c>
      <c r="Q128" s="24">
        <v>4</v>
      </c>
      <c r="R128" s="24">
        <v>4</v>
      </c>
      <c r="S128" s="24">
        <v>2</v>
      </c>
      <c r="T128" s="24">
        <v>1</v>
      </c>
      <c r="U128" s="23"/>
      <c r="V128" s="23"/>
      <c r="W128" s="24">
        <v>4</v>
      </c>
      <c r="X128" s="24">
        <v>4</v>
      </c>
      <c r="Y128" s="24">
        <v>4</v>
      </c>
      <c r="Z128" s="24">
        <v>4</v>
      </c>
      <c r="AA128" s="24">
        <v>4</v>
      </c>
      <c r="AB128" s="24">
        <v>3</v>
      </c>
      <c r="AC128" s="24">
        <v>5</v>
      </c>
      <c r="AD128" s="24">
        <v>3</v>
      </c>
      <c r="AE128" s="24">
        <v>4</v>
      </c>
      <c r="AF128" s="24">
        <v>5</v>
      </c>
      <c r="AG128" s="24">
        <v>5</v>
      </c>
      <c r="AH128" s="24">
        <v>4</v>
      </c>
      <c r="AI128" s="24">
        <v>4</v>
      </c>
      <c r="AJ128" s="24">
        <v>4</v>
      </c>
      <c r="AK128" s="24">
        <v>5</v>
      </c>
      <c r="AL128" s="24">
        <v>3</v>
      </c>
      <c r="AM128" s="24">
        <v>2</v>
      </c>
      <c r="AN128" s="24">
        <v>4</v>
      </c>
      <c r="AO128" s="24">
        <v>5</v>
      </c>
      <c r="AP128" s="24">
        <v>4</v>
      </c>
      <c r="AQ128" s="24">
        <v>5</v>
      </c>
      <c r="AR128" s="24">
        <v>3</v>
      </c>
      <c r="AS128" s="24">
        <v>2</v>
      </c>
      <c r="AT128" s="24">
        <v>4</v>
      </c>
      <c r="AU128" s="24">
        <v>3</v>
      </c>
      <c r="AV128" s="24">
        <v>3</v>
      </c>
      <c r="AW128" s="24">
        <v>4</v>
      </c>
      <c r="AX128" s="24">
        <v>5</v>
      </c>
      <c r="AY128" s="24">
        <v>3</v>
      </c>
      <c r="AZ128" s="24">
        <v>3</v>
      </c>
      <c r="BA128" s="24">
        <v>1</v>
      </c>
      <c r="BB128" s="23"/>
      <c r="BC128" s="23"/>
      <c r="BD128" s="23"/>
      <c r="BE128" s="24">
        <v>4</v>
      </c>
      <c r="BF128" s="24">
        <v>4</v>
      </c>
      <c r="BG128" s="24">
        <v>4</v>
      </c>
      <c r="BH128" s="24">
        <v>5</v>
      </c>
      <c r="BI128" s="24">
        <v>3</v>
      </c>
      <c r="BJ128" s="24">
        <v>4</v>
      </c>
      <c r="BK128" s="24" t="s">
        <v>2118</v>
      </c>
      <c r="BL128" s="24" t="s">
        <v>2118</v>
      </c>
      <c r="BM128" s="24" t="s">
        <v>198</v>
      </c>
      <c r="BN128" s="24" t="s">
        <v>198</v>
      </c>
      <c r="BO128" s="24" t="s">
        <v>198</v>
      </c>
      <c r="BP128" s="24" t="s">
        <v>2118</v>
      </c>
      <c r="BQ128" s="24" t="s">
        <v>2118</v>
      </c>
      <c r="BR128" s="24" t="s">
        <v>1564</v>
      </c>
      <c r="BS128" s="24" t="s">
        <v>2118</v>
      </c>
      <c r="BT128" s="24" t="s">
        <v>198</v>
      </c>
      <c r="BU128" s="24" t="s">
        <v>198</v>
      </c>
      <c r="BV128" s="24" t="s">
        <v>2119</v>
      </c>
      <c r="BW128" s="24" t="s">
        <v>2121</v>
      </c>
      <c r="BX128" s="24" t="s">
        <v>2128</v>
      </c>
      <c r="BY128" s="24" t="s">
        <v>705</v>
      </c>
      <c r="BZ128" s="24" t="s">
        <v>712</v>
      </c>
      <c r="CA128" s="24" t="s">
        <v>719</v>
      </c>
      <c r="CB128" s="24" t="s">
        <v>727</v>
      </c>
      <c r="CC128" s="24" t="s">
        <v>977</v>
      </c>
      <c r="CD128" s="24" t="s">
        <v>830</v>
      </c>
      <c r="CE128" s="24" t="s">
        <v>952</v>
      </c>
      <c r="CF128" s="24" t="s">
        <v>837</v>
      </c>
      <c r="CG128" s="24" t="s">
        <v>844</v>
      </c>
      <c r="CH128" s="24" t="s">
        <v>2118</v>
      </c>
      <c r="CI128" s="23"/>
      <c r="CJ128" s="23"/>
      <c r="CK128" s="24">
        <v>3</v>
      </c>
      <c r="CL128" s="24">
        <v>3</v>
      </c>
      <c r="CM128" s="24">
        <v>3</v>
      </c>
      <c r="CN128" s="23"/>
    </row>
    <row r="129" spans="1:92" x14ac:dyDescent="0.2">
      <c r="A129" s="25">
        <v>42381.646842013884</v>
      </c>
      <c r="B129" s="24">
        <v>2</v>
      </c>
      <c r="C129" s="24">
        <v>1</v>
      </c>
      <c r="D129" s="24">
        <v>2</v>
      </c>
      <c r="E129" s="24">
        <v>5</v>
      </c>
      <c r="F129" s="24">
        <v>5</v>
      </c>
      <c r="G129" s="24">
        <v>4</v>
      </c>
      <c r="H129" s="24">
        <v>3</v>
      </c>
      <c r="I129" s="24">
        <v>3</v>
      </c>
      <c r="J129" s="24">
        <v>4</v>
      </c>
      <c r="K129" s="24">
        <v>1</v>
      </c>
      <c r="L129" s="24">
        <v>2</v>
      </c>
      <c r="M129" s="24">
        <v>1</v>
      </c>
      <c r="N129" s="24">
        <v>4</v>
      </c>
      <c r="O129" s="24">
        <v>3</v>
      </c>
      <c r="P129" s="24">
        <v>3</v>
      </c>
      <c r="Q129" s="24">
        <v>3</v>
      </c>
      <c r="R129" s="24">
        <v>4</v>
      </c>
      <c r="S129" s="24">
        <v>1</v>
      </c>
      <c r="T129" s="24">
        <v>2</v>
      </c>
      <c r="U129" s="23"/>
      <c r="V129" s="23"/>
      <c r="W129" s="24">
        <v>3</v>
      </c>
      <c r="X129" s="24">
        <v>1</v>
      </c>
      <c r="Y129" s="24">
        <v>4</v>
      </c>
      <c r="Z129" s="24">
        <v>1</v>
      </c>
      <c r="AA129" s="24">
        <v>3</v>
      </c>
      <c r="AB129" s="24">
        <v>4</v>
      </c>
      <c r="AC129" s="24">
        <v>3</v>
      </c>
      <c r="AD129" s="24">
        <v>4</v>
      </c>
      <c r="AE129" s="24">
        <v>2</v>
      </c>
      <c r="AF129" s="24" t="s">
        <v>5</v>
      </c>
      <c r="AG129" s="24">
        <v>2</v>
      </c>
      <c r="AH129" s="24">
        <v>3</v>
      </c>
      <c r="AI129" s="24">
        <v>4</v>
      </c>
      <c r="AJ129" s="24">
        <v>2</v>
      </c>
      <c r="AK129" s="24">
        <v>3</v>
      </c>
      <c r="AL129" s="24">
        <v>5</v>
      </c>
      <c r="AM129" s="24">
        <v>5</v>
      </c>
      <c r="AN129" s="24">
        <v>4</v>
      </c>
      <c r="AO129" s="24">
        <v>4</v>
      </c>
      <c r="AP129" s="24">
        <v>1</v>
      </c>
      <c r="AQ129" s="24">
        <v>4</v>
      </c>
      <c r="AR129" s="24">
        <v>2</v>
      </c>
      <c r="AS129" s="24">
        <v>2</v>
      </c>
      <c r="AT129" s="24">
        <v>1</v>
      </c>
      <c r="AU129" s="24">
        <v>4</v>
      </c>
      <c r="AV129" s="24">
        <v>3</v>
      </c>
      <c r="AW129" s="24">
        <v>3</v>
      </c>
      <c r="AX129" s="24">
        <v>3</v>
      </c>
      <c r="AY129" s="24">
        <v>4</v>
      </c>
      <c r="AZ129" s="24">
        <v>1</v>
      </c>
      <c r="BA129" s="24">
        <v>2</v>
      </c>
      <c r="BB129" s="23"/>
      <c r="BC129" s="23"/>
      <c r="BD129" s="23"/>
      <c r="BE129" s="24">
        <v>4</v>
      </c>
      <c r="BF129" s="24">
        <v>4</v>
      </c>
      <c r="BG129" s="24">
        <v>3</v>
      </c>
      <c r="BH129" s="24">
        <v>2</v>
      </c>
      <c r="BI129" s="24">
        <v>4</v>
      </c>
      <c r="BJ129" s="24">
        <v>3</v>
      </c>
      <c r="BK129" s="24" t="s">
        <v>198</v>
      </c>
      <c r="BL129" s="24" t="s">
        <v>2118</v>
      </c>
      <c r="BM129" s="24" t="s">
        <v>198</v>
      </c>
      <c r="BN129" s="24" t="s">
        <v>1564</v>
      </c>
      <c r="BO129" s="24" t="s">
        <v>198</v>
      </c>
      <c r="BP129" s="24" t="s">
        <v>1564</v>
      </c>
      <c r="BQ129" s="24" t="s">
        <v>2118</v>
      </c>
      <c r="BR129" s="24" t="s">
        <v>2118</v>
      </c>
      <c r="BS129" s="24" t="s">
        <v>1564</v>
      </c>
      <c r="BT129" s="24" t="s">
        <v>198</v>
      </c>
      <c r="BU129" s="24" t="s">
        <v>198</v>
      </c>
      <c r="BV129" s="24" t="s">
        <v>2119</v>
      </c>
      <c r="BW129" s="24" t="s">
        <v>2121</v>
      </c>
      <c r="BX129" s="24" t="s">
        <v>2128</v>
      </c>
      <c r="BY129" s="24" t="s">
        <v>705</v>
      </c>
      <c r="BZ129" s="24" t="s">
        <v>713</v>
      </c>
      <c r="CA129" s="24" t="s">
        <v>723</v>
      </c>
      <c r="CB129" s="24" t="s">
        <v>727</v>
      </c>
      <c r="CC129" s="24" t="s">
        <v>2294</v>
      </c>
      <c r="CD129" s="24" t="s">
        <v>741</v>
      </c>
      <c r="CE129" s="24" t="s">
        <v>1274</v>
      </c>
      <c r="CF129" s="24" t="s">
        <v>1926</v>
      </c>
      <c r="CG129" s="24" t="s">
        <v>844</v>
      </c>
      <c r="CH129" s="24" t="s">
        <v>198</v>
      </c>
      <c r="CI129" s="23"/>
      <c r="CJ129" s="23"/>
      <c r="CK129" s="24">
        <v>4</v>
      </c>
      <c r="CL129" s="24">
        <v>2</v>
      </c>
      <c r="CM129" s="24">
        <v>4</v>
      </c>
      <c r="CN129" s="23"/>
    </row>
    <row r="130" spans="1:92" x14ac:dyDescent="0.2">
      <c r="A130" s="25">
        <v>42381.659437048613</v>
      </c>
      <c r="B130" s="24">
        <v>1</v>
      </c>
      <c r="C130" s="24">
        <v>5</v>
      </c>
      <c r="D130" s="24">
        <v>5</v>
      </c>
      <c r="E130" s="24">
        <v>4</v>
      </c>
      <c r="F130" s="24">
        <v>1</v>
      </c>
      <c r="G130" s="24">
        <v>5</v>
      </c>
      <c r="H130" s="24">
        <v>4</v>
      </c>
      <c r="I130" s="24">
        <v>4</v>
      </c>
      <c r="J130" s="24">
        <v>1</v>
      </c>
      <c r="K130" s="24">
        <v>5</v>
      </c>
      <c r="L130" s="24">
        <v>1</v>
      </c>
      <c r="M130" s="24">
        <v>1</v>
      </c>
      <c r="N130" s="24">
        <v>5</v>
      </c>
      <c r="O130" s="24">
        <v>1</v>
      </c>
      <c r="P130" s="24">
        <v>2</v>
      </c>
      <c r="Q130" s="24">
        <v>1</v>
      </c>
      <c r="R130" s="24">
        <v>4</v>
      </c>
      <c r="S130" s="24">
        <v>1</v>
      </c>
      <c r="T130" s="24">
        <v>1</v>
      </c>
      <c r="U130" s="23"/>
      <c r="V130" s="23"/>
      <c r="W130" s="24">
        <v>4</v>
      </c>
      <c r="X130" s="24">
        <v>1</v>
      </c>
      <c r="Y130" s="24">
        <v>4</v>
      </c>
      <c r="Z130" s="24">
        <v>1</v>
      </c>
      <c r="AA130" s="24">
        <v>4</v>
      </c>
      <c r="AB130" s="24">
        <v>1</v>
      </c>
      <c r="AC130" s="24">
        <v>5</v>
      </c>
      <c r="AD130" s="24">
        <v>4</v>
      </c>
      <c r="AE130" s="24">
        <v>1</v>
      </c>
      <c r="AF130" s="24">
        <v>3</v>
      </c>
      <c r="AG130" s="24">
        <v>2</v>
      </c>
      <c r="AH130" s="24">
        <v>4</v>
      </c>
      <c r="AI130" s="24">
        <v>3</v>
      </c>
      <c r="AJ130" s="24">
        <v>1</v>
      </c>
      <c r="AK130" s="24">
        <v>5</v>
      </c>
      <c r="AL130" s="24">
        <v>4</v>
      </c>
      <c r="AM130" s="24">
        <v>1</v>
      </c>
      <c r="AN130" s="24">
        <v>5</v>
      </c>
      <c r="AO130" s="24">
        <v>5</v>
      </c>
      <c r="AP130" s="24">
        <v>5</v>
      </c>
      <c r="AQ130" s="24">
        <v>2</v>
      </c>
      <c r="AR130" s="24">
        <v>5</v>
      </c>
      <c r="AS130" s="24">
        <v>1</v>
      </c>
      <c r="AT130" s="24">
        <v>1</v>
      </c>
      <c r="AU130" s="24">
        <v>5</v>
      </c>
      <c r="AV130" s="24">
        <v>2</v>
      </c>
      <c r="AW130" s="24">
        <v>4</v>
      </c>
      <c r="AX130" s="24">
        <v>1</v>
      </c>
      <c r="AY130" s="24">
        <v>4</v>
      </c>
      <c r="AZ130" s="24">
        <v>1</v>
      </c>
      <c r="BA130" s="24">
        <v>1</v>
      </c>
      <c r="BB130" s="23"/>
      <c r="BC130" s="23"/>
      <c r="BD130" s="23"/>
      <c r="BE130" s="24">
        <v>5</v>
      </c>
      <c r="BF130" s="24">
        <v>3</v>
      </c>
      <c r="BG130" s="24">
        <v>3</v>
      </c>
      <c r="BH130" s="24">
        <v>3</v>
      </c>
      <c r="BI130" s="24">
        <v>4</v>
      </c>
      <c r="BJ130" s="24">
        <v>4</v>
      </c>
      <c r="BK130" s="24" t="s">
        <v>1564</v>
      </c>
      <c r="BL130" s="24" t="s">
        <v>1564</v>
      </c>
      <c r="BM130" s="24" t="s">
        <v>1564</v>
      </c>
      <c r="BN130" s="24" t="s">
        <v>1564</v>
      </c>
      <c r="BO130" s="24" t="s">
        <v>198</v>
      </c>
      <c r="BP130" s="24" t="s">
        <v>1564</v>
      </c>
      <c r="BQ130" s="24" t="s">
        <v>1564</v>
      </c>
      <c r="BR130" s="24" t="s">
        <v>1564</v>
      </c>
      <c r="BS130" s="24" t="s">
        <v>1564</v>
      </c>
      <c r="BT130" s="24" t="s">
        <v>1564</v>
      </c>
      <c r="BU130" s="24" t="s">
        <v>198</v>
      </c>
      <c r="BV130" s="24" t="s">
        <v>187</v>
      </c>
      <c r="BW130" s="24" t="s">
        <v>2121</v>
      </c>
      <c r="BX130" s="24" t="s">
        <v>2128</v>
      </c>
      <c r="BY130" s="24" t="s">
        <v>705</v>
      </c>
      <c r="BZ130" s="24" t="s">
        <v>713</v>
      </c>
      <c r="CA130" s="24" t="s">
        <v>720</v>
      </c>
      <c r="CB130" s="24" t="s">
        <v>727</v>
      </c>
      <c r="CC130" s="23"/>
      <c r="CD130" s="24" t="s">
        <v>830</v>
      </c>
      <c r="CE130" s="24" t="s">
        <v>830</v>
      </c>
      <c r="CF130" s="24" t="s">
        <v>837</v>
      </c>
      <c r="CG130" s="24" t="s">
        <v>844</v>
      </c>
      <c r="CH130" s="24" t="s">
        <v>1564</v>
      </c>
      <c r="CI130" s="23"/>
      <c r="CJ130" s="23"/>
      <c r="CK130" s="24">
        <v>1</v>
      </c>
      <c r="CL130" s="24">
        <v>1</v>
      </c>
      <c r="CM130" s="24">
        <v>1</v>
      </c>
      <c r="CN130" s="23"/>
    </row>
    <row r="131" spans="1:92" x14ac:dyDescent="0.2">
      <c r="A131" s="25">
        <v>42381.659507465272</v>
      </c>
      <c r="B131" s="24">
        <v>1</v>
      </c>
      <c r="C131" s="24">
        <v>5</v>
      </c>
      <c r="D131" s="24">
        <v>5</v>
      </c>
      <c r="E131" s="24">
        <v>5</v>
      </c>
      <c r="F131" s="24">
        <v>2</v>
      </c>
      <c r="G131" s="24">
        <v>5</v>
      </c>
      <c r="H131" s="24">
        <v>1</v>
      </c>
      <c r="I131" s="24">
        <v>4</v>
      </c>
      <c r="J131" s="24">
        <v>4</v>
      </c>
      <c r="K131" s="24">
        <v>5</v>
      </c>
      <c r="L131" s="24">
        <v>5</v>
      </c>
      <c r="M131" s="24">
        <v>2</v>
      </c>
      <c r="N131" s="24">
        <v>5</v>
      </c>
      <c r="O131" s="24">
        <v>2</v>
      </c>
      <c r="P131" s="24">
        <v>5</v>
      </c>
      <c r="Q131" s="24">
        <v>5</v>
      </c>
      <c r="R131" s="24">
        <v>4</v>
      </c>
      <c r="S131" s="24">
        <v>1</v>
      </c>
      <c r="T131" s="24">
        <v>2</v>
      </c>
      <c r="U131" s="23"/>
      <c r="V131" s="23"/>
      <c r="W131" s="24">
        <v>2</v>
      </c>
      <c r="X131" s="24">
        <v>1</v>
      </c>
      <c r="Y131" s="24">
        <v>2</v>
      </c>
      <c r="Z131" s="24">
        <v>1</v>
      </c>
      <c r="AA131" s="24">
        <v>1</v>
      </c>
      <c r="AB131" s="24">
        <v>3</v>
      </c>
      <c r="AC131" s="24">
        <v>1</v>
      </c>
      <c r="AD131" s="24">
        <v>1</v>
      </c>
      <c r="AE131" s="24">
        <v>1</v>
      </c>
      <c r="AF131" s="24">
        <v>2</v>
      </c>
      <c r="AG131" s="24">
        <v>3</v>
      </c>
      <c r="AH131" s="24">
        <v>1</v>
      </c>
      <c r="AI131" s="24">
        <v>2</v>
      </c>
      <c r="AJ131" s="24">
        <v>2</v>
      </c>
      <c r="AK131" s="24">
        <v>5</v>
      </c>
      <c r="AL131" s="24">
        <v>2</v>
      </c>
      <c r="AM131" s="24">
        <v>1</v>
      </c>
      <c r="AN131" s="24">
        <v>5</v>
      </c>
      <c r="AO131" s="24">
        <v>2</v>
      </c>
      <c r="AP131" s="24">
        <v>2</v>
      </c>
      <c r="AQ131" s="24">
        <v>1</v>
      </c>
      <c r="AR131" s="24">
        <v>5</v>
      </c>
      <c r="AS131" s="24">
        <v>5</v>
      </c>
      <c r="AT131" s="24">
        <v>2</v>
      </c>
      <c r="AU131" s="24">
        <v>5</v>
      </c>
      <c r="AV131" s="24">
        <v>2</v>
      </c>
      <c r="AW131" s="24">
        <v>5</v>
      </c>
      <c r="AX131" s="24">
        <v>5</v>
      </c>
      <c r="AY131" s="24">
        <v>2</v>
      </c>
      <c r="AZ131" s="24">
        <v>1</v>
      </c>
      <c r="BA131" s="24">
        <v>1</v>
      </c>
      <c r="BB131" s="23"/>
      <c r="BC131" s="23"/>
      <c r="BD131" s="23"/>
      <c r="BE131" s="24">
        <v>3</v>
      </c>
      <c r="BF131" s="24">
        <v>4</v>
      </c>
      <c r="BG131" s="24">
        <v>3</v>
      </c>
      <c r="BH131" s="24">
        <v>3</v>
      </c>
      <c r="BI131" s="24">
        <v>4</v>
      </c>
      <c r="BJ131" s="24">
        <v>5</v>
      </c>
      <c r="BK131" s="24" t="s">
        <v>1564</v>
      </c>
      <c r="BL131" s="24" t="s">
        <v>1564</v>
      </c>
      <c r="BM131" s="24" t="s">
        <v>198</v>
      </c>
      <c r="BN131" s="24" t="s">
        <v>2118</v>
      </c>
      <c r="BO131" s="24" t="s">
        <v>198</v>
      </c>
      <c r="BP131" s="24" t="s">
        <v>1564</v>
      </c>
      <c r="BQ131" s="24" t="s">
        <v>1564</v>
      </c>
      <c r="BR131" s="24" t="s">
        <v>198</v>
      </c>
      <c r="BS131" s="24" t="s">
        <v>198</v>
      </c>
      <c r="BT131" s="24" t="s">
        <v>1564</v>
      </c>
      <c r="BU131" s="24" t="s">
        <v>198</v>
      </c>
      <c r="BV131" s="24" t="s">
        <v>2119</v>
      </c>
      <c r="BW131" s="24" t="s">
        <v>2295</v>
      </c>
      <c r="BX131" s="24" t="s">
        <v>2128</v>
      </c>
      <c r="BY131" s="24" t="s">
        <v>2296</v>
      </c>
      <c r="BZ131" s="24" t="s">
        <v>711</v>
      </c>
      <c r="CA131" s="24" t="s">
        <v>719</v>
      </c>
      <c r="CB131" s="24" t="s">
        <v>728</v>
      </c>
      <c r="CC131" s="24" t="s">
        <v>977</v>
      </c>
      <c r="CD131" s="24" t="s">
        <v>830</v>
      </c>
      <c r="CE131" s="24" t="s">
        <v>2297</v>
      </c>
      <c r="CF131" s="24" t="s">
        <v>837</v>
      </c>
      <c r="CG131" s="24" t="s">
        <v>844</v>
      </c>
      <c r="CH131" s="24" t="s">
        <v>198</v>
      </c>
      <c r="CI131" s="23"/>
      <c r="CJ131" s="24" t="s">
        <v>2298</v>
      </c>
      <c r="CK131" s="24">
        <v>1</v>
      </c>
      <c r="CL131" s="24">
        <v>1</v>
      </c>
      <c r="CM131" s="24">
        <v>1</v>
      </c>
      <c r="CN131" s="23"/>
    </row>
    <row r="132" spans="1:92" x14ac:dyDescent="0.2">
      <c r="A132" s="25">
        <v>42381.676622650462</v>
      </c>
      <c r="B132" s="24">
        <v>1</v>
      </c>
      <c r="C132" s="24">
        <v>1</v>
      </c>
      <c r="D132" s="24">
        <v>1</v>
      </c>
      <c r="E132" s="24">
        <v>2</v>
      </c>
      <c r="F132" s="24">
        <v>3</v>
      </c>
      <c r="G132" s="24">
        <v>5</v>
      </c>
      <c r="H132" s="24">
        <v>2</v>
      </c>
      <c r="I132" s="24">
        <v>5</v>
      </c>
      <c r="J132" s="24">
        <v>3</v>
      </c>
      <c r="K132" s="24">
        <v>5</v>
      </c>
      <c r="L132" s="24">
        <v>5</v>
      </c>
      <c r="M132" s="24">
        <v>4</v>
      </c>
      <c r="N132" s="24">
        <v>1</v>
      </c>
      <c r="O132" s="24">
        <v>5</v>
      </c>
      <c r="P132" s="24">
        <v>1</v>
      </c>
      <c r="Q132" s="24">
        <v>5</v>
      </c>
      <c r="R132" s="24">
        <v>5</v>
      </c>
      <c r="S132" s="24">
        <v>1</v>
      </c>
      <c r="T132" s="24">
        <v>3</v>
      </c>
      <c r="U132" s="23"/>
      <c r="V132" s="23"/>
      <c r="W132" s="24">
        <v>1</v>
      </c>
      <c r="X132" s="24">
        <v>3</v>
      </c>
      <c r="Y132" s="24">
        <v>3</v>
      </c>
      <c r="Z132" s="24">
        <v>4</v>
      </c>
      <c r="AA132" s="24">
        <v>2</v>
      </c>
      <c r="AB132" s="24">
        <v>3</v>
      </c>
      <c r="AC132" s="24">
        <v>2</v>
      </c>
      <c r="AD132" s="24">
        <v>3</v>
      </c>
      <c r="AE132" s="24">
        <v>3</v>
      </c>
      <c r="AF132" s="24">
        <v>2</v>
      </c>
      <c r="AG132" s="24">
        <v>3</v>
      </c>
      <c r="AH132" s="24">
        <v>4</v>
      </c>
      <c r="AI132" s="24">
        <v>4</v>
      </c>
      <c r="AJ132" s="24">
        <v>1</v>
      </c>
      <c r="AK132" s="24">
        <v>1</v>
      </c>
      <c r="AL132" s="24">
        <v>1</v>
      </c>
      <c r="AM132" s="24">
        <v>1</v>
      </c>
      <c r="AN132" s="24">
        <v>5</v>
      </c>
      <c r="AO132" s="24">
        <v>3</v>
      </c>
      <c r="AP132" s="24">
        <v>4</v>
      </c>
      <c r="AQ132" s="24">
        <v>4</v>
      </c>
      <c r="AR132" s="24">
        <v>5</v>
      </c>
      <c r="AS132" s="24">
        <v>5</v>
      </c>
      <c r="AT132" s="24">
        <v>1</v>
      </c>
      <c r="AU132" s="24">
        <v>2</v>
      </c>
      <c r="AV132" s="24">
        <v>5</v>
      </c>
      <c r="AW132" s="24">
        <v>1</v>
      </c>
      <c r="AX132" s="24">
        <v>5</v>
      </c>
      <c r="AY132" s="24">
        <v>5</v>
      </c>
      <c r="AZ132" s="24">
        <v>1</v>
      </c>
      <c r="BA132" s="24">
        <v>3</v>
      </c>
      <c r="BB132" s="23"/>
      <c r="BC132" s="23"/>
      <c r="BD132" s="23"/>
      <c r="BE132" s="24">
        <v>5</v>
      </c>
      <c r="BF132" s="24">
        <v>4</v>
      </c>
      <c r="BG132" s="24">
        <v>4</v>
      </c>
      <c r="BH132" s="24">
        <v>4</v>
      </c>
      <c r="BI132" s="24">
        <v>4</v>
      </c>
      <c r="BJ132" s="24">
        <v>5</v>
      </c>
      <c r="BK132" s="24" t="s">
        <v>1564</v>
      </c>
      <c r="BL132" s="24" t="s">
        <v>198</v>
      </c>
      <c r="BM132" s="24" t="s">
        <v>198</v>
      </c>
      <c r="BN132" s="24" t="s">
        <v>198</v>
      </c>
      <c r="BO132" s="24" t="s">
        <v>1564</v>
      </c>
      <c r="BP132" s="24" t="s">
        <v>198</v>
      </c>
      <c r="BQ132" s="24" t="s">
        <v>1564</v>
      </c>
      <c r="BR132" s="24" t="s">
        <v>1564</v>
      </c>
      <c r="BS132" s="24" t="s">
        <v>198</v>
      </c>
      <c r="BT132" s="24" t="s">
        <v>198</v>
      </c>
      <c r="BU132" s="24" t="s">
        <v>198</v>
      </c>
      <c r="BV132" s="24" t="s">
        <v>183</v>
      </c>
      <c r="BW132" s="24" t="s">
        <v>2121</v>
      </c>
      <c r="BX132" s="24" t="s">
        <v>2128</v>
      </c>
      <c r="BY132" s="24" t="s">
        <v>705</v>
      </c>
      <c r="BZ132" s="24" t="s">
        <v>711</v>
      </c>
      <c r="CA132" s="24" t="s">
        <v>719</v>
      </c>
      <c r="CB132" s="24" t="s">
        <v>727</v>
      </c>
      <c r="CC132" s="24" t="s">
        <v>2299</v>
      </c>
      <c r="CD132" s="24" t="s">
        <v>831</v>
      </c>
      <c r="CE132" s="24" t="s">
        <v>1365</v>
      </c>
      <c r="CF132" s="24" t="s">
        <v>837</v>
      </c>
      <c r="CG132" s="24" t="s">
        <v>844</v>
      </c>
      <c r="CH132" s="24" t="s">
        <v>198</v>
      </c>
      <c r="CI132" s="23"/>
      <c r="CJ132" s="23"/>
      <c r="CK132" s="24">
        <v>1</v>
      </c>
      <c r="CL132" s="24">
        <v>1</v>
      </c>
      <c r="CM132" s="24">
        <v>3</v>
      </c>
      <c r="CN132" s="23"/>
    </row>
    <row r="133" spans="1:92" x14ac:dyDescent="0.2">
      <c r="A133" s="25">
        <v>42381.678784791671</v>
      </c>
      <c r="B133" s="24">
        <v>1</v>
      </c>
      <c r="C133" s="24">
        <v>5</v>
      </c>
      <c r="D133" s="24">
        <v>4</v>
      </c>
      <c r="E133" s="24">
        <v>1</v>
      </c>
      <c r="F133" s="24">
        <v>1</v>
      </c>
      <c r="G133" s="24">
        <v>1</v>
      </c>
      <c r="H133" s="24">
        <v>1</v>
      </c>
      <c r="I133" s="24">
        <v>1</v>
      </c>
      <c r="J133" s="24">
        <v>5</v>
      </c>
      <c r="K133" s="24">
        <v>3</v>
      </c>
      <c r="L133" s="24">
        <v>5</v>
      </c>
      <c r="M133" s="24">
        <v>2</v>
      </c>
      <c r="N133" s="24">
        <v>1</v>
      </c>
      <c r="O133" s="24">
        <v>5</v>
      </c>
      <c r="P133" s="24">
        <v>1</v>
      </c>
      <c r="Q133" s="24">
        <v>5</v>
      </c>
      <c r="R133" s="24">
        <v>5</v>
      </c>
      <c r="S133" s="24">
        <v>1</v>
      </c>
      <c r="T133" s="24">
        <v>3</v>
      </c>
      <c r="U133" s="23"/>
      <c r="V133" s="23"/>
      <c r="W133" s="24">
        <v>1</v>
      </c>
      <c r="X133" s="24">
        <v>1</v>
      </c>
      <c r="Y133" s="24">
        <v>3</v>
      </c>
      <c r="Z133" s="24">
        <v>4</v>
      </c>
      <c r="AA133" s="24">
        <v>1</v>
      </c>
      <c r="AB133" s="24">
        <v>1</v>
      </c>
      <c r="AC133" s="24">
        <v>3</v>
      </c>
      <c r="AD133" s="24">
        <v>2</v>
      </c>
      <c r="AE133" s="24">
        <v>2</v>
      </c>
      <c r="AF133" s="24">
        <v>4</v>
      </c>
      <c r="AG133" s="24">
        <v>3</v>
      </c>
      <c r="AH133" s="24">
        <v>4</v>
      </c>
      <c r="AI133" s="24">
        <v>2</v>
      </c>
      <c r="AJ133" s="24">
        <v>2</v>
      </c>
      <c r="AK133" s="24">
        <v>5</v>
      </c>
      <c r="AL133" s="24">
        <v>3</v>
      </c>
      <c r="AM133" s="24">
        <v>1</v>
      </c>
      <c r="AN133" s="24">
        <v>5</v>
      </c>
      <c r="AO133" s="24">
        <v>1</v>
      </c>
      <c r="AP133" s="24">
        <v>3</v>
      </c>
      <c r="AQ133" s="24">
        <v>5</v>
      </c>
      <c r="AR133" s="24">
        <v>2</v>
      </c>
      <c r="AS133" s="24">
        <v>5</v>
      </c>
      <c r="AT133" s="24">
        <v>3</v>
      </c>
      <c r="AU133" s="24">
        <v>1</v>
      </c>
      <c r="AV133" s="24">
        <v>5</v>
      </c>
      <c r="AW133" s="24">
        <v>1</v>
      </c>
      <c r="AX133" s="24">
        <v>4</v>
      </c>
      <c r="AY133" s="24">
        <v>5</v>
      </c>
      <c r="AZ133" s="24">
        <v>1</v>
      </c>
      <c r="BA133" s="24">
        <v>2</v>
      </c>
      <c r="BB133" s="23"/>
      <c r="BC133" s="23"/>
      <c r="BD133" s="23"/>
      <c r="BE133" s="24">
        <v>5</v>
      </c>
      <c r="BF133" s="24">
        <v>5</v>
      </c>
      <c r="BG133" s="24">
        <v>5</v>
      </c>
      <c r="BH133" s="24">
        <v>5</v>
      </c>
      <c r="BI133" s="24">
        <v>5</v>
      </c>
      <c r="BJ133" s="24">
        <v>5</v>
      </c>
      <c r="BK133" s="24" t="s">
        <v>198</v>
      </c>
      <c r="BL133" s="24" t="s">
        <v>1564</v>
      </c>
      <c r="BM133" s="24" t="s">
        <v>198</v>
      </c>
      <c r="BN133" s="24" t="s">
        <v>1564</v>
      </c>
      <c r="BO133" s="24" t="s">
        <v>198</v>
      </c>
      <c r="BP133" s="24" t="s">
        <v>198</v>
      </c>
      <c r="BQ133" s="24" t="s">
        <v>198</v>
      </c>
      <c r="BR133" s="24" t="s">
        <v>198</v>
      </c>
      <c r="BS133" s="24" t="s">
        <v>198</v>
      </c>
      <c r="BT133" s="24" t="s">
        <v>198</v>
      </c>
      <c r="BU133" s="24" t="s">
        <v>198</v>
      </c>
      <c r="BV133" s="24" t="s">
        <v>187</v>
      </c>
      <c r="BW133" s="24" t="s">
        <v>2198</v>
      </c>
      <c r="BX133" s="24" t="s">
        <v>2128</v>
      </c>
      <c r="BY133" s="24" t="s">
        <v>704</v>
      </c>
      <c r="BZ133" s="24" t="s">
        <v>714</v>
      </c>
      <c r="CA133" s="24" t="s">
        <v>719</v>
      </c>
      <c r="CB133" s="24" t="s">
        <v>727</v>
      </c>
      <c r="CC133" s="24" t="s">
        <v>2300</v>
      </c>
      <c r="CD133" s="24" t="s">
        <v>828</v>
      </c>
      <c r="CE133" s="24" t="s">
        <v>829</v>
      </c>
      <c r="CF133" s="24" t="s">
        <v>837</v>
      </c>
      <c r="CG133" s="24" t="s">
        <v>844</v>
      </c>
      <c r="CH133" s="24" t="s">
        <v>1564</v>
      </c>
      <c r="CI133" s="23"/>
      <c r="CJ133" s="24" t="s">
        <v>2301</v>
      </c>
      <c r="CK133" s="24">
        <v>5</v>
      </c>
      <c r="CL133" s="24">
        <v>4</v>
      </c>
      <c r="CM133" s="24" t="s">
        <v>5</v>
      </c>
      <c r="CN133" s="23"/>
    </row>
    <row r="134" spans="1:92" x14ac:dyDescent="0.2">
      <c r="A134" s="25">
        <v>42381.702292800925</v>
      </c>
      <c r="B134" s="24">
        <v>2</v>
      </c>
      <c r="C134" s="24">
        <v>4</v>
      </c>
      <c r="D134" s="24">
        <v>4</v>
      </c>
      <c r="E134" s="24">
        <v>4</v>
      </c>
      <c r="F134" s="24">
        <v>4</v>
      </c>
      <c r="G134" s="24">
        <v>5</v>
      </c>
      <c r="H134" s="24">
        <v>3</v>
      </c>
      <c r="I134" s="24">
        <v>2</v>
      </c>
      <c r="J134" s="24">
        <v>2</v>
      </c>
      <c r="K134" s="24">
        <v>3</v>
      </c>
      <c r="L134" s="24">
        <v>3</v>
      </c>
      <c r="M134" s="24">
        <v>3</v>
      </c>
      <c r="N134" s="24">
        <v>2</v>
      </c>
      <c r="O134" s="24">
        <v>4</v>
      </c>
      <c r="P134" s="24">
        <v>3</v>
      </c>
      <c r="Q134" s="24">
        <v>4</v>
      </c>
      <c r="R134" s="24">
        <v>3</v>
      </c>
      <c r="S134" s="24">
        <v>1</v>
      </c>
      <c r="T134" s="24">
        <v>4</v>
      </c>
      <c r="U134" s="23"/>
      <c r="V134" s="23"/>
      <c r="W134" s="24">
        <v>4</v>
      </c>
      <c r="X134" s="24">
        <v>4</v>
      </c>
      <c r="Y134" s="24">
        <v>3</v>
      </c>
      <c r="Z134" s="24">
        <v>3</v>
      </c>
      <c r="AA134" s="24">
        <v>4</v>
      </c>
      <c r="AB134" s="24">
        <v>4</v>
      </c>
      <c r="AC134" s="24">
        <v>3</v>
      </c>
      <c r="AD134" s="24">
        <v>3</v>
      </c>
      <c r="AE134" s="24">
        <v>4</v>
      </c>
      <c r="AF134" s="24">
        <v>4</v>
      </c>
      <c r="AG134" s="24">
        <v>4</v>
      </c>
      <c r="AH134" s="24">
        <v>3</v>
      </c>
      <c r="AI134" s="24">
        <v>3</v>
      </c>
      <c r="AJ134" s="24">
        <v>3</v>
      </c>
      <c r="AK134" s="24">
        <v>4</v>
      </c>
      <c r="AL134" s="24">
        <v>4</v>
      </c>
      <c r="AM134" s="24">
        <v>5</v>
      </c>
      <c r="AN134" s="24">
        <v>5</v>
      </c>
      <c r="AO134" s="24">
        <v>2</v>
      </c>
      <c r="AP134" s="24">
        <v>3</v>
      </c>
      <c r="AQ134" s="24">
        <v>2</v>
      </c>
      <c r="AR134" s="24">
        <v>4</v>
      </c>
      <c r="AS134" s="24">
        <v>3</v>
      </c>
      <c r="AT134" s="24">
        <v>5</v>
      </c>
      <c r="AU134" s="24">
        <v>2</v>
      </c>
      <c r="AV134" s="24">
        <v>3</v>
      </c>
      <c r="AW134" s="24">
        <v>3</v>
      </c>
      <c r="AX134" s="24">
        <v>4</v>
      </c>
      <c r="AY134" s="24">
        <v>2</v>
      </c>
      <c r="AZ134" s="24">
        <v>1</v>
      </c>
      <c r="BA134" s="24">
        <v>3</v>
      </c>
      <c r="BB134" s="23"/>
      <c r="BC134" s="23"/>
      <c r="BD134" s="23"/>
      <c r="BE134" s="24">
        <v>4</v>
      </c>
      <c r="BF134" s="24">
        <v>4</v>
      </c>
      <c r="BG134" s="24">
        <v>5</v>
      </c>
      <c r="BH134" s="24">
        <v>3</v>
      </c>
      <c r="BI134" s="24">
        <v>4</v>
      </c>
      <c r="BJ134" s="24">
        <v>3</v>
      </c>
      <c r="BK134" s="24" t="s">
        <v>198</v>
      </c>
      <c r="BL134" s="24" t="s">
        <v>1564</v>
      </c>
      <c r="BM134" s="24" t="s">
        <v>1564</v>
      </c>
      <c r="BN134" s="24" t="s">
        <v>198</v>
      </c>
      <c r="BO134" s="24" t="s">
        <v>198</v>
      </c>
      <c r="BP134" s="24" t="s">
        <v>1564</v>
      </c>
      <c r="BQ134" s="24" t="s">
        <v>198</v>
      </c>
      <c r="BR134" s="24" t="s">
        <v>1564</v>
      </c>
      <c r="BS134" s="24" t="s">
        <v>1564</v>
      </c>
      <c r="BT134" s="24" t="s">
        <v>1564</v>
      </c>
      <c r="BU134" s="24" t="s">
        <v>198</v>
      </c>
      <c r="BV134" s="24" t="s">
        <v>187</v>
      </c>
      <c r="BW134" s="24" t="s">
        <v>2121</v>
      </c>
      <c r="BX134" s="24" t="s">
        <v>2136</v>
      </c>
      <c r="BY134" s="24" t="s">
        <v>705</v>
      </c>
      <c r="BZ134" s="24" t="s">
        <v>713</v>
      </c>
      <c r="CA134" s="24" t="s">
        <v>719</v>
      </c>
      <c r="CB134" s="24" t="s">
        <v>727</v>
      </c>
      <c r="CC134" s="24" t="s">
        <v>2302</v>
      </c>
      <c r="CD134" s="24" t="s">
        <v>828</v>
      </c>
      <c r="CE134" s="24" t="s">
        <v>949</v>
      </c>
      <c r="CF134" s="24" t="s">
        <v>837</v>
      </c>
      <c r="CG134" s="24" t="s">
        <v>844</v>
      </c>
      <c r="CH134" s="24" t="s">
        <v>1564</v>
      </c>
      <c r="CI134" s="23"/>
      <c r="CJ134" s="23"/>
      <c r="CK134" s="24">
        <v>2</v>
      </c>
      <c r="CL134" s="24">
        <v>3</v>
      </c>
      <c r="CM134" s="24">
        <v>2</v>
      </c>
      <c r="CN134" s="23"/>
    </row>
    <row r="135" spans="1:92" x14ac:dyDescent="0.2">
      <c r="A135" s="25">
        <v>42381.708113506946</v>
      </c>
      <c r="B135" s="24">
        <v>1</v>
      </c>
      <c r="C135" s="24">
        <v>3</v>
      </c>
      <c r="D135" s="24">
        <v>4</v>
      </c>
      <c r="E135" s="24">
        <v>1</v>
      </c>
      <c r="F135" s="24">
        <v>3</v>
      </c>
      <c r="G135" s="24">
        <v>4</v>
      </c>
      <c r="H135" s="24">
        <v>4</v>
      </c>
      <c r="I135" s="24">
        <v>1</v>
      </c>
      <c r="J135" s="24">
        <v>1</v>
      </c>
      <c r="K135" s="24">
        <v>1</v>
      </c>
      <c r="L135" s="24">
        <v>2</v>
      </c>
      <c r="M135" s="24">
        <v>4</v>
      </c>
      <c r="N135" s="24">
        <v>1</v>
      </c>
      <c r="O135" s="24">
        <v>3</v>
      </c>
      <c r="P135" s="24">
        <v>4</v>
      </c>
      <c r="Q135" s="24">
        <v>1</v>
      </c>
      <c r="R135" s="24">
        <v>1</v>
      </c>
      <c r="S135" s="24">
        <v>1</v>
      </c>
      <c r="T135" s="24">
        <v>4</v>
      </c>
      <c r="U135" s="23"/>
      <c r="V135" s="23"/>
      <c r="W135" s="24" t="s">
        <v>5</v>
      </c>
      <c r="X135" s="24" t="s">
        <v>5</v>
      </c>
      <c r="Y135" s="24" t="s">
        <v>5</v>
      </c>
      <c r="Z135" s="24" t="s">
        <v>5</v>
      </c>
      <c r="AA135" s="24" t="s">
        <v>5</v>
      </c>
      <c r="AB135" s="24" t="s">
        <v>5</v>
      </c>
      <c r="AC135" s="24" t="s">
        <v>5</v>
      </c>
      <c r="AD135" s="24" t="s">
        <v>5</v>
      </c>
      <c r="AE135" s="24" t="s">
        <v>5</v>
      </c>
      <c r="AF135" s="24" t="s">
        <v>5</v>
      </c>
      <c r="AG135" s="24" t="s">
        <v>5</v>
      </c>
      <c r="AH135" s="24" t="s">
        <v>5</v>
      </c>
      <c r="AI135" s="24" t="s">
        <v>5</v>
      </c>
      <c r="AJ135" s="24">
        <v>1</v>
      </c>
      <c r="AK135" s="24">
        <v>3</v>
      </c>
      <c r="AL135" s="24">
        <v>1</v>
      </c>
      <c r="AM135" s="24">
        <v>3</v>
      </c>
      <c r="AN135" s="24">
        <v>5</v>
      </c>
      <c r="AO135" s="24">
        <v>5</v>
      </c>
      <c r="AP135" s="24">
        <v>1</v>
      </c>
      <c r="AQ135" s="24">
        <v>1</v>
      </c>
      <c r="AR135" s="24">
        <v>1</v>
      </c>
      <c r="AS135" s="24">
        <v>1</v>
      </c>
      <c r="AT135" s="24">
        <v>4</v>
      </c>
      <c r="AU135" s="24">
        <v>1</v>
      </c>
      <c r="AV135" s="24">
        <v>1</v>
      </c>
      <c r="AW135" s="24">
        <v>3</v>
      </c>
      <c r="AX135" s="24">
        <v>2</v>
      </c>
      <c r="AY135" s="24">
        <v>1</v>
      </c>
      <c r="AZ135" s="24">
        <v>1</v>
      </c>
      <c r="BA135" s="24">
        <v>3</v>
      </c>
      <c r="BB135" s="23"/>
      <c r="BC135" s="23"/>
      <c r="BD135" s="23"/>
      <c r="BE135" s="24">
        <v>4</v>
      </c>
      <c r="BF135" s="24">
        <v>4</v>
      </c>
      <c r="BG135" s="24">
        <v>4</v>
      </c>
      <c r="BH135" s="24">
        <v>4</v>
      </c>
      <c r="BI135" s="24">
        <v>4</v>
      </c>
      <c r="BJ135" s="24">
        <v>4</v>
      </c>
      <c r="BK135" s="24" t="s">
        <v>198</v>
      </c>
      <c r="BL135" s="24" t="s">
        <v>198</v>
      </c>
      <c r="BM135" s="24" t="s">
        <v>198</v>
      </c>
      <c r="BN135" s="24" t="s">
        <v>198</v>
      </c>
      <c r="BO135" s="24" t="s">
        <v>198</v>
      </c>
      <c r="BP135" s="24" t="s">
        <v>198</v>
      </c>
      <c r="BQ135" s="24" t="s">
        <v>198</v>
      </c>
      <c r="BR135" s="24" t="s">
        <v>198</v>
      </c>
      <c r="BS135" s="24" t="s">
        <v>198</v>
      </c>
      <c r="BT135" s="24" t="s">
        <v>198</v>
      </c>
      <c r="BU135" s="24" t="s">
        <v>198</v>
      </c>
      <c r="BV135" s="24" t="s">
        <v>2131</v>
      </c>
      <c r="BW135" s="24" t="s">
        <v>2120</v>
      </c>
      <c r="BX135" s="24" t="s">
        <v>1553</v>
      </c>
      <c r="BY135" s="24" t="s">
        <v>705</v>
      </c>
      <c r="BZ135" s="24" t="s">
        <v>712</v>
      </c>
      <c r="CA135" s="24" t="s">
        <v>719</v>
      </c>
      <c r="CB135" s="24" t="s">
        <v>728</v>
      </c>
      <c r="CC135" s="24" t="s">
        <v>1898</v>
      </c>
      <c r="CD135" s="24" t="s">
        <v>828</v>
      </c>
      <c r="CE135" s="24" t="s">
        <v>952</v>
      </c>
      <c r="CF135" s="24" t="s">
        <v>837</v>
      </c>
      <c r="CG135" s="24" t="s">
        <v>844</v>
      </c>
      <c r="CH135" s="24" t="s">
        <v>198</v>
      </c>
      <c r="CI135" s="23"/>
      <c r="CJ135" s="23"/>
      <c r="CK135" s="24">
        <v>3</v>
      </c>
      <c r="CL135" s="24">
        <v>3</v>
      </c>
      <c r="CM135" s="24">
        <v>1</v>
      </c>
      <c r="CN135" s="23"/>
    </row>
    <row r="136" spans="1:92" x14ac:dyDescent="0.2">
      <c r="A136" s="25">
        <v>42381.712211817125</v>
      </c>
      <c r="B136" s="24">
        <v>3</v>
      </c>
      <c r="C136" s="24">
        <v>4</v>
      </c>
      <c r="D136" s="24">
        <v>5</v>
      </c>
      <c r="E136" s="24">
        <v>1</v>
      </c>
      <c r="F136" s="24">
        <v>3</v>
      </c>
      <c r="G136" s="24">
        <v>5</v>
      </c>
      <c r="H136" s="24">
        <v>2</v>
      </c>
      <c r="I136" s="24">
        <v>5</v>
      </c>
      <c r="J136" s="24">
        <v>4</v>
      </c>
      <c r="K136" s="24">
        <v>2</v>
      </c>
      <c r="L136" s="24">
        <v>2</v>
      </c>
      <c r="M136" s="24">
        <v>4</v>
      </c>
      <c r="N136" s="24">
        <v>3</v>
      </c>
      <c r="O136" s="24">
        <v>4</v>
      </c>
      <c r="P136" s="24">
        <v>5</v>
      </c>
      <c r="Q136" s="24">
        <v>5</v>
      </c>
      <c r="R136" s="24">
        <v>3</v>
      </c>
      <c r="S136" s="24">
        <v>3</v>
      </c>
      <c r="T136" s="24">
        <v>2</v>
      </c>
      <c r="U136" s="23"/>
      <c r="V136" s="23"/>
      <c r="W136" s="24">
        <v>4</v>
      </c>
      <c r="X136" s="24">
        <v>3</v>
      </c>
      <c r="Y136" s="24">
        <v>5</v>
      </c>
      <c r="Z136" s="24">
        <v>4</v>
      </c>
      <c r="AA136" s="24">
        <v>4</v>
      </c>
      <c r="AB136" s="24">
        <v>1</v>
      </c>
      <c r="AC136" s="24">
        <v>4</v>
      </c>
      <c r="AD136" s="24">
        <v>1</v>
      </c>
      <c r="AE136" s="24">
        <v>2</v>
      </c>
      <c r="AF136" s="24">
        <v>4</v>
      </c>
      <c r="AG136" s="24">
        <v>5</v>
      </c>
      <c r="AH136" s="24">
        <v>4</v>
      </c>
      <c r="AI136" s="24">
        <v>3</v>
      </c>
      <c r="AJ136" s="24">
        <v>3</v>
      </c>
      <c r="AK136" s="24">
        <v>5</v>
      </c>
      <c r="AL136" s="24">
        <v>2</v>
      </c>
      <c r="AM136" s="24">
        <v>4</v>
      </c>
      <c r="AN136" s="24">
        <v>5</v>
      </c>
      <c r="AO136" s="24">
        <v>2</v>
      </c>
      <c r="AP136" s="24">
        <v>5</v>
      </c>
      <c r="AQ136" s="24">
        <v>5</v>
      </c>
      <c r="AR136" s="24">
        <v>2</v>
      </c>
      <c r="AS136" s="24">
        <v>3</v>
      </c>
      <c r="AT136" s="24">
        <v>4</v>
      </c>
      <c r="AU136" s="24">
        <v>3</v>
      </c>
      <c r="AV136" s="24">
        <v>5</v>
      </c>
      <c r="AW136" s="24">
        <v>5</v>
      </c>
      <c r="AX136" s="24">
        <v>4</v>
      </c>
      <c r="AY136" s="24">
        <v>4</v>
      </c>
      <c r="AZ136" s="24">
        <v>3</v>
      </c>
      <c r="BA136" s="24">
        <v>2</v>
      </c>
      <c r="BB136" s="23"/>
      <c r="BC136" s="23"/>
      <c r="BD136" s="23"/>
      <c r="BE136" s="24">
        <v>5</v>
      </c>
      <c r="BF136" s="24">
        <v>5</v>
      </c>
      <c r="BG136" s="24">
        <v>4</v>
      </c>
      <c r="BH136" s="24">
        <v>4</v>
      </c>
      <c r="BI136" s="24">
        <v>2</v>
      </c>
      <c r="BJ136" s="24">
        <v>3</v>
      </c>
      <c r="BK136" s="24" t="s">
        <v>1564</v>
      </c>
      <c r="BL136" s="24" t="s">
        <v>1564</v>
      </c>
      <c r="BM136" s="24" t="s">
        <v>198</v>
      </c>
      <c r="BN136" s="24" t="s">
        <v>2118</v>
      </c>
      <c r="BO136" s="24" t="s">
        <v>198</v>
      </c>
      <c r="BP136" s="24" t="s">
        <v>198</v>
      </c>
      <c r="BQ136" s="24" t="s">
        <v>1564</v>
      </c>
      <c r="BR136" s="24" t="s">
        <v>2118</v>
      </c>
      <c r="BS136" s="24" t="s">
        <v>2118</v>
      </c>
      <c r="BT136" s="24" t="s">
        <v>2118</v>
      </c>
      <c r="BU136" s="24" t="s">
        <v>198</v>
      </c>
      <c r="BV136" s="24" t="s">
        <v>187</v>
      </c>
      <c r="BW136" s="24" t="s">
        <v>2121</v>
      </c>
      <c r="BX136" s="24" t="s">
        <v>2128</v>
      </c>
      <c r="BY136" s="24" t="s">
        <v>704</v>
      </c>
      <c r="BZ136" s="24" t="s">
        <v>713</v>
      </c>
      <c r="CA136" s="24" t="s">
        <v>719</v>
      </c>
      <c r="CB136" s="23"/>
      <c r="CC136" s="24" t="s">
        <v>2303</v>
      </c>
      <c r="CD136" s="24" t="s">
        <v>828</v>
      </c>
      <c r="CE136" s="24" t="s">
        <v>1486</v>
      </c>
      <c r="CF136" s="24" t="s">
        <v>2304</v>
      </c>
      <c r="CG136" s="24" t="s">
        <v>959</v>
      </c>
      <c r="CH136" s="24" t="s">
        <v>2118</v>
      </c>
      <c r="CI136" s="23"/>
      <c r="CJ136" s="24" t="s">
        <v>2305</v>
      </c>
      <c r="CK136" s="24">
        <v>3</v>
      </c>
      <c r="CL136" s="24">
        <v>2</v>
      </c>
      <c r="CM136" s="24">
        <v>1</v>
      </c>
      <c r="CN136" s="23"/>
    </row>
    <row r="137" spans="1:92" x14ac:dyDescent="0.2">
      <c r="A137" s="25">
        <v>42381.738701724535</v>
      </c>
      <c r="B137" s="24">
        <v>1</v>
      </c>
      <c r="C137" s="24">
        <v>2</v>
      </c>
      <c r="D137" s="24">
        <v>3</v>
      </c>
      <c r="E137" s="24">
        <v>2</v>
      </c>
      <c r="F137" s="24">
        <v>3</v>
      </c>
      <c r="G137" s="24">
        <v>4</v>
      </c>
      <c r="H137" s="24">
        <v>1</v>
      </c>
      <c r="I137" s="24">
        <v>4</v>
      </c>
      <c r="J137" s="24">
        <v>3</v>
      </c>
      <c r="K137" s="24">
        <v>3</v>
      </c>
      <c r="L137" s="24">
        <v>1</v>
      </c>
      <c r="M137" s="24">
        <v>1</v>
      </c>
      <c r="N137" s="24">
        <v>1</v>
      </c>
      <c r="O137" s="24">
        <v>4</v>
      </c>
      <c r="P137" s="24">
        <v>3</v>
      </c>
      <c r="Q137" s="24">
        <v>4</v>
      </c>
      <c r="R137" s="24">
        <v>3</v>
      </c>
      <c r="S137" s="24">
        <v>2</v>
      </c>
      <c r="T137" s="24">
        <v>2</v>
      </c>
      <c r="U137" s="23"/>
      <c r="V137" s="23"/>
      <c r="W137" s="24">
        <v>4</v>
      </c>
      <c r="X137" s="24">
        <v>4</v>
      </c>
      <c r="Y137" s="24">
        <v>4</v>
      </c>
      <c r="Z137" s="24">
        <v>4</v>
      </c>
      <c r="AA137" s="24">
        <v>4</v>
      </c>
      <c r="AB137" s="24">
        <v>4</v>
      </c>
      <c r="AC137" s="24">
        <v>4</v>
      </c>
      <c r="AD137" s="24">
        <v>3</v>
      </c>
      <c r="AE137" s="24">
        <v>3</v>
      </c>
      <c r="AF137" s="24">
        <v>4</v>
      </c>
      <c r="AG137" s="24">
        <v>3</v>
      </c>
      <c r="AH137" s="24">
        <v>3</v>
      </c>
      <c r="AI137" s="24">
        <v>4</v>
      </c>
      <c r="AJ137" s="24">
        <v>3</v>
      </c>
      <c r="AK137" s="24">
        <v>4</v>
      </c>
      <c r="AL137" s="24">
        <v>4</v>
      </c>
      <c r="AM137" s="24">
        <v>3</v>
      </c>
      <c r="AN137" s="24">
        <v>4</v>
      </c>
      <c r="AO137" s="24">
        <v>2</v>
      </c>
      <c r="AP137" s="24">
        <v>4</v>
      </c>
      <c r="AQ137" s="24">
        <v>3</v>
      </c>
      <c r="AR137" s="24">
        <v>3</v>
      </c>
      <c r="AS137" s="24">
        <v>2</v>
      </c>
      <c r="AT137" s="24">
        <v>2</v>
      </c>
      <c r="AU137" s="24">
        <v>2</v>
      </c>
      <c r="AV137" s="24">
        <v>5</v>
      </c>
      <c r="AW137" s="24">
        <v>3</v>
      </c>
      <c r="AX137" s="24">
        <v>4</v>
      </c>
      <c r="AY137" s="24">
        <v>3</v>
      </c>
      <c r="AZ137" s="24">
        <v>4</v>
      </c>
      <c r="BA137" s="24">
        <v>4</v>
      </c>
      <c r="BB137" s="23"/>
      <c r="BC137" s="23"/>
      <c r="BD137" s="23"/>
      <c r="BE137" s="24">
        <v>5</v>
      </c>
      <c r="BF137" s="24">
        <v>4</v>
      </c>
      <c r="BG137" s="24">
        <v>4</v>
      </c>
      <c r="BH137" s="24">
        <v>3</v>
      </c>
      <c r="BI137" s="24">
        <v>3</v>
      </c>
      <c r="BJ137" s="24">
        <v>3</v>
      </c>
      <c r="BK137" s="24" t="s">
        <v>198</v>
      </c>
      <c r="BL137" s="24" t="s">
        <v>198</v>
      </c>
      <c r="BM137" s="24" t="s">
        <v>2118</v>
      </c>
      <c r="BN137" s="24" t="s">
        <v>198</v>
      </c>
      <c r="BO137" s="24" t="s">
        <v>198</v>
      </c>
      <c r="BP137" s="24" t="s">
        <v>198</v>
      </c>
      <c r="BQ137" s="24" t="s">
        <v>2118</v>
      </c>
      <c r="BR137" s="24" t="s">
        <v>2118</v>
      </c>
      <c r="BS137" s="24" t="s">
        <v>198</v>
      </c>
      <c r="BT137" s="24" t="s">
        <v>198</v>
      </c>
      <c r="BU137" s="24" t="s">
        <v>182</v>
      </c>
      <c r="BV137" s="23"/>
      <c r="BW137" s="23"/>
      <c r="BX137" s="23"/>
      <c r="BY137" s="24" t="s">
        <v>705</v>
      </c>
      <c r="BZ137" s="24" t="s">
        <v>711</v>
      </c>
      <c r="CA137" s="24" t="s">
        <v>719</v>
      </c>
      <c r="CB137" s="24" t="s">
        <v>727</v>
      </c>
      <c r="CC137" s="24" t="s">
        <v>2306</v>
      </c>
      <c r="CD137" s="24" t="s">
        <v>829</v>
      </c>
      <c r="CE137" s="24" t="s">
        <v>978</v>
      </c>
      <c r="CF137" s="24" t="s">
        <v>838</v>
      </c>
      <c r="CG137" s="24" t="s">
        <v>845</v>
      </c>
      <c r="CH137" s="24" t="s">
        <v>198</v>
      </c>
      <c r="CI137" s="23"/>
      <c r="CJ137" s="24" t="s">
        <v>2307</v>
      </c>
      <c r="CK137" s="24">
        <v>4</v>
      </c>
      <c r="CL137" s="24">
        <v>4</v>
      </c>
      <c r="CM137" s="24">
        <v>1</v>
      </c>
      <c r="CN137" s="23"/>
    </row>
    <row r="138" spans="1:92" x14ac:dyDescent="0.2">
      <c r="A138" s="25">
        <v>42381.741065069444</v>
      </c>
      <c r="B138" s="24">
        <v>2</v>
      </c>
      <c r="C138" s="24">
        <v>5</v>
      </c>
      <c r="D138" s="24">
        <v>2</v>
      </c>
      <c r="E138" s="24">
        <v>2</v>
      </c>
      <c r="F138" s="24">
        <v>2</v>
      </c>
      <c r="G138" s="24">
        <v>4</v>
      </c>
      <c r="H138" s="24">
        <v>4</v>
      </c>
      <c r="I138" s="24">
        <v>4</v>
      </c>
      <c r="J138" s="24">
        <v>4</v>
      </c>
      <c r="K138" s="24">
        <v>3</v>
      </c>
      <c r="L138" s="24">
        <v>2</v>
      </c>
      <c r="M138" s="24">
        <v>2</v>
      </c>
      <c r="N138" s="24">
        <v>1</v>
      </c>
      <c r="O138" s="24">
        <v>3</v>
      </c>
      <c r="P138" s="24">
        <v>3</v>
      </c>
      <c r="Q138" s="24">
        <v>2</v>
      </c>
      <c r="R138" s="24">
        <v>4</v>
      </c>
      <c r="S138" s="24">
        <v>3</v>
      </c>
      <c r="T138" s="24">
        <v>5</v>
      </c>
      <c r="U138" s="23"/>
      <c r="V138" s="23"/>
      <c r="W138" s="24">
        <v>5</v>
      </c>
      <c r="X138" s="24">
        <v>2</v>
      </c>
      <c r="Y138" s="24">
        <v>4</v>
      </c>
      <c r="Z138" s="24">
        <v>5</v>
      </c>
      <c r="AA138" s="24">
        <v>4</v>
      </c>
      <c r="AB138" s="24">
        <v>4</v>
      </c>
      <c r="AC138" s="24">
        <v>4</v>
      </c>
      <c r="AD138" s="24">
        <v>3</v>
      </c>
      <c r="AE138" s="24">
        <v>3</v>
      </c>
      <c r="AF138" s="24">
        <v>4</v>
      </c>
      <c r="AG138" s="24">
        <v>3</v>
      </c>
      <c r="AH138" s="24">
        <v>5</v>
      </c>
      <c r="AI138" s="24">
        <v>4</v>
      </c>
      <c r="AJ138" s="24">
        <v>3</v>
      </c>
      <c r="AK138" s="24">
        <v>5</v>
      </c>
      <c r="AL138" s="24">
        <v>2</v>
      </c>
      <c r="AM138" s="24">
        <v>3</v>
      </c>
      <c r="AN138" s="24">
        <v>4</v>
      </c>
      <c r="AO138" s="24">
        <v>4</v>
      </c>
      <c r="AP138" s="24">
        <v>4</v>
      </c>
      <c r="AQ138" s="24">
        <v>4</v>
      </c>
      <c r="AR138" s="24">
        <v>3</v>
      </c>
      <c r="AS138" s="24">
        <v>2</v>
      </c>
      <c r="AT138" s="24">
        <v>4</v>
      </c>
      <c r="AU138" s="24">
        <v>1</v>
      </c>
      <c r="AV138" s="24">
        <v>3</v>
      </c>
      <c r="AW138" s="24">
        <v>3</v>
      </c>
      <c r="AX138" s="24">
        <v>3</v>
      </c>
      <c r="AY138" s="24">
        <v>4</v>
      </c>
      <c r="AZ138" s="24">
        <v>5</v>
      </c>
      <c r="BA138" s="24">
        <v>3</v>
      </c>
      <c r="BB138" s="23"/>
      <c r="BC138" s="23"/>
      <c r="BD138" s="23"/>
      <c r="BE138" s="24">
        <v>5</v>
      </c>
      <c r="BF138" s="24">
        <v>4</v>
      </c>
      <c r="BG138" s="24">
        <v>4</v>
      </c>
      <c r="BH138" s="24">
        <v>3</v>
      </c>
      <c r="BI138" s="24">
        <v>5</v>
      </c>
      <c r="BJ138" s="24">
        <v>4</v>
      </c>
      <c r="BK138" s="24" t="s">
        <v>1564</v>
      </c>
      <c r="BL138" s="24" t="s">
        <v>198</v>
      </c>
      <c r="BM138" s="24" t="s">
        <v>198</v>
      </c>
      <c r="BN138" s="24" t="s">
        <v>198</v>
      </c>
      <c r="BO138" s="24" t="s">
        <v>198</v>
      </c>
      <c r="BP138" s="24" t="s">
        <v>1564</v>
      </c>
      <c r="BQ138" s="24" t="s">
        <v>2118</v>
      </c>
      <c r="BR138" s="24" t="s">
        <v>198</v>
      </c>
      <c r="BS138" s="24" t="s">
        <v>198</v>
      </c>
      <c r="BT138" s="24" t="s">
        <v>198</v>
      </c>
      <c r="BU138" s="24" t="s">
        <v>198</v>
      </c>
      <c r="BV138" s="24" t="s">
        <v>2131</v>
      </c>
      <c r="BW138" s="24" t="s">
        <v>2121</v>
      </c>
      <c r="BX138" s="24" t="s">
        <v>1570</v>
      </c>
      <c r="BY138" s="24" t="s">
        <v>705</v>
      </c>
      <c r="BZ138" s="24" t="s">
        <v>713</v>
      </c>
      <c r="CA138" s="24" t="s">
        <v>719</v>
      </c>
      <c r="CB138" s="24" t="s">
        <v>727</v>
      </c>
      <c r="CC138" s="24" t="s">
        <v>966</v>
      </c>
      <c r="CD138" s="24" t="s">
        <v>206</v>
      </c>
      <c r="CE138" s="24" t="s">
        <v>1265</v>
      </c>
      <c r="CF138" s="24" t="s">
        <v>837</v>
      </c>
      <c r="CG138" s="24" t="s">
        <v>844</v>
      </c>
      <c r="CH138" s="24" t="s">
        <v>198</v>
      </c>
      <c r="CI138" s="23"/>
      <c r="CJ138" s="24" t="s">
        <v>2308</v>
      </c>
      <c r="CK138" s="24">
        <v>2</v>
      </c>
      <c r="CL138" s="24">
        <v>3</v>
      </c>
      <c r="CM138" s="24">
        <v>1</v>
      </c>
      <c r="CN138" s="23"/>
    </row>
    <row r="139" spans="1:92" x14ac:dyDescent="0.2">
      <c r="A139" s="25">
        <v>42381.83012515046</v>
      </c>
      <c r="B139" s="24">
        <v>3</v>
      </c>
      <c r="C139" s="24">
        <v>3</v>
      </c>
      <c r="D139" s="24">
        <v>3</v>
      </c>
      <c r="E139" s="24">
        <v>2</v>
      </c>
      <c r="F139" s="24">
        <v>3</v>
      </c>
      <c r="G139" s="24">
        <v>3</v>
      </c>
      <c r="H139" s="24">
        <v>2</v>
      </c>
      <c r="I139" s="24">
        <v>2</v>
      </c>
      <c r="J139" s="24">
        <v>1</v>
      </c>
      <c r="K139" s="24">
        <v>2</v>
      </c>
      <c r="L139" s="24">
        <v>4</v>
      </c>
      <c r="M139" s="24">
        <v>4</v>
      </c>
      <c r="N139" s="24">
        <v>3</v>
      </c>
      <c r="O139" s="24">
        <v>2</v>
      </c>
      <c r="P139" s="24">
        <v>2</v>
      </c>
      <c r="Q139" s="24">
        <v>3</v>
      </c>
      <c r="R139" s="24">
        <v>3</v>
      </c>
      <c r="S139" s="24">
        <v>1</v>
      </c>
      <c r="T139" s="24">
        <v>4</v>
      </c>
      <c r="U139" s="23"/>
      <c r="V139" s="23"/>
      <c r="W139" s="24">
        <v>5</v>
      </c>
      <c r="X139" s="24">
        <v>4</v>
      </c>
      <c r="Y139" s="24">
        <v>3</v>
      </c>
      <c r="Z139" s="24">
        <v>4</v>
      </c>
      <c r="AA139" s="24">
        <v>4</v>
      </c>
      <c r="AB139" s="24">
        <v>2</v>
      </c>
      <c r="AC139" s="24">
        <v>3</v>
      </c>
      <c r="AD139" s="24">
        <v>1</v>
      </c>
      <c r="AE139" s="24">
        <v>1</v>
      </c>
      <c r="AF139" s="24">
        <v>4</v>
      </c>
      <c r="AG139" s="24">
        <v>4</v>
      </c>
      <c r="AH139" s="24">
        <v>4</v>
      </c>
      <c r="AI139" s="24">
        <v>3</v>
      </c>
      <c r="AJ139" s="24">
        <v>2</v>
      </c>
      <c r="AK139" s="24">
        <v>4</v>
      </c>
      <c r="AL139" s="24">
        <v>3</v>
      </c>
      <c r="AM139" s="24">
        <v>2</v>
      </c>
      <c r="AN139" s="24">
        <v>2</v>
      </c>
      <c r="AO139" s="24">
        <v>1</v>
      </c>
      <c r="AP139" s="24">
        <v>1</v>
      </c>
      <c r="AQ139" s="24">
        <v>1</v>
      </c>
      <c r="AR139" s="24">
        <v>2</v>
      </c>
      <c r="AS139" s="24">
        <v>4</v>
      </c>
      <c r="AT139" s="24">
        <v>3</v>
      </c>
      <c r="AU139" s="24">
        <v>3</v>
      </c>
      <c r="AV139" s="24">
        <v>2</v>
      </c>
      <c r="AW139" s="24">
        <v>2</v>
      </c>
      <c r="AX139" s="24">
        <v>3</v>
      </c>
      <c r="AY139" s="24">
        <v>3</v>
      </c>
      <c r="AZ139" s="24">
        <v>1</v>
      </c>
      <c r="BA139" s="24">
        <v>4</v>
      </c>
      <c r="BB139" s="23"/>
      <c r="BC139" s="23"/>
      <c r="BD139" s="23"/>
      <c r="BE139" s="24">
        <v>3</v>
      </c>
      <c r="BF139" s="24">
        <v>3</v>
      </c>
      <c r="BG139" s="24">
        <v>4</v>
      </c>
      <c r="BH139" s="24">
        <v>5</v>
      </c>
      <c r="BI139" s="24">
        <v>3</v>
      </c>
      <c r="BJ139" s="24">
        <v>4</v>
      </c>
      <c r="BK139" s="24" t="s">
        <v>198</v>
      </c>
      <c r="BL139" s="24" t="s">
        <v>198</v>
      </c>
      <c r="BM139" s="24" t="s">
        <v>198</v>
      </c>
      <c r="BN139" s="24" t="s">
        <v>1564</v>
      </c>
      <c r="BO139" s="24" t="s">
        <v>198</v>
      </c>
      <c r="BP139" s="24" t="s">
        <v>1564</v>
      </c>
      <c r="BQ139" s="24" t="s">
        <v>2118</v>
      </c>
      <c r="BR139" s="24" t="s">
        <v>198</v>
      </c>
      <c r="BS139" s="24" t="s">
        <v>198</v>
      </c>
      <c r="BT139" s="24" t="s">
        <v>198</v>
      </c>
      <c r="BU139" s="24" t="s">
        <v>198</v>
      </c>
      <c r="BV139" s="24" t="s">
        <v>2119</v>
      </c>
      <c r="BW139" s="24" t="s">
        <v>2121</v>
      </c>
      <c r="BX139" s="24" t="s">
        <v>2128</v>
      </c>
      <c r="BY139" s="24" t="s">
        <v>705</v>
      </c>
      <c r="BZ139" s="24" t="s">
        <v>714</v>
      </c>
      <c r="CA139" s="24" t="s">
        <v>719</v>
      </c>
      <c r="CB139" s="24" t="s">
        <v>2309</v>
      </c>
      <c r="CC139" s="24" t="s">
        <v>2001</v>
      </c>
      <c r="CD139" s="24" t="s">
        <v>236</v>
      </c>
      <c r="CE139" s="24" t="s">
        <v>1242</v>
      </c>
      <c r="CF139" s="24" t="s">
        <v>837</v>
      </c>
      <c r="CG139" s="24" t="s">
        <v>844</v>
      </c>
      <c r="CH139" s="24" t="s">
        <v>198</v>
      </c>
      <c r="CI139" s="23"/>
      <c r="CJ139" s="23"/>
      <c r="CK139" s="24">
        <v>3</v>
      </c>
      <c r="CL139" s="24">
        <v>2</v>
      </c>
      <c r="CM139" s="24">
        <v>2</v>
      </c>
      <c r="CN139" s="23"/>
    </row>
    <row r="140" spans="1:92" x14ac:dyDescent="0.2">
      <c r="A140" s="25">
        <v>42381.859774756944</v>
      </c>
      <c r="B140" s="24">
        <v>2</v>
      </c>
      <c r="C140" s="24">
        <v>5</v>
      </c>
      <c r="D140" s="24">
        <v>4</v>
      </c>
      <c r="E140" s="24">
        <v>3</v>
      </c>
      <c r="F140" s="24">
        <v>4</v>
      </c>
      <c r="G140" s="24">
        <v>4</v>
      </c>
      <c r="H140" s="24">
        <v>1</v>
      </c>
      <c r="I140" s="24">
        <v>5</v>
      </c>
      <c r="J140" s="24">
        <v>2</v>
      </c>
      <c r="K140" s="24">
        <v>3</v>
      </c>
      <c r="L140" s="24">
        <v>3</v>
      </c>
      <c r="M140" s="24">
        <v>5</v>
      </c>
      <c r="N140" s="24">
        <v>1</v>
      </c>
      <c r="O140" s="24">
        <v>3</v>
      </c>
      <c r="P140" s="24">
        <v>2</v>
      </c>
      <c r="Q140" s="24">
        <v>4</v>
      </c>
      <c r="R140" s="24">
        <v>1</v>
      </c>
      <c r="S140" s="24">
        <v>4</v>
      </c>
      <c r="T140" s="24">
        <v>2</v>
      </c>
      <c r="U140" s="23"/>
      <c r="V140" s="23"/>
      <c r="W140" s="24">
        <v>3</v>
      </c>
      <c r="X140" s="24">
        <v>3</v>
      </c>
      <c r="Y140" s="24">
        <v>4</v>
      </c>
      <c r="Z140" s="24">
        <v>4</v>
      </c>
      <c r="AA140" s="24">
        <v>3</v>
      </c>
      <c r="AB140" s="24">
        <v>2</v>
      </c>
      <c r="AC140" s="24">
        <v>4</v>
      </c>
      <c r="AD140" s="24">
        <v>5</v>
      </c>
      <c r="AE140" s="24">
        <v>3</v>
      </c>
      <c r="AF140" s="24">
        <v>4</v>
      </c>
      <c r="AG140" s="24">
        <v>5</v>
      </c>
      <c r="AH140" s="24">
        <v>4</v>
      </c>
      <c r="AI140" s="24">
        <v>3</v>
      </c>
      <c r="AJ140" s="24">
        <v>3</v>
      </c>
      <c r="AK140" s="24">
        <v>5</v>
      </c>
      <c r="AL140" s="24">
        <v>4</v>
      </c>
      <c r="AM140" s="24">
        <v>4</v>
      </c>
      <c r="AN140" s="24">
        <v>4</v>
      </c>
      <c r="AO140" s="24">
        <v>2</v>
      </c>
      <c r="AP140" s="24">
        <v>5</v>
      </c>
      <c r="AQ140" s="24">
        <v>1</v>
      </c>
      <c r="AR140" s="24">
        <v>3</v>
      </c>
      <c r="AS140" s="24">
        <v>3</v>
      </c>
      <c r="AT140" s="24">
        <v>5</v>
      </c>
      <c r="AU140" s="24">
        <v>1</v>
      </c>
      <c r="AV140" s="24">
        <v>2</v>
      </c>
      <c r="AW140" s="24">
        <v>2</v>
      </c>
      <c r="AX140" s="24">
        <v>4</v>
      </c>
      <c r="AY140" s="24">
        <v>2</v>
      </c>
      <c r="AZ140" s="24">
        <v>3</v>
      </c>
      <c r="BA140" s="24">
        <v>3</v>
      </c>
      <c r="BB140" s="23"/>
      <c r="BC140" s="23"/>
      <c r="BD140" s="23"/>
      <c r="BE140" s="24">
        <v>5</v>
      </c>
      <c r="BF140" s="24">
        <v>4</v>
      </c>
      <c r="BG140" s="24">
        <v>5</v>
      </c>
      <c r="BH140" s="24">
        <v>3</v>
      </c>
      <c r="BI140" s="24">
        <v>5</v>
      </c>
      <c r="BJ140" s="24">
        <v>5</v>
      </c>
      <c r="BK140" s="24" t="s">
        <v>198</v>
      </c>
      <c r="BL140" s="24" t="s">
        <v>198</v>
      </c>
      <c r="BM140" s="24" t="s">
        <v>198</v>
      </c>
      <c r="BN140" s="24" t="s">
        <v>1564</v>
      </c>
      <c r="BO140" s="24" t="s">
        <v>1564</v>
      </c>
      <c r="BP140" s="24" t="s">
        <v>1564</v>
      </c>
      <c r="BQ140" s="24" t="s">
        <v>1564</v>
      </c>
      <c r="BR140" s="24" t="s">
        <v>1564</v>
      </c>
      <c r="BS140" s="24" t="s">
        <v>1564</v>
      </c>
      <c r="BT140" s="24" t="s">
        <v>1564</v>
      </c>
      <c r="BU140" s="24" t="s">
        <v>198</v>
      </c>
      <c r="BV140" s="24" t="s">
        <v>2119</v>
      </c>
      <c r="BW140" s="24" t="s">
        <v>2121</v>
      </c>
      <c r="BX140" s="24" t="s">
        <v>2206</v>
      </c>
      <c r="BY140" s="24" t="s">
        <v>705</v>
      </c>
      <c r="BZ140" s="24" t="s">
        <v>712</v>
      </c>
      <c r="CA140" s="24" t="s">
        <v>721</v>
      </c>
      <c r="CB140" s="24" t="s">
        <v>727</v>
      </c>
      <c r="CC140" s="24" t="s">
        <v>2310</v>
      </c>
      <c r="CD140" s="24" t="s">
        <v>828</v>
      </c>
      <c r="CE140" s="24" t="s">
        <v>1669</v>
      </c>
      <c r="CF140" s="24" t="s">
        <v>837</v>
      </c>
      <c r="CG140" s="24" t="s">
        <v>844</v>
      </c>
      <c r="CH140" s="24" t="s">
        <v>1564</v>
      </c>
      <c r="CI140" s="23"/>
      <c r="CJ140" s="23"/>
      <c r="CK140" s="24">
        <v>3</v>
      </c>
      <c r="CL140" s="24">
        <v>4</v>
      </c>
      <c r="CM140" s="24" t="s">
        <v>5</v>
      </c>
      <c r="CN140" s="23"/>
    </row>
    <row r="141" spans="1:92" x14ac:dyDescent="0.2">
      <c r="A141" s="25">
        <v>42381.908235543982</v>
      </c>
      <c r="B141" s="24">
        <v>3</v>
      </c>
      <c r="C141" s="24">
        <v>5</v>
      </c>
      <c r="D141" s="24">
        <v>3</v>
      </c>
      <c r="E141" s="24">
        <v>4</v>
      </c>
      <c r="F141" s="24">
        <v>2</v>
      </c>
      <c r="G141" s="24">
        <v>4</v>
      </c>
      <c r="H141" s="24">
        <v>1</v>
      </c>
      <c r="I141" s="24">
        <v>3</v>
      </c>
      <c r="J141" s="24">
        <v>3</v>
      </c>
      <c r="K141" s="24">
        <v>1</v>
      </c>
      <c r="L141" s="24">
        <v>2</v>
      </c>
      <c r="M141" s="24">
        <v>4</v>
      </c>
      <c r="N141" s="24">
        <v>2</v>
      </c>
      <c r="O141" s="24">
        <v>3</v>
      </c>
      <c r="P141" s="24">
        <v>3</v>
      </c>
      <c r="Q141" s="24">
        <v>2</v>
      </c>
      <c r="R141" s="24">
        <v>4</v>
      </c>
      <c r="S141" s="24">
        <v>3</v>
      </c>
      <c r="T141" s="24">
        <v>1</v>
      </c>
      <c r="U141" s="23"/>
      <c r="V141" s="23"/>
      <c r="W141" s="24">
        <v>4</v>
      </c>
      <c r="X141" s="24">
        <v>3</v>
      </c>
      <c r="Y141" s="24">
        <v>5</v>
      </c>
      <c r="Z141" s="24">
        <v>4</v>
      </c>
      <c r="AA141" s="24">
        <v>4</v>
      </c>
      <c r="AB141" s="24">
        <v>2</v>
      </c>
      <c r="AC141" s="24">
        <v>4</v>
      </c>
      <c r="AD141" s="24">
        <v>2</v>
      </c>
      <c r="AE141" s="24">
        <v>3</v>
      </c>
      <c r="AF141" s="24">
        <v>3</v>
      </c>
      <c r="AG141" s="24">
        <v>3</v>
      </c>
      <c r="AH141" s="24">
        <v>4</v>
      </c>
      <c r="AI141" s="24">
        <v>4</v>
      </c>
      <c r="AJ141" s="24">
        <v>3</v>
      </c>
      <c r="AK141" s="24">
        <v>5</v>
      </c>
      <c r="AL141" s="24">
        <v>4</v>
      </c>
      <c r="AM141" s="24">
        <v>1</v>
      </c>
      <c r="AN141" s="24">
        <v>4</v>
      </c>
      <c r="AO141" s="24">
        <v>1</v>
      </c>
      <c r="AP141" s="24">
        <v>2</v>
      </c>
      <c r="AQ141" s="24">
        <v>3</v>
      </c>
      <c r="AR141" s="24">
        <v>1</v>
      </c>
      <c r="AS141" s="24">
        <v>1</v>
      </c>
      <c r="AT141" s="24">
        <v>5</v>
      </c>
      <c r="AU141" s="24">
        <v>1</v>
      </c>
      <c r="AV141" s="24">
        <v>3</v>
      </c>
      <c r="AW141" s="24">
        <v>4</v>
      </c>
      <c r="AX141" s="24">
        <v>3</v>
      </c>
      <c r="AY141" s="24">
        <v>3</v>
      </c>
      <c r="AZ141" s="24">
        <v>4</v>
      </c>
      <c r="BA141" s="24">
        <v>2</v>
      </c>
      <c r="BB141" s="23"/>
      <c r="BC141" s="23"/>
      <c r="BD141" s="23"/>
      <c r="BE141" s="24">
        <v>4</v>
      </c>
      <c r="BF141" s="24">
        <v>2</v>
      </c>
      <c r="BG141" s="24">
        <v>3</v>
      </c>
      <c r="BH141" s="24">
        <v>3</v>
      </c>
      <c r="BI141" s="24">
        <v>3</v>
      </c>
      <c r="BJ141" s="24">
        <v>2</v>
      </c>
      <c r="BK141" s="24" t="s">
        <v>1564</v>
      </c>
      <c r="BL141" s="24" t="s">
        <v>198</v>
      </c>
      <c r="BM141" s="24" t="s">
        <v>1564</v>
      </c>
      <c r="BN141" s="24" t="s">
        <v>1564</v>
      </c>
      <c r="BO141" s="24" t="s">
        <v>198</v>
      </c>
      <c r="BP141" s="24" t="s">
        <v>198</v>
      </c>
      <c r="BQ141" s="24" t="s">
        <v>198</v>
      </c>
      <c r="BR141" s="24" t="s">
        <v>198</v>
      </c>
      <c r="BS141" s="24" t="s">
        <v>198</v>
      </c>
      <c r="BT141" s="24" t="s">
        <v>198</v>
      </c>
      <c r="BU141" s="24" t="s">
        <v>198</v>
      </c>
      <c r="BV141" s="24" t="s">
        <v>187</v>
      </c>
      <c r="BW141" s="24" t="s">
        <v>2205</v>
      </c>
      <c r="BX141" s="24" t="s">
        <v>2128</v>
      </c>
      <c r="BY141" s="24" t="s">
        <v>704</v>
      </c>
      <c r="BZ141" s="24" t="s">
        <v>712</v>
      </c>
      <c r="CA141" s="24" t="s">
        <v>719</v>
      </c>
      <c r="CB141" s="24" t="s">
        <v>727</v>
      </c>
      <c r="CC141" s="24" t="s">
        <v>2311</v>
      </c>
      <c r="CD141" s="24" t="s">
        <v>828</v>
      </c>
      <c r="CE141" s="24" t="s">
        <v>1196</v>
      </c>
      <c r="CF141" s="24" t="s">
        <v>837</v>
      </c>
      <c r="CG141" s="24" t="s">
        <v>844</v>
      </c>
      <c r="CH141" s="24" t="s">
        <v>198</v>
      </c>
      <c r="CI141" s="23"/>
      <c r="CJ141" s="23"/>
      <c r="CK141" s="24">
        <v>3</v>
      </c>
      <c r="CL141" s="24">
        <v>2</v>
      </c>
      <c r="CM141" s="24">
        <v>2</v>
      </c>
      <c r="CN141" s="23"/>
    </row>
    <row r="142" spans="1:92" x14ac:dyDescent="0.2">
      <c r="A142" s="25">
        <v>42381.909215</v>
      </c>
      <c r="B142" s="24">
        <v>2</v>
      </c>
      <c r="C142" s="24">
        <v>4</v>
      </c>
      <c r="D142" s="24">
        <v>4</v>
      </c>
      <c r="E142" s="24">
        <v>1</v>
      </c>
      <c r="F142" s="24">
        <v>2</v>
      </c>
      <c r="G142" s="24">
        <v>3</v>
      </c>
      <c r="H142" s="24">
        <v>4</v>
      </c>
      <c r="I142" s="24">
        <v>3</v>
      </c>
      <c r="J142" s="24">
        <v>4</v>
      </c>
      <c r="K142" s="24">
        <v>1</v>
      </c>
      <c r="L142" s="24">
        <v>2</v>
      </c>
      <c r="M142" s="24">
        <v>1</v>
      </c>
      <c r="N142" s="24">
        <v>3</v>
      </c>
      <c r="O142" s="24">
        <v>4</v>
      </c>
      <c r="P142" s="24">
        <v>3</v>
      </c>
      <c r="Q142" s="24">
        <v>3</v>
      </c>
      <c r="R142" s="24">
        <v>3</v>
      </c>
      <c r="S142" s="24">
        <v>3</v>
      </c>
      <c r="T142" s="24">
        <v>1</v>
      </c>
      <c r="U142" s="23"/>
      <c r="V142" s="23"/>
      <c r="W142" s="24">
        <v>2</v>
      </c>
      <c r="X142" s="24">
        <v>2</v>
      </c>
      <c r="Y142" s="24">
        <v>4</v>
      </c>
      <c r="Z142" s="24">
        <v>2</v>
      </c>
      <c r="AA142" s="24">
        <v>4</v>
      </c>
      <c r="AB142" s="24">
        <v>2</v>
      </c>
      <c r="AC142" s="24">
        <v>3</v>
      </c>
      <c r="AD142" s="24">
        <v>4</v>
      </c>
      <c r="AE142" s="24">
        <v>4</v>
      </c>
      <c r="AF142" s="24">
        <v>4</v>
      </c>
      <c r="AG142" s="24">
        <v>4</v>
      </c>
      <c r="AH142" s="24">
        <v>4</v>
      </c>
      <c r="AI142" s="24">
        <v>4</v>
      </c>
      <c r="AJ142" s="24">
        <v>2</v>
      </c>
      <c r="AK142" s="24">
        <v>4</v>
      </c>
      <c r="AL142" s="24">
        <v>2</v>
      </c>
      <c r="AM142" s="24">
        <v>3</v>
      </c>
      <c r="AN142" s="24">
        <v>3</v>
      </c>
      <c r="AO142" s="24">
        <v>4</v>
      </c>
      <c r="AP142" s="24">
        <v>3</v>
      </c>
      <c r="AQ142" s="24">
        <v>4</v>
      </c>
      <c r="AR142" s="24">
        <v>1</v>
      </c>
      <c r="AS142" s="24">
        <v>2</v>
      </c>
      <c r="AT142" s="24">
        <v>1</v>
      </c>
      <c r="AU142" s="24">
        <v>3</v>
      </c>
      <c r="AV142" s="24">
        <v>4</v>
      </c>
      <c r="AW142" s="24">
        <v>2</v>
      </c>
      <c r="AX142" s="24">
        <v>4</v>
      </c>
      <c r="AY142" s="24">
        <v>4</v>
      </c>
      <c r="AZ142" s="24">
        <v>4</v>
      </c>
      <c r="BA142" s="24">
        <v>1</v>
      </c>
      <c r="BB142" s="23"/>
      <c r="BC142" s="23"/>
      <c r="BD142" s="23"/>
      <c r="BE142" s="24">
        <v>4</v>
      </c>
      <c r="BF142" s="24">
        <v>4</v>
      </c>
      <c r="BG142" s="24">
        <v>4</v>
      </c>
      <c r="BH142" s="24">
        <v>3</v>
      </c>
      <c r="BI142" s="24">
        <v>3</v>
      </c>
      <c r="BJ142" s="24">
        <v>4</v>
      </c>
      <c r="BK142" s="24" t="s">
        <v>1564</v>
      </c>
      <c r="BL142" s="24" t="s">
        <v>1564</v>
      </c>
      <c r="BM142" s="24" t="s">
        <v>198</v>
      </c>
      <c r="BN142" s="24" t="s">
        <v>198</v>
      </c>
      <c r="BO142" s="24" t="s">
        <v>1564</v>
      </c>
      <c r="BP142" s="24" t="s">
        <v>198</v>
      </c>
      <c r="BQ142" s="24" t="s">
        <v>2118</v>
      </c>
      <c r="BR142" s="24" t="s">
        <v>1564</v>
      </c>
      <c r="BS142" s="24" t="s">
        <v>1564</v>
      </c>
      <c r="BT142" s="24" t="s">
        <v>1564</v>
      </c>
      <c r="BU142" s="24" t="s">
        <v>182</v>
      </c>
      <c r="BV142" s="23"/>
      <c r="BW142" s="23"/>
      <c r="BX142" s="23"/>
      <c r="BY142" s="24" t="s">
        <v>705</v>
      </c>
      <c r="BZ142" s="24" t="s">
        <v>712</v>
      </c>
      <c r="CA142" s="24" t="s">
        <v>719</v>
      </c>
      <c r="CB142" s="24" t="s">
        <v>727</v>
      </c>
      <c r="CC142" s="24" t="s">
        <v>2312</v>
      </c>
      <c r="CD142" s="24" t="s">
        <v>741</v>
      </c>
      <c r="CE142" s="24" t="s">
        <v>1801</v>
      </c>
      <c r="CF142" s="24" t="s">
        <v>837</v>
      </c>
      <c r="CG142" s="24" t="s">
        <v>844</v>
      </c>
      <c r="CH142" s="24" t="s">
        <v>2118</v>
      </c>
      <c r="CI142" s="23"/>
      <c r="CJ142" s="24" t="s">
        <v>2313</v>
      </c>
      <c r="CK142" s="24">
        <v>3</v>
      </c>
      <c r="CL142" s="24">
        <v>3</v>
      </c>
      <c r="CM142" s="24">
        <v>2</v>
      </c>
      <c r="CN142" s="23"/>
    </row>
    <row r="143" spans="1:92" x14ac:dyDescent="0.2">
      <c r="A143" s="25">
        <v>42381.933692905091</v>
      </c>
      <c r="B143" s="24">
        <v>1</v>
      </c>
      <c r="C143" s="24">
        <v>1</v>
      </c>
      <c r="D143" s="24">
        <v>1</v>
      </c>
      <c r="E143" s="24">
        <v>1</v>
      </c>
      <c r="F143" s="24">
        <v>1</v>
      </c>
      <c r="G143" s="24">
        <v>3</v>
      </c>
      <c r="H143" s="24">
        <v>1</v>
      </c>
      <c r="I143" s="24">
        <v>1</v>
      </c>
      <c r="J143" s="24">
        <v>1</v>
      </c>
      <c r="K143" s="24">
        <v>3</v>
      </c>
      <c r="L143" s="24">
        <v>1</v>
      </c>
      <c r="M143" s="24">
        <v>3</v>
      </c>
      <c r="N143" s="24">
        <v>1</v>
      </c>
      <c r="O143" s="24">
        <v>2</v>
      </c>
      <c r="P143" s="24">
        <v>1</v>
      </c>
      <c r="Q143" s="24">
        <v>1</v>
      </c>
      <c r="R143" s="24">
        <v>1</v>
      </c>
      <c r="S143" s="24">
        <v>1</v>
      </c>
      <c r="T143" s="24">
        <v>1</v>
      </c>
      <c r="U143" s="23"/>
      <c r="V143" s="23"/>
      <c r="W143" s="24">
        <v>5</v>
      </c>
      <c r="X143" s="24">
        <v>1</v>
      </c>
      <c r="Y143" s="24">
        <v>1</v>
      </c>
      <c r="Z143" s="24">
        <v>1</v>
      </c>
      <c r="AA143" s="24">
        <v>5</v>
      </c>
      <c r="AB143" s="24">
        <v>1</v>
      </c>
      <c r="AC143" s="24">
        <v>5</v>
      </c>
      <c r="AD143" s="24">
        <v>5</v>
      </c>
      <c r="AE143" s="24">
        <v>1</v>
      </c>
      <c r="AF143" s="24">
        <v>1</v>
      </c>
      <c r="AG143" s="24">
        <v>1</v>
      </c>
      <c r="AH143" s="24">
        <v>5</v>
      </c>
      <c r="AI143" s="24">
        <v>5</v>
      </c>
      <c r="AJ143" s="24">
        <v>1</v>
      </c>
      <c r="AK143" s="24">
        <v>1</v>
      </c>
      <c r="AL143" s="24">
        <v>1</v>
      </c>
      <c r="AM143" s="24">
        <v>1</v>
      </c>
      <c r="AN143" s="24">
        <v>3</v>
      </c>
      <c r="AO143" s="24">
        <v>1</v>
      </c>
      <c r="AP143" s="24">
        <v>1</v>
      </c>
      <c r="AQ143" s="24">
        <v>1</v>
      </c>
      <c r="AR143" s="24">
        <v>3</v>
      </c>
      <c r="AS143" s="24">
        <v>1</v>
      </c>
      <c r="AT143" s="24">
        <v>5</v>
      </c>
      <c r="AU143" s="24">
        <v>1</v>
      </c>
      <c r="AV143" s="24">
        <v>3</v>
      </c>
      <c r="AW143" s="24">
        <v>1</v>
      </c>
      <c r="AX143" s="24">
        <v>1</v>
      </c>
      <c r="AY143" s="24">
        <v>1</v>
      </c>
      <c r="AZ143" s="24">
        <v>1</v>
      </c>
      <c r="BA143" s="24">
        <v>1</v>
      </c>
      <c r="BB143" s="23"/>
      <c r="BC143" s="23"/>
      <c r="BD143" s="23"/>
      <c r="BE143" s="24">
        <v>2</v>
      </c>
      <c r="BF143" s="24">
        <v>5</v>
      </c>
      <c r="BG143" s="24">
        <v>5</v>
      </c>
      <c r="BH143" s="24">
        <v>2</v>
      </c>
      <c r="BI143" s="24">
        <v>2</v>
      </c>
      <c r="BJ143" s="24">
        <v>2</v>
      </c>
      <c r="BK143" s="24" t="s">
        <v>1564</v>
      </c>
      <c r="BL143" s="24" t="s">
        <v>1564</v>
      </c>
      <c r="BM143" s="24" t="s">
        <v>198</v>
      </c>
      <c r="BN143" s="24" t="s">
        <v>1564</v>
      </c>
      <c r="BO143" s="24" t="s">
        <v>198</v>
      </c>
      <c r="BP143" s="24" t="s">
        <v>1564</v>
      </c>
      <c r="BQ143" s="24" t="s">
        <v>1564</v>
      </c>
      <c r="BR143" s="24" t="s">
        <v>1564</v>
      </c>
      <c r="BS143" s="24" t="s">
        <v>1564</v>
      </c>
      <c r="BT143" s="24" t="s">
        <v>1564</v>
      </c>
      <c r="BU143" s="24" t="s">
        <v>198</v>
      </c>
      <c r="BV143" s="24" t="s">
        <v>183</v>
      </c>
      <c r="BW143" s="24" t="s">
        <v>2121</v>
      </c>
      <c r="BX143" s="24" t="s">
        <v>2128</v>
      </c>
      <c r="BY143" s="24" t="s">
        <v>704</v>
      </c>
      <c r="BZ143" s="24" t="s">
        <v>713</v>
      </c>
      <c r="CA143" s="24" t="s">
        <v>719</v>
      </c>
      <c r="CB143" s="24" t="s">
        <v>732</v>
      </c>
      <c r="CC143" s="23"/>
      <c r="CD143" s="24" t="s">
        <v>828</v>
      </c>
      <c r="CE143" s="24" t="s">
        <v>2314</v>
      </c>
      <c r="CF143" s="24" t="s">
        <v>837</v>
      </c>
      <c r="CG143" s="24" t="s">
        <v>844</v>
      </c>
      <c r="CH143" s="24" t="s">
        <v>1564</v>
      </c>
      <c r="CI143" s="23"/>
      <c r="CJ143" s="23"/>
      <c r="CK143" s="24">
        <v>1</v>
      </c>
      <c r="CL143" s="24">
        <v>1</v>
      </c>
      <c r="CM143" s="24">
        <v>1</v>
      </c>
      <c r="CN143" s="23"/>
    </row>
    <row r="144" spans="1:92" x14ac:dyDescent="0.2">
      <c r="A144" s="25">
        <v>42381.955446018517</v>
      </c>
      <c r="B144" s="24">
        <v>1</v>
      </c>
      <c r="C144" s="24">
        <v>3</v>
      </c>
      <c r="D144" s="24">
        <v>2</v>
      </c>
      <c r="E144" s="24">
        <v>1</v>
      </c>
      <c r="F144" s="24">
        <v>3</v>
      </c>
      <c r="G144" s="24">
        <v>2</v>
      </c>
      <c r="H144" s="24">
        <v>1</v>
      </c>
      <c r="I144" s="24">
        <v>3</v>
      </c>
      <c r="J144" s="24">
        <v>3</v>
      </c>
      <c r="K144" s="24">
        <v>3</v>
      </c>
      <c r="L144" s="24">
        <v>4</v>
      </c>
      <c r="M144" s="24">
        <v>3</v>
      </c>
      <c r="N144" s="24">
        <v>2</v>
      </c>
      <c r="O144" s="24">
        <v>4</v>
      </c>
      <c r="P144" s="24">
        <v>3</v>
      </c>
      <c r="Q144" s="24">
        <v>5</v>
      </c>
      <c r="R144" s="24">
        <v>4</v>
      </c>
      <c r="S144" s="24">
        <v>1</v>
      </c>
      <c r="T144" s="24">
        <v>5</v>
      </c>
      <c r="U144" s="23"/>
      <c r="V144" s="23"/>
      <c r="W144" s="24">
        <v>4</v>
      </c>
      <c r="X144" s="24">
        <v>4</v>
      </c>
      <c r="Y144" s="24">
        <v>3</v>
      </c>
      <c r="Z144" s="24">
        <v>4</v>
      </c>
      <c r="AA144" s="24">
        <v>5</v>
      </c>
      <c r="AB144" s="24">
        <v>3</v>
      </c>
      <c r="AC144" s="24">
        <v>4</v>
      </c>
      <c r="AD144" s="24">
        <v>4</v>
      </c>
      <c r="AE144" s="24">
        <v>4</v>
      </c>
      <c r="AF144" s="24">
        <v>4</v>
      </c>
      <c r="AG144" s="24">
        <v>5</v>
      </c>
      <c r="AH144" s="24">
        <v>4</v>
      </c>
      <c r="AI144" s="24">
        <v>3</v>
      </c>
      <c r="AJ144" s="24">
        <v>2</v>
      </c>
      <c r="AK144" s="24">
        <v>4</v>
      </c>
      <c r="AL144" s="24">
        <v>2</v>
      </c>
      <c r="AM144" s="24">
        <v>4</v>
      </c>
      <c r="AN144" s="24">
        <v>2</v>
      </c>
      <c r="AO144" s="24">
        <v>2</v>
      </c>
      <c r="AP144" s="24">
        <v>3</v>
      </c>
      <c r="AQ144" s="24">
        <v>4</v>
      </c>
      <c r="AR144" s="24">
        <v>3</v>
      </c>
      <c r="AS144" s="24">
        <v>3</v>
      </c>
      <c r="AT144" s="24">
        <v>3</v>
      </c>
      <c r="AU144" s="24">
        <v>2</v>
      </c>
      <c r="AV144" s="24">
        <v>5</v>
      </c>
      <c r="AW144" s="24">
        <v>3</v>
      </c>
      <c r="AX144" s="24">
        <v>5</v>
      </c>
      <c r="AY144" s="24">
        <v>5</v>
      </c>
      <c r="AZ144" s="24">
        <v>2</v>
      </c>
      <c r="BA144" s="24">
        <v>4</v>
      </c>
      <c r="BB144" s="23"/>
      <c r="BC144" s="23"/>
      <c r="BD144" s="23"/>
      <c r="BE144" s="24">
        <v>5</v>
      </c>
      <c r="BF144" s="24">
        <v>5</v>
      </c>
      <c r="BG144" s="24">
        <v>3</v>
      </c>
      <c r="BH144" s="24">
        <v>3</v>
      </c>
      <c r="BI144" s="24">
        <v>4</v>
      </c>
      <c r="BJ144" s="24">
        <v>5</v>
      </c>
      <c r="BK144" s="24" t="s">
        <v>1564</v>
      </c>
      <c r="BL144" s="24" t="s">
        <v>1564</v>
      </c>
      <c r="BM144" s="24" t="s">
        <v>198</v>
      </c>
      <c r="BN144" s="24" t="s">
        <v>1564</v>
      </c>
      <c r="BO144" s="24" t="s">
        <v>198</v>
      </c>
      <c r="BP144" s="24" t="s">
        <v>198</v>
      </c>
      <c r="BQ144" s="24" t="s">
        <v>1564</v>
      </c>
      <c r="BR144" s="24" t="s">
        <v>198</v>
      </c>
      <c r="BS144" s="24" t="s">
        <v>198</v>
      </c>
      <c r="BT144" s="24" t="s">
        <v>198</v>
      </c>
      <c r="BU144" s="24" t="s">
        <v>198</v>
      </c>
      <c r="BV144" s="24" t="s">
        <v>2119</v>
      </c>
      <c r="BW144" s="24" t="s">
        <v>2121</v>
      </c>
      <c r="BX144" s="24" t="s">
        <v>2206</v>
      </c>
      <c r="BY144" s="24" t="s">
        <v>704</v>
      </c>
      <c r="BZ144" s="24" t="s">
        <v>711</v>
      </c>
      <c r="CA144" s="24" t="s">
        <v>1699</v>
      </c>
      <c r="CB144" s="24" t="s">
        <v>727</v>
      </c>
      <c r="CC144" s="24" t="s">
        <v>1700</v>
      </c>
      <c r="CD144" s="24" t="s">
        <v>236</v>
      </c>
      <c r="CE144" s="24" t="s">
        <v>1242</v>
      </c>
      <c r="CF144" s="24" t="s">
        <v>837</v>
      </c>
      <c r="CG144" s="24" t="s">
        <v>844</v>
      </c>
      <c r="CH144" s="24" t="s">
        <v>198</v>
      </c>
      <c r="CI144" s="23"/>
      <c r="CJ144" s="24" t="s">
        <v>2315</v>
      </c>
      <c r="CK144" s="24">
        <v>2</v>
      </c>
      <c r="CL144" s="24">
        <v>3</v>
      </c>
      <c r="CM144" s="24" t="s">
        <v>5</v>
      </c>
      <c r="CN144" s="23"/>
    </row>
    <row r="145" spans="1:92" x14ac:dyDescent="0.2">
      <c r="A145" s="25">
        <v>42381.989957523147</v>
      </c>
      <c r="B145" s="24" t="s">
        <v>5</v>
      </c>
      <c r="C145" s="24">
        <v>5</v>
      </c>
      <c r="D145" s="24">
        <v>1</v>
      </c>
      <c r="E145" s="24">
        <v>1</v>
      </c>
      <c r="F145" s="24">
        <v>1</v>
      </c>
      <c r="G145" s="24">
        <v>5</v>
      </c>
      <c r="H145" s="24">
        <v>5</v>
      </c>
      <c r="I145" s="24">
        <v>2</v>
      </c>
      <c r="J145" s="24">
        <v>5</v>
      </c>
      <c r="K145" s="24">
        <v>1</v>
      </c>
      <c r="L145" s="24">
        <v>1</v>
      </c>
      <c r="M145" s="24">
        <v>2</v>
      </c>
      <c r="N145" s="24">
        <v>2</v>
      </c>
      <c r="O145" s="24">
        <v>4</v>
      </c>
      <c r="P145" s="24">
        <v>5</v>
      </c>
      <c r="Q145" s="24">
        <v>5</v>
      </c>
      <c r="R145" s="24">
        <v>4</v>
      </c>
      <c r="S145" s="24">
        <v>1</v>
      </c>
      <c r="T145" s="24">
        <v>1</v>
      </c>
      <c r="U145" s="23"/>
      <c r="V145" s="23"/>
      <c r="W145" s="24">
        <v>5</v>
      </c>
      <c r="X145" s="24">
        <v>2</v>
      </c>
      <c r="Y145" s="24">
        <v>5</v>
      </c>
      <c r="Z145" s="24">
        <v>4</v>
      </c>
      <c r="AA145" s="24">
        <v>4</v>
      </c>
      <c r="AB145" s="24">
        <v>2</v>
      </c>
      <c r="AC145" s="24">
        <v>5</v>
      </c>
      <c r="AD145" s="24">
        <v>2</v>
      </c>
      <c r="AE145" s="24" t="s">
        <v>5</v>
      </c>
      <c r="AF145" s="24">
        <v>4</v>
      </c>
      <c r="AG145" s="24">
        <v>4</v>
      </c>
      <c r="AH145" s="24">
        <v>4</v>
      </c>
      <c r="AI145" s="24">
        <v>4</v>
      </c>
      <c r="AJ145" s="24">
        <v>1</v>
      </c>
      <c r="AK145" s="24">
        <v>5</v>
      </c>
      <c r="AL145" s="24">
        <v>1</v>
      </c>
      <c r="AM145" s="24">
        <v>2</v>
      </c>
      <c r="AN145" s="24">
        <v>5</v>
      </c>
      <c r="AO145" s="24">
        <v>5</v>
      </c>
      <c r="AP145" s="24">
        <v>3</v>
      </c>
      <c r="AQ145" s="24">
        <v>5</v>
      </c>
      <c r="AR145" s="24">
        <v>2</v>
      </c>
      <c r="AS145" s="24">
        <v>1</v>
      </c>
      <c r="AT145" s="24">
        <v>3</v>
      </c>
      <c r="AU145" s="24">
        <v>2</v>
      </c>
      <c r="AV145" s="24">
        <v>5</v>
      </c>
      <c r="AW145" s="24">
        <v>5</v>
      </c>
      <c r="AX145" s="24">
        <v>5</v>
      </c>
      <c r="AY145" s="24">
        <v>4</v>
      </c>
      <c r="AZ145" s="24">
        <v>2</v>
      </c>
      <c r="BA145" s="24">
        <v>1</v>
      </c>
      <c r="BB145" s="23"/>
      <c r="BC145" s="23"/>
      <c r="BD145" s="23"/>
      <c r="BE145" s="24">
        <v>5</v>
      </c>
      <c r="BF145" s="24">
        <v>5</v>
      </c>
      <c r="BG145" s="24">
        <v>3</v>
      </c>
      <c r="BH145" s="24">
        <v>2</v>
      </c>
      <c r="BI145" s="24">
        <v>2</v>
      </c>
      <c r="BJ145" s="24">
        <v>4</v>
      </c>
      <c r="BK145" s="24" t="s">
        <v>2118</v>
      </c>
      <c r="BL145" s="24" t="s">
        <v>2118</v>
      </c>
      <c r="BM145" s="24" t="s">
        <v>2118</v>
      </c>
      <c r="BN145" s="24" t="s">
        <v>2118</v>
      </c>
      <c r="BO145" s="24" t="s">
        <v>198</v>
      </c>
      <c r="BP145" s="24" t="s">
        <v>1564</v>
      </c>
      <c r="BQ145" s="24" t="s">
        <v>2118</v>
      </c>
      <c r="BR145" s="24" t="s">
        <v>2118</v>
      </c>
      <c r="BS145" s="24" t="s">
        <v>2118</v>
      </c>
      <c r="BT145" s="24" t="s">
        <v>2118</v>
      </c>
      <c r="BU145" s="24" t="s">
        <v>198</v>
      </c>
      <c r="BV145" s="24" t="s">
        <v>2119</v>
      </c>
      <c r="BW145" s="24" t="s">
        <v>2121</v>
      </c>
      <c r="BX145" s="24" t="s">
        <v>2128</v>
      </c>
      <c r="BY145" s="24" t="s">
        <v>705</v>
      </c>
      <c r="BZ145" s="24" t="s">
        <v>712</v>
      </c>
      <c r="CA145" s="24" t="s">
        <v>1371</v>
      </c>
      <c r="CB145" s="24" t="s">
        <v>727</v>
      </c>
      <c r="CC145" s="24" t="s">
        <v>2316</v>
      </c>
      <c r="CD145" s="24" t="s">
        <v>828</v>
      </c>
      <c r="CE145" s="24" t="s">
        <v>1242</v>
      </c>
      <c r="CF145" s="24" t="s">
        <v>2317</v>
      </c>
      <c r="CG145" s="24" t="s">
        <v>2318</v>
      </c>
      <c r="CH145" s="24" t="s">
        <v>2118</v>
      </c>
      <c r="CI145" s="23"/>
      <c r="CJ145" s="23"/>
      <c r="CK145" s="24" t="s">
        <v>5</v>
      </c>
      <c r="CL145" s="24">
        <v>2</v>
      </c>
      <c r="CM145" s="24" t="s">
        <v>5</v>
      </c>
      <c r="CN145" s="23"/>
    </row>
    <row r="146" spans="1:92" x14ac:dyDescent="0.2">
      <c r="A146" s="25">
        <v>42382.02670534722</v>
      </c>
      <c r="B146" s="24">
        <v>2</v>
      </c>
      <c r="C146" s="24">
        <v>4</v>
      </c>
      <c r="D146" s="24">
        <v>4</v>
      </c>
      <c r="E146" s="24">
        <v>5</v>
      </c>
      <c r="F146" s="24">
        <v>4</v>
      </c>
      <c r="G146" s="24">
        <v>5</v>
      </c>
      <c r="H146" s="24">
        <v>5</v>
      </c>
      <c r="I146" s="24">
        <v>2</v>
      </c>
      <c r="J146" s="24">
        <v>3</v>
      </c>
      <c r="K146" s="24">
        <v>2</v>
      </c>
      <c r="L146" s="24">
        <v>5</v>
      </c>
      <c r="M146" s="24">
        <v>5</v>
      </c>
      <c r="N146" s="24">
        <v>1</v>
      </c>
      <c r="O146" s="24">
        <v>4</v>
      </c>
      <c r="P146" s="24">
        <v>4</v>
      </c>
      <c r="Q146" s="24">
        <v>5</v>
      </c>
      <c r="R146" s="24">
        <v>3</v>
      </c>
      <c r="S146" s="24">
        <v>3</v>
      </c>
      <c r="T146" s="24">
        <v>5</v>
      </c>
      <c r="U146" s="23"/>
      <c r="V146" s="23"/>
      <c r="W146" s="24">
        <v>4</v>
      </c>
      <c r="X146" s="24">
        <v>2</v>
      </c>
      <c r="Y146" s="24">
        <v>4</v>
      </c>
      <c r="Z146" s="24">
        <v>4</v>
      </c>
      <c r="AA146" s="24">
        <v>4</v>
      </c>
      <c r="AB146" s="24">
        <v>2</v>
      </c>
      <c r="AC146" s="24">
        <v>4</v>
      </c>
      <c r="AD146" s="24">
        <v>2</v>
      </c>
      <c r="AE146" s="24">
        <v>1</v>
      </c>
      <c r="AF146" s="24">
        <v>1</v>
      </c>
      <c r="AG146" s="24">
        <v>1</v>
      </c>
      <c r="AH146" s="24">
        <v>4</v>
      </c>
      <c r="AI146" s="24">
        <v>4</v>
      </c>
      <c r="AJ146" s="24">
        <v>2</v>
      </c>
      <c r="AK146" s="24">
        <v>5</v>
      </c>
      <c r="AL146" s="24">
        <v>5</v>
      </c>
      <c r="AM146" s="24">
        <v>5</v>
      </c>
      <c r="AN146" s="24">
        <v>5</v>
      </c>
      <c r="AO146" s="24">
        <v>5</v>
      </c>
      <c r="AP146" s="24">
        <v>5</v>
      </c>
      <c r="AQ146" s="24">
        <v>3</v>
      </c>
      <c r="AR146" s="24">
        <v>2</v>
      </c>
      <c r="AS146" s="24">
        <v>5</v>
      </c>
      <c r="AT146" s="24">
        <v>5</v>
      </c>
      <c r="AU146" s="24">
        <v>1</v>
      </c>
      <c r="AV146" s="24">
        <v>5</v>
      </c>
      <c r="AW146" s="24">
        <v>5</v>
      </c>
      <c r="AX146" s="24">
        <v>5</v>
      </c>
      <c r="AY146" s="24">
        <v>2</v>
      </c>
      <c r="AZ146" s="24">
        <v>2</v>
      </c>
      <c r="BA146" s="24">
        <v>5</v>
      </c>
      <c r="BB146" s="23"/>
      <c r="BC146" s="23"/>
      <c r="BD146" s="23"/>
      <c r="BE146" s="24">
        <v>4</v>
      </c>
      <c r="BF146" s="24">
        <v>4</v>
      </c>
      <c r="BG146" s="24">
        <v>4</v>
      </c>
      <c r="BH146" s="24">
        <v>4</v>
      </c>
      <c r="BI146" s="24">
        <v>4</v>
      </c>
      <c r="BJ146" s="24">
        <v>4</v>
      </c>
      <c r="BK146" s="24" t="s">
        <v>1564</v>
      </c>
      <c r="BL146" s="24" t="s">
        <v>198</v>
      </c>
      <c r="BM146" s="24" t="s">
        <v>198</v>
      </c>
      <c r="BN146" s="24" t="s">
        <v>1564</v>
      </c>
      <c r="BO146" s="24" t="s">
        <v>1564</v>
      </c>
      <c r="BP146" s="24" t="s">
        <v>1564</v>
      </c>
      <c r="BQ146" s="24" t="s">
        <v>1564</v>
      </c>
      <c r="BR146" s="24" t="s">
        <v>1564</v>
      </c>
      <c r="BS146" s="24" t="s">
        <v>1564</v>
      </c>
      <c r="BT146" s="24" t="s">
        <v>1564</v>
      </c>
      <c r="BU146" s="24" t="s">
        <v>198</v>
      </c>
      <c r="BV146" s="24" t="s">
        <v>183</v>
      </c>
      <c r="BW146" s="24" t="s">
        <v>2121</v>
      </c>
      <c r="BX146" s="24" t="s">
        <v>2128</v>
      </c>
      <c r="BY146" s="24" t="s">
        <v>705</v>
      </c>
      <c r="BZ146" s="24" t="s">
        <v>714</v>
      </c>
      <c r="CA146" s="24" t="s">
        <v>1668</v>
      </c>
      <c r="CB146" s="24" t="s">
        <v>727</v>
      </c>
      <c r="CC146" s="24" t="s">
        <v>2319</v>
      </c>
      <c r="CD146" s="24" t="s">
        <v>206</v>
      </c>
      <c r="CE146" s="24" t="s">
        <v>1032</v>
      </c>
      <c r="CF146" s="24" t="s">
        <v>837</v>
      </c>
      <c r="CG146" s="24" t="s">
        <v>844</v>
      </c>
      <c r="CH146" s="24" t="s">
        <v>198</v>
      </c>
      <c r="CI146" s="23"/>
      <c r="CJ146" s="23"/>
      <c r="CK146" s="24">
        <v>1</v>
      </c>
      <c r="CL146" s="24">
        <v>2</v>
      </c>
      <c r="CM146" s="24" t="s">
        <v>5</v>
      </c>
      <c r="CN146" s="23"/>
    </row>
    <row r="147" spans="1:92" x14ac:dyDescent="0.2">
      <c r="A147" s="25">
        <v>42382.389307060184</v>
      </c>
      <c r="B147" s="24">
        <v>1</v>
      </c>
      <c r="C147" s="24">
        <v>5</v>
      </c>
      <c r="D147" s="24">
        <v>1</v>
      </c>
      <c r="E147" s="24">
        <v>2</v>
      </c>
      <c r="F147" s="24" t="s">
        <v>5</v>
      </c>
      <c r="G147" s="24">
        <v>4</v>
      </c>
      <c r="H147" s="24">
        <v>4</v>
      </c>
      <c r="I147" s="24">
        <v>5</v>
      </c>
      <c r="J147" s="24">
        <v>4</v>
      </c>
      <c r="K147" s="24">
        <v>4</v>
      </c>
      <c r="L147" s="24">
        <v>5</v>
      </c>
      <c r="M147" s="24">
        <v>4</v>
      </c>
      <c r="N147" s="24" t="s">
        <v>5</v>
      </c>
      <c r="O147" s="24">
        <v>2</v>
      </c>
      <c r="P147" s="24">
        <v>4</v>
      </c>
      <c r="Q147" s="24">
        <v>3</v>
      </c>
      <c r="R147" s="24" t="s">
        <v>5</v>
      </c>
      <c r="S147" s="24">
        <v>2</v>
      </c>
      <c r="T147" s="24">
        <v>5</v>
      </c>
      <c r="U147" s="23"/>
      <c r="V147" s="23"/>
      <c r="W147" s="24">
        <v>4</v>
      </c>
      <c r="X147" s="24">
        <v>1</v>
      </c>
      <c r="Y147" s="24">
        <v>4</v>
      </c>
      <c r="Z147" s="24">
        <v>4</v>
      </c>
      <c r="AA147" s="24">
        <v>4</v>
      </c>
      <c r="AB147" s="24">
        <v>1</v>
      </c>
      <c r="AC147" s="24">
        <v>4</v>
      </c>
      <c r="AD147" s="24">
        <v>1</v>
      </c>
      <c r="AE147" s="24">
        <v>1</v>
      </c>
      <c r="AF147" s="24">
        <v>4</v>
      </c>
      <c r="AG147" s="24">
        <v>3</v>
      </c>
      <c r="AH147" s="24">
        <v>4</v>
      </c>
      <c r="AI147" s="24">
        <v>4</v>
      </c>
      <c r="AJ147" s="24" t="s">
        <v>5</v>
      </c>
      <c r="AK147" s="24">
        <v>5</v>
      </c>
      <c r="AL147" s="24">
        <v>1</v>
      </c>
      <c r="AM147" s="24">
        <v>1</v>
      </c>
      <c r="AN147" s="24">
        <v>4</v>
      </c>
      <c r="AO147" s="24">
        <v>4</v>
      </c>
      <c r="AP147" s="24">
        <v>4</v>
      </c>
      <c r="AQ147" s="24">
        <v>4</v>
      </c>
      <c r="AR147" s="24">
        <v>4</v>
      </c>
      <c r="AS147" s="24">
        <v>2</v>
      </c>
      <c r="AT147" s="24">
        <v>4</v>
      </c>
      <c r="AU147" s="24">
        <v>1</v>
      </c>
      <c r="AV147" s="24">
        <v>1</v>
      </c>
      <c r="AW147" s="24">
        <v>4</v>
      </c>
      <c r="AX147" s="24">
        <v>1</v>
      </c>
      <c r="AY147" s="24">
        <v>1</v>
      </c>
      <c r="AZ147" s="24">
        <v>1</v>
      </c>
      <c r="BA147" s="24">
        <v>4</v>
      </c>
      <c r="BB147" s="23"/>
      <c r="BC147" s="23"/>
      <c r="BD147" s="23"/>
      <c r="BE147" s="24">
        <v>5</v>
      </c>
      <c r="BF147" s="24">
        <v>5</v>
      </c>
      <c r="BG147" s="24">
        <v>3</v>
      </c>
      <c r="BH147" s="24">
        <v>3</v>
      </c>
      <c r="BI147" s="24">
        <v>3</v>
      </c>
      <c r="BJ147" s="24">
        <v>3</v>
      </c>
      <c r="BK147" s="24" t="s">
        <v>198</v>
      </c>
      <c r="BL147" s="24" t="s">
        <v>198</v>
      </c>
      <c r="BM147" s="24" t="s">
        <v>198</v>
      </c>
      <c r="BN147" s="24" t="s">
        <v>1564</v>
      </c>
      <c r="BO147" s="24" t="s">
        <v>198</v>
      </c>
      <c r="BP147" s="24" t="s">
        <v>1564</v>
      </c>
      <c r="BQ147" s="24" t="s">
        <v>198</v>
      </c>
      <c r="BR147" s="24" t="s">
        <v>1564</v>
      </c>
      <c r="BS147" s="24" t="s">
        <v>1564</v>
      </c>
      <c r="BT147" s="24" t="s">
        <v>1564</v>
      </c>
      <c r="BU147" s="24" t="s">
        <v>198</v>
      </c>
      <c r="BV147" s="24" t="s">
        <v>184</v>
      </c>
      <c r="BW147" s="24" t="s">
        <v>2121</v>
      </c>
      <c r="BX147" s="24" t="s">
        <v>2128</v>
      </c>
      <c r="BY147" s="24" t="s">
        <v>704</v>
      </c>
      <c r="BZ147" s="24" t="s">
        <v>713</v>
      </c>
      <c r="CA147" s="24" t="s">
        <v>719</v>
      </c>
      <c r="CB147" s="24" t="s">
        <v>727</v>
      </c>
      <c r="CC147" s="24" t="s">
        <v>2320</v>
      </c>
      <c r="CD147" s="24" t="s">
        <v>206</v>
      </c>
      <c r="CE147" s="24" t="s">
        <v>829</v>
      </c>
      <c r="CF147" s="24" t="s">
        <v>837</v>
      </c>
      <c r="CG147" s="24" t="s">
        <v>844</v>
      </c>
      <c r="CH147" s="24" t="s">
        <v>1564</v>
      </c>
      <c r="CI147" s="23"/>
      <c r="CJ147" s="23"/>
      <c r="CK147" s="24">
        <v>3</v>
      </c>
      <c r="CL147" s="24">
        <v>2</v>
      </c>
      <c r="CM147" s="24">
        <v>1</v>
      </c>
      <c r="CN147" s="23"/>
    </row>
    <row r="148" spans="1:92" x14ac:dyDescent="0.2">
      <c r="A148" s="25">
        <v>42382.399904259262</v>
      </c>
      <c r="B148" s="24">
        <v>1</v>
      </c>
      <c r="C148" s="24">
        <v>5</v>
      </c>
      <c r="D148" s="24">
        <v>5</v>
      </c>
      <c r="E148" s="24">
        <v>1</v>
      </c>
      <c r="F148" s="24">
        <v>1</v>
      </c>
      <c r="G148" s="24">
        <v>5</v>
      </c>
      <c r="H148" s="24">
        <v>2</v>
      </c>
      <c r="I148" s="24">
        <v>2</v>
      </c>
      <c r="J148" s="24">
        <v>1</v>
      </c>
      <c r="K148" s="24">
        <v>5</v>
      </c>
      <c r="L148" s="24">
        <v>2</v>
      </c>
      <c r="M148" s="24">
        <v>1</v>
      </c>
      <c r="N148" s="24">
        <v>2</v>
      </c>
      <c r="O148" s="24">
        <v>1</v>
      </c>
      <c r="P148" s="24">
        <v>2</v>
      </c>
      <c r="Q148" s="24">
        <v>1</v>
      </c>
      <c r="R148" s="24">
        <v>1</v>
      </c>
      <c r="S148" s="24">
        <v>1</v>
      </c>
      <c r="T148" s="24" t="s">
        <v>5</v>
      </c>
      <c r="U148" s="23"/>
      <c r="V148" s="23"/>
      <c r="W148" s="24">
        <v>1</v>
      </c>
      <c r="X148" s="24">
        <v>3</v>
      </c>
      <c r="Y148" s="24">
        <v>4</v>
      </c>
      <c r="Z148" s="24">
        <v>4</v>
      </c>
      <c r="AA148" s="24">
        <v>4</v>
      </c>
      <c r="AB148" s="24">
        <v>1</v>
      </c>
      <c r="AC148" s="24">
        <v>3</v>
      </c>
      <c r="AD148" s="24">
        <v>4</v>
      </c>
      <c r="AE148" s="24">
        <v>2</v>
      </c>
      <c r="AF148" s="24">
        <v>4</v>
      </c>
      <c r="AG148" s="24">
        <v>1</v>
      </c>
      <c r="AH148" s="24">
        <v>5</v>
      </c>
      <c r="AI148" s="24">
        <v>4</v>
      </c>
      <c r="AJ148" s="24">
        <v>1</v>
      </c>
      <c r="AK148" s="24">
        <v>5</v>
      </c>
      <c r="AL148" s="24">
        <v>3</v>
      </c>
      <c r="AM148" s="24">
        <v>1</v>
      </c>
      <c r="AN148" s="24">
        <v>5</v>
      </c>
      <c r="AO148" s="24">
        <v>2</v>
      </c>
      <c r="AP148" s="24">
        <v>2</v>
      </c>
      <c r="AQ148" s="24">
        <v>2</v>
      </c>
      <c r="AR148" s="24">
        <v>5</v>
      </c>
      <c r="AS148" s="24">
        <v>2</v>
      </c>
      <c r="AT148" s="24">
        <v>1</v>
      </c>
      <c r="AU148" s="24">
        <v>2</v>
      </c>
      <c r="AV148" s="24">
        <v>2</v>
      </c>
      <c r="AW148" s="24">
        <v>2</v>
      </c>
      <c r="AX148" s="24">
        <v>3</v>
      </c>
      <c r="AY148" s="24">
        <v>1</v>
      </c>
      <c r="AZ148" s="24">
        <v>1</v>
      </c>
      <c r="BA148" s="24" t="s">
        <v>5</v>
      </c>
      <c r="BB148" s="23"/>
      <c r="BC148" s="23"/>
      <c r="BD148" s="23"/>
      <c r="BE148" s="24">
        <v>4</v>
      </c>
      <c r="BF148" s="24">
        <v>4</v>
      </c>
      <c r="BG148" s="24">
        <v>3</v>
      </c>
      <c r="BH148" s="24">
        <v>4</v>
      </c>
      <c r="BI148" s="24">
        <v>4</v>
      </c>
      <c r="BJ148" s="24">
        <v>4</v>
      </c>
      <c r="BK148" s="24" t="s">
        <v>1564</v>
      </c>
      <c r="BL148" s="24" t="s">
        <v>1564</v>
      </c>
      <c r="BM148" s="24" t="s">
        <v>1564</v>
      </c>
      <c r="BN148" s="24" t="s">
        <v>1564</v>
      </c>
      <c r="BO148" s="24" t="s">
        <v>198</v>
      </c>
      <c r="BP148" s="24" t="s">
        <v>1564</v>
      </c>
      <c r="BQ148" s="24" t="s">
        <v>2118</v>
      </c>
      <c r="BR148" s="24" t="s">
        <v>2118</v>
      </c>
      <c r="BS148" s="24" t="s">
        <v>2118</v>
      </c>
      <c r="BT148" s="24" t="s">
        <v>2118</v>
      </c>
      <c r="BU148" s="24" t="s">
        <v>198</v>
      </c>
      <c r="BV148" s="24" t="s">
        <v>184</v>
      </c>
      <c r="BW148" s="24" t="s">
        <v>2121</v>
      </c>
      <c r="BX148" s="24" t="s">
        <v>2128</v>
      </c>
      <c r="BY148" s="24" t="s">
        <v>705</v>
      </c>
      <c r="BZ148" s="24" t="s">
        <v>714</v>
      </c>
      <c r="CA148" s="24" t="s">
        <v>719</v>
      </c>
      <c r="CB148" s="24" t="s">
        <v>727</v>
      </c>
      <c r="CC148" s="24" t="s">
        <v>738</v>
      </c>
      <c r="CD148" s="24" t="s">
        <v>741</v>
      </c>
      <c r="CE148" s="24" t="s">
        <v>938</v>
      </c>
      <c r="CF148" s="24" t="s">
        <v>939</v>
      </c>
      <c r="CG148" s="24" t="s">
        <v>845</v>
      </c>
      <c r="CH148" s="24" t="s">
        <v>2118</v>
      </c>
      <c r="CI148" s="23"/>
      <c r="CJ148" s="24" t="s">
        <v>2321</v>
      </c>
      <c r="CK148" s="24">
        <v>4</v>
      </c>
      <c r="CL148" s="24">
        <v>4</v>
      </c>
      <c r="CM148" s="24">
        <v>1</v>
      </c>
      <c r="CN148" s="23"/>
    </row>
    <row r="149" spans="1:92" x14ac:dyDescent="0.2">
      <c r="A149" s="25">
        <v>42382.404927592594</v>
      </c>
      <c r="B149" s="24">
        <v>2</v>
      </c>
      <c r="C149" s="24">
        <v>5</v>
      </c>
      <c r="D149" s="24">
        <v>4</v>
      </c>
      <c r="E149" s="24">
        <v>2</v>
      </c>
      <c r="F149" s="24">
        <v>1</v>
      </c>
      <c r="G149" s="24">
        <v>5</v>
      </c>
      <c r="H149" s="24">
        <v>5</v>
      </c>
      <c r="I149" s="24">
        <v>5</v>
      </c>
      <c r="J149" s="24">
        <v>3</v>
      </c>
      <c r="K149" s="24">
        <v>4</v>
      </c>
      <c r="L149" s="24">
        <v>2</v>
      </c>
      <c r="M149" s="24">
        <v>4</v>
      </c>
      <c r="N149" s="24">
        <v>3</v>
      </c>
      <c r="O149" s="24">
        <v>2</v>
      </c>
      <c r="P149" s="24">
        <v>3</v>
      </c>
      <c r="Q149" s="24">
        <v>3</v>
      </c>
      <c r="R149" s="24">
        <v>2</v>
      </c>
      <c r="S149" s="24">
        <v>1</v>
      </c>
      <c r="T149" s="24">
        <v>5</v>
      </c>
      <c r="U149" s="23"/>
      <c r="V149" s="23"/>
      <c r="W149" s="24">
        <v>5</v>
      </c>
      <c r="X149" s="24">
        <v>3</v>
      </c>
      <c r="Y149" s="24">
        <v>4</v>
      </c>
      <c r="Z149" s="24">
        <v>4</v>
      </c>
      <c r="AA149" s="24">
        <v>5</v>
      </c>
      <c r="AB149" s="24">
        <v>3</v>
      </c>
      <c r="AC149" s="24">
        <v>5</v>
      </c>
      <c r="AD149" s="24">
        <v>4</v>
      </c>
      <c r="AE149" s="24">
        <v>3</v>
      </c>
      <c r="AF149" s="24">
        <v>5</v>
      </c>
      <c r="AG149" s="24">
        <v>5</v>
      </c>
      <c r="AH149" s="24">
        <v>5</v>
      </c>
      <c r="AI149" s="24">
        <v>4</v>
      </c>
      <c r="AJ149" s="24" t="s">
        <v>5</v>
      </c>
      <c r="AK149" s="24">
        <v>5</v>
      </c>
      <c r="AL149" s="24">
        <v>3</v>
      </c>
      <c r="AM149" s="24" t="s">
        <v>5</v>
      </c>
      <c r="AN149" s="24">
        <v>5</v>
      </c>
      <c r="AO149" s="24">
        <v>5</v>
      </c>
      <c r="AP149" s="24">
        <v>5</v>
      </c>
      <c r="AQ149" s="24">
        <v>4</v>
      </c>
      <c r="AR149" s="24">
        <v>4</v>
      </c>
      <c r="AS149" s="24">
        <v>3</v>
      </c>
      <c r="AT149" s="24">
        <v>4</v>
      </c>
      <c r="AU149" s="24">
        <v>4</v>
      </c>
      <c r="AV149" s="24" t="s">
        <v>5</v>
      </c>
      <c r="AW149" s="24">
        <v>3</v>
      </c>
      <c r="AX149" s="24">
        <v>3</v>
      </c>
      <c r="AY149" s="24">
        <v>3</v>
      </c>
      <c r="AZ149" s="24" t="s">
        <v>5</v>
      </c>
      <c r="BA149" s="24">
        <v>5</v>
      </c>
      <c r="BB149" s="23"/>
      <c r="BC149" s="23"/>
      <c r="BD149" s="23"/>
      <c r="BE149" s="24">
        <v>5</v>
      </c>
      <c r="BF149" s="24">
        <v>4</v>
      </c>
      <c r="BG149" s="24">
        <v>4</v>
      </c>
      <c r="BH149" s="24">
        <v>5</v>
      </c>
      <c r="BI149" s="24">
        <v>4</v>
      </c>
      <c r="BJ149" s="24">
        <v>5</v>
      </c>
      <c r="BK149" s="24" t="s">
        <v>1564</v>
      </c>
      <c r="BL149" s="24" t="s">
        <v>198</v>
      </c>
      <c r="BM149" s="24" t="s">
        <v>2118</v>
      </c>
      <c r="BN149" s="24" t="s">
        <v>2118</v>
      </c>
      <c r="BO149" s="24" t="s">
        <v>1564</v>
      </c>
      <c r="BP149" s="24" t="s">
        <v>1564</v>
      </c>
      <c r="BQ149" s="24" t="s">
        <v>2118</v>
      </c>
      <c r="BR149" s="24" t="s">
        <v>1564</v>
      </c>
      <c r="BS149" s="24" t="s">
        <v>198</v>
      </c>
      <c r="BT149" s="24" t="s">
        <v>198</v>
      </c>
      <c r="BU149" s="24" t="s">
        <v>198</v>
      </c>
      <c r="BV149" s="24" t="s">
        <v>1139</v>
      </c>
      <c r="BW149" s="24" t="s">
        <v>2121</v>
      </c>
      <c r="BX149" s="24" t="s">
        <v>2128</v>
      </c>
      <c r="BY149" s="24" t="s">
        <v>705</v>
      </c>
      <c r="BZ149" s="24" t="s">
        <v>712</v>
      </c>
      <c r="CA149" s="24" t="s">
        <v>719</v>
      </c>
      <c r="CB149" s="24" t="s">
        <v>727</v>
      </c>
      <c r="CC149" s="24" t="s">
        <v>2322</v>
      </c>
      <c r="CD149" s="24" t="s">
        <v>830</v>
      </c>
      <c r="CE149" s="24" t="s">
        <v>952</v>
      </c>
      <c r="CF149" s="24" t="s">
        <v>837</v>
      </c>
      <c r="CG149" s="24" t="s">
        <v>844</v>
      </c>
      <c r="CH149" s="24" t="s">
        <v>1564</v>
      </c>
      <c r="CI149" s="23"/>
      <c r="CJ149" s="24" t="s">
        <v>2323</v>
      </c>
      <c r="CK149" s="24">
        <v>1</v>
      </c>
      <c r="CL149" s="24" t="s">
        <v>5</v>
      </c>
      <c r="CM149" s="24">
        <v>1</v>
      </c>
      <c r="CN149" s="23"/>
    </row>
    <row r="150" spans="1:92" x14ac:dyDescent="0.2">
      <c r="A150" s="25">
        <v>42382.412795335651</v>
      </c>
      <c r="B150" s="24">
        <v>2</v>
      </c>
      <c r="C150" s="24">
        <v>3</v>
      </c>
      <c r="D150" s="24">
        <v>3</v>
      </c>
      <c r="E150" s="24">
        <v>3</v>
      </c>
      <c r="F150" s="24">
        <v>1</v>
      </c>
      <c r="G150" s="24">
        <v>5</v>
      </c>
      <c r="H150" s="24">
        <v>4</v>
      </c>
      <c r="I150" s="24">
        <v>3</v>
      </c>
      <c r="J150" s="24">
        <v>2</v>
      </c>
      <c r="K150" s="24">
        <v>5</v>
      </c>
      <c r="L150" s="24">
        <v>4</v>
      </c>
      <c r="M150" s="24">
        <v>4</v>
      </c>
      <c r="N150" s="24">
        <v>3</v>
      </c>
      <c r="O150" s="24">
        <v>5</v>
      </c>
      <c r="P150" s="24">
        <v>4</v>
      </c>
      <c r="Q150" s="24">
        <v>4</v>
      </c>
      <c r="R150" s="24">
        <v>3</v>
      </c>
      <c r="S150" s="24">
        <v>1</v>
      </c>
      <c r="T150" s="24">
        <v>2</v>
      </c>
      <c r="U150" s="23"/>
      <c r="V150" s="23"/>
      <c r="W150" s="24">
        <v>4</v>
      </c>
      <c r="X150" s="24">
        <v>3</v>
      </c>
      <c r="Y150" s="24">
        <v>4</v>
      </c>
      <c r="Z150" s="24">
        <v>3</v>
      </c>
      <c r="AA150" s="24">
        <v>3</v>
      </c>
      <c r="AB150" s="24">
        <v>2</v>
      </c>
      <c r="AC150" s="24">
        <v>3</v>
      </c>
      <c r="AD150" s="24">
        <v>3</v>
      </c>
      <c r="AE150" s="24">
        <v>4</v>
      </c>
      <c r="AF150" s="24">
        <v>4</v>
      </c>
      <c r="AG150" s="24">
        <v>4</v>
      </c>
      <c r="AH150" s="24">
        <v>4</v>
      </c>
      <c r="AI150" s="24">
        <v>3</v>
      </c>
      <c r="AJ150" s="24">
        <v>3</v>
      </c>
      <c r="AK150" s="24">
        <v>4</v>
      </c>
      <c r="AL150" s="24">
        <v>4</v>
      </c>
      <c r="AM150" s="24">
        <v>1</v>
      </c>
      <c r="AN150" s="24">
        <v>5</v>
      </c>
      <c r="AO150" s="24">
        <v>4</v>
      </c>
      <c r="AP150" s="24">
        <v>3</v>
      </c>
      <c r="AQ150" s="24">
        <v>2</v>
      </c>
      <c r="AR150" s="24">
        <v>5</v>
      </c>
      <c r="AS150" s="24">
        <v>4</v>
      </c>
      <c r="AT150" s="24">
        <v>4</v>
      </c>
      <c r="AU150" s="24">
        <v>2</v>
      </c>
      <c r="AV150" s="24">
        <v>3</v>
      </c>
      <c r="AW150" s="24">
        <v>5</v>
      </c>
      <c r="AX150" s="24">
        <v>3</v>
      </c>
      <c r="AY150" s="24">
        <v>3</v>
      </c>
      <c r="AZ150" s="24">
        <v>2</v>
      </c>
      <c r="BA150" s="24">
        <v>2</v>
      </c>
      <c r="BB150" s="23"/>
      <c r="BC150" s="23"/>
      <c r="BD150" s="23"/>
      <c r="BE150" s="24">
        <v>4</v>
      </c>
      <c r="BF150" s="24">
        <v>3</v>
      </c>
      <c r="BG150" s="24">
        <v>4</v>
      </c>
      <c r="BH150" s="24">
        <v>3</v>
      </c>
      <c r="BI150" s="24">
        <v>5</v>
      </c>
      <c r="BJ150" s="24">
        <v>5</v>
      </c>
      <c r="BK150" s="24" t="s">
        <v>198</v>
      </c>
      <c r="BL150" s="24" t="s">
        <v>198</v>
      </c>
      <c r="BM150" s="24" t="s">
        <v>1564</v>
      </c>
      <c r="BN150" s="24" t="s">
        <v>198</v>
      </c>
      <c r="BO150" s="24" t="s">
        <v>198</v>
      </c>
      <c r="BP150" s="24" t="s">
        <v>198</v>
      </c>
      <c r="BQ150" s="24" t="s">
        <v>198</v>
      </c>
      <c r="BR150" s="24" t="s">
        <v>2118</v>
      </c>
      <c r="BS150" s="24" t="s">
        <v>198</v>
      </c>
      <c r="BT150" s="24" t="s">
        <v>198</v>
      </c>
      <c r="BU150" s="24" t="s">
        <v>198</v>
      </c>
      <c r="BV150" s="24" t="s">
        <v>2119</v>
      </c>
      <c r="BW150" s="24" t="s">
        <v>2121</v>
      </c>
      <c r="BX150" s="24" t="s">
        <v>2128</v>
      </c>
      <c r="BY150" s="24" t="s">
        <v>705</v>
      </c>
      <c r="BZ150" s="24" t="s">
        <v>713</v>
      </c>
      <c r="CA150" s="24" t="s">
        <v>719</v>
      </c>
      <c r="CB150" s="24" t="s">
        <v>728</v>
      </c>
      <c r="CC150" s="24" t="s">
        <v>1115</v>
      </c>
      <c r="CD150" s="24" t="s">
        <v>830</v>
      </c>
      <c r="CE150" s="24" t="s">
        <v>952</v>
      </c>
      <c r="CF150" s="24" t="s">
        <v>837</v>
      </c>
      <c r="CG150" s="24" t="s">
        <v>844</v>
      </c>
      <c r="CH150" s="24" t="s">
        <v>198</v>
      </c>
      <c r="CI150" s="23"/>
      <c r="CJ150" s="23"/>
      <c r="CK150" s="24">
        <v>2</v>
      </c>
      <c r="CL150" s="24">
        <v>4</v>
      </c>
      <c r="CM150" s="24">
        <v>1</v>
      </c>
      <c r="CN150" s="23"/>
    </row>
    <row r="151" spans="1:92" x14ac:dyDescent="0.2">
      <c r="A151" s="25">
        <v>42382.415639895829</v>
      </c>
      <c r="B151" s="24">
        <v>2</v>
      </c>
      <c r="C151" s="24">
        <v>4</v>
      </c>
      <c r="D151" s="24">
        <v>5</v>
      </c>
      <c r="E151" s="24">
        <v>3</v>
      </c>
      <c r="F151" s="24">
        <v>3</v>
      </c>
      <c r="G151" s="24">
        <v>5</v>
      </c>
      <c r="H151" s="24">
        <v>4</v>
      </c>
      <c r="I151" s="24">
        <v>2</v>
      </c>
      <c r="J151" s="24">
        <v>4</v>
      </c>
      <c r="K151" s="24">
        <v>2</v>
      </c>
      <c r="L151" s="24">
        <v>1</v>
      </c>
      <c r="M151" s="24">
        <v>1</v>
      </c>
      <c r="N151" s="24">
        <v>1</v>
      </c>
      <c r="O151" s="24">
        <v>3</v>
      </c>
      <c r="P151" s="24">
        <v>3</v>
      </c>
      <c r="Q151" s="24">
        <v>2</v>
      </c>
      <c r="R151" s="24">
        <v>3</v>
      </c>
      <c r="S151" s="24">
        <v>1</v>
      </c>
      <c r="T151" s="24">
        <v>1</v>
      </c>
      <c r="U151" s="23"/>
      <c r="V151" s="23"/>
      <c r="W151" s="24">
        <v>4</v>
      </c>
      <c r="X151" s="24">
        <v>4</v>
      </c>
      <c r="Y151" s="24">
        <v>4</v>
      </c>
      <c r="Z151" s="24">
        <v>4</v>
      </c>
      <c r="AA151" s="24">
        <v>4</v>
      </c>
      <c r="AB151" s="24">
        <v>4</v>
      </c>
      <c r="AC151" s="24">
        <v>4</v>
      </c>
      <c r="AD151" s="24">
        <v>4</v>
      </c>
      <c r="AE151" s="24">
        <v>4</v>
      </c>
      <c r="AF151" s="24">
        <v>4</v>
      </c>
      <c r="AG151" s="24">
        <v>4</v>
      </c>
      <c r="AH151" s="24">
        <v>4</v>
      </c>
      <c r="AI151" s="24">
        <v>4</v>
      </c>
      <c r="AJ151" s="24">
        <v>3</v>
      </c>
      <c r="AK151" s="24">
        <v>5</v>
      </c>
      <c r="AL151" s="24">
        <v>3</v>
      </c>
      <c r="AM151" s="24">
        <v>4</v>
      </c>
      <c r="AN151" s="24">
        <v>5</v>
      </c>
      <c r="AO151" s="24">
        <v>4</v>
      </c>
      <c r="AP151" s="24">
        <v>3</v>
      </c>
      <c r="AQ151" s="24">
        <v>4</v>
      </c>
      <c r="AR151" s="24">
        <v>3</v>
      </c>
      <c r="AS151" s="24">
        <v>3</v>
      </c>
      <c r="AT151" s="24">
        <v>4</v>
      </c>
      <c r="AU151" s="24">
        <v>1</v>
      </c>
      <c r="AV151" s="24">
        <v>3</v>
      </c>
      <c r="AW151" s="24">
        <v>4</v>
      </c>
      <c r="AX151" s="24">
        <v>2</v>
      </c>
      <c r="AY151" s="24">
        <v>2</v>
      </c>
      <c r="AZ151" s="24">
        <v>2</v>
      </c>
      <c r="BA151" s="24">
        <v>1</v>
      </c>
      <c r="BB151" s="23"/>
      <c r="BC151" s="23"/>
      <c r="BD151" s="23"/>
      <c r="BE151" s="24">
        <v>5</v>
      </c>
      <c r="BF151" s="24">
        <v>5</v>
      </c>
      <c r="BG151" s="24">
        <v>4</v>
      </c>
      <c r="BH151" s="24">
        <v>4</v>
      </c>
      <c r="BI151" s="24">
        <v>4</v>
      </c>
      <c r="BJ151" s="24">
        <v>4</v>
      </c>
      <c r="BK151" s="24" t="s">
        <v>198</v>
      </c>
      <c r="BL151" s="24" t="s">
        <v>198</v>
      </c>
      <c r="BM151" s="24" t="s">
        <v>198</v>
      </c>
      <c r="BN151" s="24" t="s">
        <v>198</v>
      </c>
      <c r="BO151" s="24" t="s">
        <v>198</v>
      </c>
      <c r="BP151" s="24" t="s">
        <v>198</v>
      </c>
      <c r="BQ151" s="24" t="s">
        <v>2118</v>
      </c>
      <c r="BR151" s="24" t="s">
        <v>2118</v>
      </c>
      <c r="BS151" s="24" t="s">
        <v>2118</v>
      </c>
      <c r="BT151" s="24" t="s">
        <v>2118</v>
      </c>
      <c r="BU151" s="24" t="s">
        <v>198</v>
      </c>
      <c r="BV151" s="24" t="s">
        <v>2119</v>
      </c>
      <c r="BW151" s="24" t="s">
        <v>2121</v>
      </c>
      <c r="BX151" s="24" t="s">
        <v>2128</v>
      </c>
      <c r="BY151" s="24" t="s">
        <v>704</v>
      </c>
      <c r="BZ151" s="24" t="s">
        <v>713</v>
      </c>
      <c r="CA151" s="24" t="s">
        <v>719</v>
      </c>
      <c r="CB151" s="24" t="s">
        <v>727</v>
      </c>
      <c r="CC151" s="24" t="s">
        <v>2324</v>
      </c>
      <c r="CD151" s="24" t="s">
        <v>829</v>
      </c>
      <c r="CE151" s="24" t="s">
        <v>1112</v>
      </c>
      <c r="CF151" s="24" t="s">
        <v>837</v>
      </c>
      <c r="CG151" s="24" t="s">
        <v>844</v>
      </c>
      <c r="CH151" s="24" t="s">
        <v>2118</v>
      </c>
      <c r="CI151" s="23"/>
      <c r="CJ151" s="23"/>
      <c r="CK151" s="24">
        <v>1</v>
      </c>
      <c r="CL151" s="24">
        <v>1</v>
      </c>
      <c r="CM151" s="24">
        <v>2</v>
      </c>
      <c r="CN151" s="23"/>
    </row>
    <row r="152" spans="1:92" x14ac:dyDescent="0.2">
      <c r="A152" s="25">
        <v>42382.427661574075</v>
      </c>
      <c r="B152" s="24">
        <v>1</v>
      </c>
      <c r="C152" s="24">
        <v>5</v>
      </c>
      <c r="D152" s="24">
        <v>4</v>
      </c>
      <c r="E152" s="24">
        <v>1</v>
      </c>
      <c r="F152" s="24">
        <v>3</v>
      </c>
      <c r="G152" s="24">
        <v>5</v>
      </c>
      <c r="H152" s="24">
        <v>1</v>
      </c>
      <c r="I152" s="24">
        <v>1</v>
      </c>
      <c r="J152" s="24">
        <v>1</v>
      </c>
      <c r="K152" s="24">
        <v>4</v>
      </c>
      <c r="L152" s="24">
        <v>1</v>
      </c>
      <c r="M152" s="24">
        <v>3</v>
      </c>
      <c r="N152" s="24">
        <v>2</v>
      </c>
      <c r="O152" s="24">
        <v>2</v>
      </c>
      <c r="P152" s="24">
        <v>2</v>
      </c>
      <c r="Q152" s="24">
        <v>4</v>
      </c>
      <c r="R152" s="24">
        <v>3</v>
      </c>
      <c r="S152" s="24">
        <v>1</v>
      </c>
      <c r="T152" s="24">
        <v>1</v>
      </c>
      <c r="U152" s="23"/>
      <c r="V152" s="23"/>
      <c r="W152" s="24">
        <v>4</v>
      </c>
      <c r="X152" s="24">
        <v>5</v>
      </c>
      <c r="Y152" s="24">
        <v>5</v>
      </c>
      <c r="Z152" s="24">
        <v>5</v>
      </c>
      <c r="AA152" s="24">
        <v>5</v>
      </c>
      <c r="AB152" s="24">
        <v>5</v>
      </c>
      <c r="AC152" s="24">
        <v>3</v>
      </c>
      <c r="AD152" s="24">
        <v>4</v>
      </c>
      <c r="AE152" s="24">
        <v>5</v>
      </c>
      <c r="AF152" s="24">
        <v>5</v>
      </c>
      <c r="AG152" s="24">
        <v>4</v>
      </c>
      <c r="AH152" s="24">
        <v>5</v>
      </c>
      <c r="AI152" s="24">
        <v>5</v>
      </c>
      <c r="AJ152" s="24">
        <v>4</v>
      </c>
      <c r="AK152" s="24">
        <v>5</v>
      </c>
      <c r="AL152" s="24">
        <v>3</v>
      </c>
      <c r="AM152" s="24">
        <v>3</v>
      </c>
      <c r="AN152" s="24">
        <v>5</v>
      </c>
      <c r="AO152" s="24">
        <v>4</v>
      </c>
      <c r="AP152" s="24">
        <v>3</v>
      </c>
      <c r="AQ152" s="24">
        <v>3</v>
      </c>
      <c r="AR152" s="24">
        <v>4</v>
      </c>
      <c r="AS152" s="24">
        <v>4</v>
      </c>
      <c r="AT152" s="24">
        <v>4</v>
      </c>
      <c r="AU152" s="24">
        <v>2</v>
      </c>
      <c r="AV152" s="24">
        <v>4</v>
      </c>
      <c r="AW152" s="24">
        <v>4</v>
      </c>
      <c r="AX152" s="24">
        <v>3</v>
      </c>
      <c r="AY152" s="24">
        <v>2</v>
      </c>
      <c r="AZ152" s="24">
        <v>4</v>
      </c>
      <c r="BA152" s="24">
        <v>3</v>
      </c>
      <c r="BB152" s="23"/>
      <c r="BC152" s="23"/>
      <c r="BD152" s="23"/>
      <c r="BE152" s="24">
        <v>5</v>
      </c>
      <c r="BF152" s="24">
        <v>4</v>
      </c>
      <c r="BG152" s="24">
        <v>5</v>
      </c>
      <c r="BH152" s="24">
        <v>5</v>
      </c>
      <c r="BI152" s="24">
        <v>5</v>
      </c>
      <c r="BJ152" s="24">
        <v>5</v>
      </c>
      <c r="BK152" s="24" t="s">
        <v>198</v>
      </c>
      <c r="BL152" s="24" t="s">
        <v>198</v>
      </c>
      <c r="BM152" s="24" t="s">
        <v>2118</v>
      </c>
      <c r="BN152" s="24" t="s">
        <v>2118</v>
      </c>
      <c r="BO152" s="24" t="s">
        <v>198</v>
      </c>
      <c r="BP152" s="24" t="s">
        <v>198</v>
      </c>
      <c r="BQ152" s="24" t="s">
        <v>2118</v>
      </c>
      <c r="BR152" s="24" t="s">
        <v>2118</v>
      </c>
      <c r="BS152" s="24" t="s">
        <v>2118</v>
      </c>
      <c r="BT152" s="24" t="s">
        <v>2118</v>
      </c>
      <c r="BU152" s="24" t="s">
        <v>1564</v>
      </c>
      <c r="BV152" s="23"/>
      <c r="BW152" s="23"/>
      <c r="BX152" s="23"/>
      <c r="BY152" s="24" t="s">
        <v>705</v>
      </c>
      <c r="BZ152" s="24" t="s">
        <v>712</v>
      </c>
      <c r="CA152" s="24" t="s">
        <v>719</v>
      </c>
      <c r="CB152" s="24" t="s">
        <v>727</v>
      </c>
      <c r="CC152" s="23"/>
      <c r="CD152" s="24" t="s">
        <v>829</v>
      </c>
      <c r="CE152" s="24" t="s">
        <v>1548</v>
      </c>
      <c r="CF152" s="24" t="s">
        <v>837</v>
      </c>
      <c r="CG152" s="24" t="s">
        <v>844</v>
      </c>
      <c r="CH152" s="24" t="s">
        <v>2118</v>
      </c>
      <c r="CI152" s="23"/>
      <c r="CJ152" s="23"/>
      <c r="CK152" s="24">
        <v>2</v>
      </c>
      <c r="CL152" s="24">
        <v>4</v>
      </c>
      <c r="CM152" s="24">
        <v>1</v>
      </c>
      <c r="CN152" s="23"/>
    </row>
    <row r="153" spans="1:92" x14ac:dyDescent="0.2">
      <c r="A153" s="25">
        <v>42382.437482731482</v>
      </c>
      <c r="B153" s="24">
        <v>1</v>
      </c>
      <c r="C153" s="24">
        <v>5</v>
      </c>
      <c r="D153" s="24">
        <v>5</v>
      </c>
      <c r="E153" s="24">
        <v>4</v>
      </c>
      <c r="F153" s="24">
        <v>1</v>
      </c>
      <c r="G153" s="24">
        <v>5</v>
      </c>
      <c r="H153" s="24">
        <v>5</v>
      </c>
      <c r="I153" s="24">
        <v>2</v>
      </c>
      <c r="J153" s="24">
        <v>4</v>
      </c>
      <c r="K153" s="24">
        <v>1</v>
      </c>
      <c r="L153" s="24">
        <v>3</v>
      </c>
      <c r="M153" s="24">
        <v>1</v>
      </c>
      <c r="N153" s="24">
        <v>1</v>
      </c>
      <c r="O153" s="24">
        <v>4</v>
      </c>
      <c r="P153" s="24">
        <v>3</v>
      </c>
      <c r="Q153" s="24">
        <v>4</v>
      </c>
      <c r="R153" s="24">
        <v>4</v>
      </c>
      <c r="S153" s="24">
        <v>1</v>
      </c>
      <c r="T153" s="24">
        <v>1</v>
      </c>
      <c r="U153" s="23"/>
      <c r="V153" s="23"/>
      <c r="W153" s="24">
        <v>4</v>
      </c>
      <c r="X153" s="24">
        <v>3</v>
      </c>
      <c r="Y153" s="24">
        <v>5</v>
      </c>
      <c r="Z153" s="24">
        <v>3</v>
      </c>
      <c r="AA153" s="24">
        <v>5</v>
      </c>
      <c r="AB153" s="24">
        <v>3</v>
      </c>
      <c r="AC153" s="24">
        <v>4</v>
      </c>
      <c r="AD153" s="24">
        <v>4</v>
      </c>
      <c r="AE153" s="24">
        <v>4</v>
      </c>
      <c r="AF153" s="24">
        <v>3</v>
      </c>
      <c r="AG153" s="24">
        <v>4</v>
      </c>
      <c r="AH153" s="24">
        <v>3</v>
      </c>
      <c r="AI153" s="24">
        <v>4</v>
      </c>
      <c r="AJ153" s="24">
        <v>4</v>
      </c>
      <c r="AK153" s="24">
        <v>5</v>
      </c>
      <c r="AL153" s="24">
        <v>4</v>
      </c>
      <c r="AM153" s="24">
        <v>2</v>
      </c>
      <c r="AN153" s="24">
        <v>5</v>
      </c>
      <c r="AO153" s="24">
        <v>5</v>
      </c>
      <c r="AP153" s="24">
        <v>4</v>
      </c>
      <c r="AQ153" s="24">
        <v>4</v>
      </c>
      <c r="AR153" s="24">
        <v>2</v>
      </c>
      <c r="AS153" s="24">
        <v>3</v>
      </c>
      <c r="AT153" s="24">
        <v>3</v>
      </c>
      <c r="AU153" s="24">
        <v>3</v>
      </c>
      <c r="AV153" s="24">
        <v>4</v>
      </c>
      <c r="AW153" s="24">
        <v>3</v>
      </c>
      <c r="AX153" s="24">
        <v>3</v>
      </c>
      <c r="AY153" s="24">
        <v>4</v>
      </c>
      <c r="AZ153" s="24">
        <v>3</v>
      </c>
      <c r="BA153" s="24">
        <v>3</v>
      </c>
      <c r="BB153" s="23"/>
      <c r="BC153" s="23"/>
      <c r="BD153" s="23"/>
      <c r="BE153" s="24">
        <v>5</v>
      </c>
      <c r="BF153" s="24">
        <v>5</v>
      </c>
      <c r="BG153" s="24">
        <v>5</v>
      </c>
      <c r="BH153" s="24">
        <v>5</v>
      </c>
      <c r="BI153" s="24">
        <v>5</v>
      </c>
      <c r="BJ153" s="24">
        <v>5</v>
      </c>
      <c r="BK153" s="24" t="s">
        <v>198</v>
      </c>
      <c r="BL153" s="24" t="s">
        <v>1564</v>
      </c>
      <c r="BM153" s="24" t="s">
        <v>198</v>
      </c>
      <c r="BN153" s="24" t="s">
        <v>2118</v>
      </c>
      <c r="BO153" s="24" t="s">
        <v>198</v>
      </c>
      <c r="BP153" s="24" t="s">
        <v>198</v>
      </c>
      <c r="BQ153" s="24" t="s">
        <v>198</v>
      </c>
      <c r="BR153" s="24" t="s">
        <v>2118</v>
      </c>
      <c r="BS153" s="24" t="s">
        <v>2118</v>
      </c>
      <c r="BT153" s="24" t="s">
        <v>2118</v>
      </c>
      <c r="BU153" s="24" t="s">
        <v>198</v>
      </c>
      <c r="BV153" s="24" t="s">
        <v>2119</v>
      </c>
      <c r="BW153" s="24" t="s">
        <v>2283</v>
      </c>
      <c r="BX153" s="24" t="s">
        <v>2128</v>
      </c>
      <c r="BY153" s="24" t="s">
        <v>705</v>
      </c>
      <c r="BZ153" s="24" t="s">
        <v>711</v>
      </c>
      <c r="CA153" s="24" t="s">
        <v>719</v>
      </c>
      <c r="CB153" s="24" t="s">
        <v>727</v>
      </c>
      <c r="CC153" s="24" t="s">
        <v>2018</v>
      </c>
      <c r="CD153" s="24" t="s">
        <v>206</v>
      </c>
      <c r="CE153" s="24" t="s">
        <v>1318</v>
      </c>
      <c r="CF153" s="24" t="s">
        <v>837</v>
      </c>
      <c r="CG153" s="24" t="s">
        <v>844</v>
      </c>
      <c r="CH153" s="24" t="s">
        <v>2118</v>
      </c>
      <c r="CI153" s="23"/>
      <c r="CJ153" s="23"/>
      <c r="CK153" s="24">
        <v>5</v>
      </c>
      <c r="CL153" s="24">
        <v>5</v>
      </c>
      <c r="CM153" s="24">
        <v>4</v>
      </c>
      <c r="CN153" s="23"/>
    </row>
    <row r="154" spans="1:92" x14ac:dyDescent="0.2">
      <c r="A154" s="25">
        <v>42382.442585856479</v>
      </c>
      <c r="B154" s="24">
        <v>2</v>
      </c>
      <c r="C154" s="24">
        <v>5</v>
      </c>
      <c r="D154" s="24">
        <v>5</v>
      </c>
      <c r="E154" s="24">
        <v>5</v>
      </c>
      <c r="F154" s="24">
        <v>5</v>
      </c>
      <c r="G154" s="24">
        <v>5</v>
      </c>
      <c r="H154" s="24">
        <v>5</v>
      </c>
      <c r="I154" s="24">
        <v>5</v>
      </c>
      <c r="J154" s="24">
        <v>2</v>
      </c>
      <c r="K154" s="24">
        <v>4</v>
      </c>
      <c r="L154" s="24">
        <v>1</v>
      </c>
      <c r="M154" s="24">
        <v>5</v>
      </c>
      <c r="N154" s="24">
        <v>3</v>
      </c>
      <c r="O154" s="24">
        <v>3</v>
      </c>
      <c r="P154" s="24">
        <v>3</v>
      </c>
      <c r="Q154" s="24">
        <v>5</v>
      </c>
      <c r="R154" s="24">
        <v>3</v>
      </c>
      <c r="S154" s="24">
        <v>3</v>
      </c>
      <c r="T154" s="24">
        <v>3</v>
      </c>
      <c r="U154" s="23"/>
      <c r="V154" s="23"/>
      <c r="W154" s="24">
        <v>4</v>
      </c>
      <c r="X154" s="24">
        <v>3</v>
      </c>
      <c r="Y154" s="24">
        <v>4</v>
      </c>
      <c r="Z154" s="24">
        <v>5</v>
      </c>
      <c r="AA154" s="24">
        <v>5</v>
      </c>
      <c r="AB154" s="24">
        <v>4</v>
      </c>
      <c r="AC154" s="24">
        <v>5</v>
      </c>
      <c r="AD154" s="24">
        <v>4</v>
      </c>
      <c r="AE154" s="24">
        <v>3</v>
      </c>
      <c r="AF154" s="24">
        <v>5</v>
      </c>
      <c r="AG154" s="24">
        <v>5</v>
      </c>
      <c r="AH154" s="24">
        <v>5</v>
      </c>
      <c r="AI154" s="24">
        <v>4</v>
      </c>
      <c r="AJ154" s="24">
        <v>2</v>
      </c>
      <c r="AK154" s="24">
        <v>5</v>
      </c>
      <c r="AL154" s="24">
        <v>5</v>
      </c>
      <c r="AM154" s="24">
        <v>5</v>
      </c>
      <c r="AN154" s="24">
        <v>5</v>
      </c>
      <c r="AO154" s="24">
        <v>5</v>
      </c>
      <c r="AP154" s="24">
        <v>4</v>
      </c>
      <c r="AQ154" s="24">
        <v>1</v>
      </c>
      <c r="AR154" s="24">
        <v>4</v>
      </c>
      <c r="AS154" s="24">
        <v>2</v>
      </c>
      <c r="AT154" s="24">
        <v>5</v>
      </c>
      <c r="AU154" s="24">
        <v>3</v>
      </c>
      <c r="AV154" s="24">
        <v>4</v>
      </c>
      <c r="AW154" s="24">
        <v>3</v>
      </c>
      <c r="AX154" s="24">
        <v>5</v>
      </c>
      <c r="AY154" s="24">
        <v>3</v>
      </c>
      <c r="AZ154" s="24">
        <v>3</v>
      </c>
      <c r="BA154" s="24">
        <v>3</v>
      </c>
      <c r="BB154" s="23"/>
      <c r="BC154" s="23"/>
      <c r="BD154" s="23"/>
      <c r="BE154" s="24">
        <v>5</v>
      </c>
      <c r="BF154" s="24">
        <v>4</v>
      </c>
      <c r="BG154" s="24">
        <v>4</v>
      </c>
      <c r="BH154" s="24">
        <v>4</v>
      </c>
      <c r="BI154" s="24">
        <v>3</v>
      </c>
      <c r="BJ154" s="24">
        <v>4</v>
      </c>
      <c r="BK154" s="24" t="s">
        <v>198</v>
      </c>
      <c r="BL154" s="24" t="s">
        <v>198</v>
      </c>
      <c r="BM154" s="24" t="s">
        <v>198</v>
      </c>
      <c r="BN154" s="24" t="s">
        <v>198</v>
      </c>
      <c r="BO154" s="24" t="s">
        <v>198</v>
      </c>
      <c r="BP154" s="24" t="s">
        <v>198</v>
      </c>
      <c r="BQ154" s="24" t="s">
        <v>1564</v>
      </c>
      <c r="BR154" s="24" t="s">
        <v>198</v>
      </c>
      <c r="BS154" s="24" t="s">
        <v>198</v>
      </c>
      <c r="BT154" s="24" t="s">
        <v>198</v>
      </c>
      <c r="BU154" s="24" t="s">
        <v>198</v>
      </c>
      <c r="BV154" s="24" t="s">
        <v>2143</v>
      </c>
      <c r="BW154" s="24" t="s">
        <v>2125</v>
      </c>
      <c r="BX154" s="24" t="s">
        <v>2128</v>
      </c>
      <c r="BY154" s="24" t="s">
        <v>705</v>
      </c>
      <c r="BZ154" s="24" t="s">
        <v>713</v>
      </c>
      <c r="CA154" s="24" t="s">
        <v>719</v>
      </c>
      <c r="CB154" s="24" t="s">
        <v>727</v>
      </c>
      <c r="CC154" s="24" t="s">
        <v>1118</v>
      </c>
      <c r="CD154" s="24" t="s">
        <v>828</v>
      </c>
      <c r="CE154" s="24" t="s">
        <v>1228</v>
      </c>
      <c r="CF154" s="24" t="s">
        <v>837</v>
      </c>
      <c r="CG154" s="24" t="s">
        <v>844</v>
      </c>
      <c r="CH154" s="24" t="s">
        <v>198</v>
      </c>
      <c r="CI154" s="23"/>
      <c r="CJ154" s="23"/>
      <c r="CK154" s="24">
        <v>5</v>
      </c>
      <c r="CL154" s="24">
        <v>5</v>
      </c>
      <c r="CM154" s="24">
        <v>3</v>
      </c>
      <c r="CN154" s="23"/>
    </row>
    <row r="155" spans="1:92" x14ac:dyDescent="0.2">
      <c r="A155" s="25">
        <v>42382.475581388891</v>
      </c>
      <c r="B155" s="24">
        <v>3</v>
      </c>
      <c r="C155" s="24">
        <v>5</v>
      </c>
      <c r="D155" s="24">
        <v>5</v>
      </c>
      <c r="E155" s="24">
        <v>5</v>
      </c>
      <c r="F155" s="24">
        <v>5</v>
      </c>
      <c r="G155" s="24">
        <v>5</v>
      </c>
      <c r="H155" s="24">
        <v>3</v>
      </c>
      <c r="I155" s="24">
        <v>2</v>
      </c>
      <c r="J155" s="24">
        <v>5</v>
      </c>
      <c r="K155" s="24">
        <v>5</v>
      </c>
      <c r="L155" s="24">
        <v>3</v>
      </c>
      <c r="M155" s="24">
        <v>5</v>
      </c>
      <c r="N155" s="24">
        <v>5</v>
      </c>
      <c r="O155" s="24">
        <v>3</v>
      </c>
      <c r="P155" s="24">
        <v>5</v>
      </c>
      <c r="Q155" s="24">
        <v>3</v>
      </c>
      <c r="R155" s="24">
        <v>3</v>
      </c>
      <c r="S155" s="24">
        <v>2</v>
      </c>
      <c r="T155" s="24">
        <v>1</v>
      </c>
      <c r="U155" s="23"/>
      <c r="V155" s="23"/>
      <c r="W155" s="24">
        <v>3</v>
      </c>
      <c r="X155" s="24">
        <v>1</v>
      </c>
      <c r="Y155" s="24">
        <v>4</v>
      </c>
      <c r="Z155" s="24">
        <v>3</v>
      </c>
      <c r="AA155" s="24">
        <v>4</v>
      </c>
      <c r="AB155" s="24">
        <v>3</v>
      </c>
      <c r="AC155" s="24">
        <v>5</v>
      </c>
      <c r="AD155" s="24">
        <v>3</v>
      </c>
      <c r="AE155" s="24">
        <v>5</v>
      </c>
      <c r="AF155" s="24">
        <v>5</v>
      </c>
      <c r="AG155" s="24">
        <v>5</v>
      </c>
      <c r="AH155" s="24">
        <v>5</v>
      </c>
      <c r="AI155" s="24">
        <v>5</v>
      </c>
      <c r="AJ155" s="24">
        <v>3</v>
      </c>
      <c r="AK155" s="24">
        <v>5</v>
      </c>
      <c r="AL155" s="24">
        <v>5</v>
      </c>
      <c r="AM155" s="24">
        <v>5</v>
      </c>
      <c r="AN155" s="24">
        <v>4</v>
      </c>
      <c r="AO155" s="24">
        <v>3</v>
      </c>
      <c r="AP155" s="24">
        <v>3</v>
      </c>
      <c r="AQ155" s="24">
        <v>5</v>
      </c>
      <c r="AR155" s="24">
        <v>5</v>
      </c>
      <c r="AS155" s="24">
        <v>4</v>
      </c>
      <c r="AT155" s="24">
        <v>5</v>
      </c>
      <c r="AU155" s="24">
        <v>5</v>
      </c>
      <c r="AV155" s="24">
        <v>3</v>
      </c>
      <c r="AW155" s="24">
        <v>5</v>
      </c>
      <c r="AX155" s="24">
        <v>2</v>
      </c>
      <c r="AY155" s="24">
        <v>5</v>
      </c>
      <c r="AZ155" s="24">
        <v>3</v>
      </c>
      <c r="BA155" s="24">
        <v>1</v>
      </c>
      <c r="BB155" s="23"/>
      <c r="BC155" s="23"/>
      <c r="BD155" s="23"/>
      <c r="BE155" s="24">
        <v>5</v>
      </c>
      <c r="BF155" s="24">
        <v>4</v>
      </c>
      <c r="BG155" s="24">
        <v>4</v>
      </c>
      <c r="BH155" s="24">
        <v>3</v>
      </c>
      <c r="BI155" s="24">
        <v>4</v>
      </c>
      <c r="BJ155" s="24">
        <v>4</v>
      </c>
      <c r="BK155" s="24" t="s">
        <v>198</v>
      </c>
      <c r="BL155" s="24" t="s">
        <v>198</v>
      </c>
      <c r="BM155" s="24" t="s">
        <v>198</v>
      </c>
      <c r="BN155" s="24" t="s">
        <v>1564</v>
      </c>
      <c r="BO155" s="24" t="s">
        <v>1564</v>
      </c>
      <c r="BP155" s="24" t="s">
        <v>1564</v>
      </c>
      <c r="BQ155" s="24" t="s">
        <v>198</v>
      </c>
      <c r="BR155" s="24" t="s">
        <v>2118</v>
      </c>
      <c r="BS155" s="24" t="s">
        <v>2118</v>
      </c>
      <c r="BT155" s="24" t="s">
        <v>2118</v>
      </c>
      <c r="BU155" s="24" t="s">
        <v>198</v>
      </c>
      <c r="BV155" s="24" t="s">
        <v>187</v>
      </c>
      <c r="BW155" s="23"/>
      <c r="BX155" s="24" t="s">
        <v>2128</v>
      </c>
      <c r="BY155" s="24" t="s">
        <v>705</v>
      </c>
      <c r="BZ155" s="24" t="s">
        <v>713</v>
      </c>
      <c r="CA155" s="24" t="s">
        <v>719</v>
      </c>
      <c r="CB155" s="24" t="s">
        <v>727</v>
      </c>
      <c r="CC155" s="23"/>
      <c r="CD155" s="24" t="s">
        <v>828</v>
      </c>
      <c r="CE155" s="24" t="s">
        <v>944</v>
      </c>
      <c r="CF155" s="24" t="s">
        <v>837</v>
      </c>
      <c r="CG155" s="24" t="s">
        <v>844</v>
      </c>
      <c r="CH155" s="24" t="s">
        <v>2118</v>
      </c>
      <c r="CI155" s="23"/>
      <c r="CJ155" s="23"/>
      <c r="CK155" s="24">
        <v>4</v>
      </c>
      <c r="CL155" s="24">
        <v>3</v>
      </c>
      <c r="CM155" s="24">
        <v>2</v>
      </c>
      <c r="CN155" s="23"/>
    </row>
    <row r="156" spans="1:92" x14ac:dyDescent="0.2">
      <c r="A156" s="25">
        <v>42382.477725763893</v>
      </c>
      <c r="B156" s="24" t="s">
        <v>5</v>
      </c>
      <c r="C156" s="24">
        <v>5</v>
      </c>
      <c r="D156" s="24">
        <v>3</v>
      </c>
      <c r="E156" s="24" t="s">
        <v>5</v>
      </c>
      <c r="F156" s="24" t="s">
        <v>5</v>
      </c>
      <c r="G156" s="24">
        <v>5</v>
      </c>
      <c r="H156" s="24">
        <v>2</v>
      </c>
      <c r="I156" s="24" t="s">
        <v>5</v>
      </c>
      <c r="J156" s="24" t="s">
        <v>5</v>
      </c>
      <c r="K156" s="24">
        <v>5</v>
      </c>
      <c r="L156" s="24">
        <v>3</v>
      </c>
      <c r="M156" s="24">
        <v>5</v>
      </c>
      <c r="N156" s="24" t="s">
        <v>5</v>
      </c>
      <c r="O156" s="24" t="s">
        <v>5</v>
      </c>
      <c r="P156" s="24">
        <v>5</v>
      </c>
      <c r="Q156" s="24">
        <v>3</v>
      </c>
      <c r="R156" s="24">
        <v>2</v>
      </c>
      <c r="S156" s="24" t="s">
        <v>5</v>
      </c>
      <c r="T156" s="24">
        <v>2</v>
      </c>
      <c r="U156" s="23"/>
      <c r="V156" s="23"/>
      <c r="W156" s="24">
        <v>5</v>
      </c>
      <c r="X156" s="24">
        <v>3</v>
      </c>
      <c r="Y156" s="24">
        <v>5</v>
      </c>
      <c r="Z156" s="24">
        <v>5</v>
      </c>
      <c r="AA156" s="24">
        <v>3</v>
      </c>
      <c r="AB156" s="24">
        <v>3</v>
      </c>
      <c r="AC156" s="24">
        <v>5</v>
      </c>
      <c r="AD156" s="24">
        <v>2</v>
      </c>
      <c r="AE156" s="24">
        <v>4</v>
      </c>
      <c r="AF156" s="24">
        <v>4</v>
      </c>
      <c r="AG156" s="24">
        <v>4</v>
      </c>
      <c r="AH156" s="24">
        <v>5</v>
      </c>
      <c r="AI156" s="24">
        <v>3</v>
      </c>
      <c r="AJ156" s="24">
        <v>1</v>
      </c>
      <c r="AK156" s="24">
        <v>5</v>
      </c>
      <c r="AL156" s="24">
        <v>2</v>
      </c>
      <c r="AM156" s="24">
        <v>1</v>
      </c>
      <c r="AN156" s="24">
        <v>5</v>
      </c>
      <c r="AO156" s="24">
        <v>3</v>
      </c>
      <c r="AP156" s="24">
        <v>1</v>
      </c>
      <c r="AQ156" s="24">
        <v>2</v>
      </c>
      <c r="AR156" s="24">
        <v>5</v>
      </c>
      <c r="AS156" s="24">
        <v>4</v>
      </c>
      <c r="AT156" s="24">
        <v>5</v>
      </c>
      <c r="AU156" s="24">
        <v>1</v>
      </c>
      <c r="AV156" s="24">
        <v>1</v>
      </c>
      <c r="AW156" s="24">
        <v>3</v>
      </c>
      <c r="AX156" s="24">
        <v>2</v>
      </c>
      <c r="AY156" s="24">
        <v>1</v>
      </c>
      <c r="AZ156" s="24">
        <v>1</v>
      </c>
      <c r="BA156" s="24">
        <v>3</v>
      </c>
      <c r="BB156" s="23"/>
      <c r="BC156" s="23"/>
      <c r="BD156" s="23"/>
      <c r="BE156" s="24">
        <v>5</v>
      </c>
      <c r="BF156" s="24">
        <v>5</v>
      </c>
      <c r="BG156" s="24">
        <v>3</v>
      </c>
      <c r="BH156" s="24">
        <v>3</v>
      </c>
      <c r="BI156" s="24">
        <v>4</v>
      </c>
      <c r="BJ156" s="24">
        <v>5</v>
      </c>
      <c r="BK156" s="24" t="s">
        <v>1564</v>
      </c>
      <c r="BL156" s="24" t="s">
        <v>198</v>
      </c>
      <c r="BM156" s="24" t="s">
        <v>198</v>
      </c>
      <c r="BN156" s="24" t="s">
        <v>1564</v>
      </c>
      <c r="BO156" s="24" t="s">
        <v>198</v>
      </c>
      <c r="BP156" s="24" t="s">
        <v>1564</v>
      </c>
      <c r="BQ156" s="24" t="s">
        <v>2118</v>
      </c>
      <c r="BR156" s="24" t="s">
        <v>2118</v>
      </c>
      <c r="BS156" s="24" t="s">
        <v>198</v>
      </c>
      <c r="BT156" s="24" t="s">
        <v>198</v>
      </c>
      <c r="BU156" s="24" t="s">
        <v>198</v>
      </c>
      <c r="BV156" s="24" t="s">
        <v>187</v>
      </c>
      <c r="BW156" s="24" t="s">
        <v>2121</v>
      </c>
      <c r="BX156" s="24" t="s">
        <v>2128</v>
      </c>
      <c r="BY156" s="24" t="s">
        <v>704</v>
      </c>
      <c r="BZ156" s="24" t="s">
        <v>712</v>
      </c>
      <c r="CA156" s="24" t="s">
        <v>722</v>
      </c>
      <c r="CB156" s="24" t="s">
        <v>728</v>
      </c>
      <c r="CC156" s="24" t="s">
        <v>933</v>
      </c>
      <c r="CD156" s="24" t="s">
        <v>741</v>
      </c>
      <c r="CE156" s="24" t="s">
        <v>973</v>
      </c>
      <c r="CF156" s="24" t="s">
        <v>837</v>
      </c>
      <c r="CG156" s="24" t="s">
        <v>844</v>
      </c>
      <c r="CH156" s="24" t="s">
        <v>198</v>
      </c>
      <c r="CI156" s="23"/>
      <c r="CJ156" s="23"/>
      <c r="CK156" s="24">
        <v>1</v>
      </c>
      <c r="CL156" s="24">
        <v>1</v>
      </c>
      <c r="CM156" s="24" t="s">
        <v>5</v>
      </c>
      <c r="CN156" s="23"/>
    </row>
    <row r="157" spans="1:92" x14ac:dyDescent="0.2">
      <c r="A157" s="25">
        <v>42382.494055648145</v>
      </c>
      <c r="B157" s="24">
        <v>3</v>
      </c>
      <c r="C157" s="24">
        <v>5</v>
      </c>
      <c r="D157" s="24">
        <v>5</v>
      </c>
      <c r="E157" s="24">
        <v>2</v>
      </c>
      <c r="F157" s="24">
        <v>1</v>
      </c>
      <c r="G157" s="24">
        <v>5</v>
      </c>
      <c r="H157" s="24">
        <v>4</v>
      </c>
      <c r="I157" s="24">
        <v>3</v>
      </c>
      <c r="J157" s="24">
        <v>5</v>
      </c>
      <c r="K157" s="24">
        <v>4</v>
      </c>
      <c r="L157" s="24">
        <v>5</v>
      </c>
      <c r="M157" s="24">
        <v>3</v>
      </c>
      <c r="N157" s="24">
        <v>4</v>
      </c>
      <c r="O157" s="24">
        <v>5</v>
      </c>
      <c r="P157" s="24">
        <v>3</v>
      </c>
      <c r="Q157" s="24">
        <v>5</v>
      </c>
      <c r="R157" s="24">
        <v>4</v>
      </c>
      <c r="S157" s="24">
        <v>3</v>
      </c>
      <c r="T157" s="24">
        <v>5</v>
      </c>
      <c r="U157" s="23"/>
      <c r="V157" s="23"/>
      <c r="W157" s="24">
        <v>5</v>
      </c>
      <c r="X157" s="24">
        <v>4</v>
      </c>
      <c r="Y157" s="24">
        <v>4</v>
      </c>
      <c r="Z157" s="24">
        <v>4</v>
      </c>
      <c r="AA157" s="24">
        <v>5</v>
      </c>
      <c r="AB157" s="24">
        <v>4</v>
      </c>
      <c r="AC157" s="24">
        <v>4</v>
      </c>
      <c r="AD157" s="24">
        <v>4</v>
      </c>
      <c r="AE157" s="24">
        <v>3</v>
      </c>
      <c r="AF157" s="24">
        <v>4</v>
      </c>
      <c r="AG157" s="24">
        <v>3</v>
      </c>
      <c r="AH157" s="24">
        <v>4</v>
      </c>
      <c r="AI157" s="24">
        <v>4</v>
      </c>
      <c r="AJ157" s="24">
        <v>4</v>
      </c>
      <c r="AK157" s="24">
        <v>5</v>
      </c>
      <c r="AL157" s="24">
        <v>3</v>
      </c>
      <c r="AM157" s="24">
        <v>2</v>
      </c>
      <c r="AN157" s="24">
        <v>5</v>
      </c>
      <c r="AO157" s="24">
        <v>4</v>
      </c>
      <c r="AP157" s="24">
        <v>4</v>
      </c>
      <c r="AQ157" s="24">
        <v>5</v>
      </c>
      <c r="AR157" s="24">
        <v>4</v>
      </c>
      <c r="AS157" s="24">
        <v>4</v>
      </c>
      <c r="AT157" s="24">
        <v>4</v>
      </c>
      <c r="AU157" s="24">
        <v>4</v>
      </c>
      <c r="AV157" s="24">
        <v>5</v>
      </c>
      <c r="AW157" s="24">
        <v>4</v>
      </c>
      <c r="AX157" s="24">
        <v>5</v>
      </c>
      <c r="AY157" s="24">
        <v>4</v>
      </c>
      <c r="AZ157" s="24">
        <v>3</v>
      </c>
      <c r="BA157" s="24">
        <v>4</v>
      </c>
      <c r="BB157" s="23"/>
      <c r="BC157" s="23"/>
      <c r="BD157" s="23"/>
      <c r="BE157" s="24">
        <v>5</v>
      </c>
      <c r="BF157" s="24">
        <v>5</v>
      </c>
      <c r="BG157" s="24">
        <v>4</v>
      </c>
      <c r="BH157" s="24">
        <v>4</v>
      </c>
      <c r="BI157" s="24">
        <v>4</v>
      </c>
      <c r="BJ157" s="24">
        <v>4</v>
      </c>
      <c r="BK157" s="24" t="s">
        <v>1564</v>
      </c>
      <c r="BL157" s="24" t="s">
        <v>198</v>
      </c>
      <c r="BM157" s="24" t="s">
        <v>198</v>
      </c>
      <c r="BN157" s="24" t="s">
        <v>198</v>
      </c>
      <c r="BO157" s="24" t="s">
        <v>1564</v>
      </c>
      <c r="BP157" s="24" t="s">
        <v>198</v>
      </c>
      <c r="BQ157" s="24" t="s">
        <v>2118</v>
      </c>
      <c r="BR157" s="24" t="s">
        <v>2118</v>
      </c>
      <c r="BS157" s="24" t="s">
        <v>198</v>
      </c>
      <c r="BT157" s="24" t="s">
        <v>198</v>
      </c>
      <c r="BU157" s="24" t="s">
        <v>182</v>
      </c>
      <c r="BV157" s="23"/>
      <c r="BW157" s="23"/>
      <c r="BX157" s="23"/>
      <c r="BY157" s="24" t="s">
        <v>705</v>
      </c>
      <c r="BZ157" s="24" t="s">
        <v>710</v>
      </c>
      <c r="CA157" s="24" t="s">
        <v>719</v>
      </c>
      <c r="CB157" s="24" t="s">
        <v>727</v>
      </c>
      <c r="CC157" s="24" t="s">
        <v>2325</v>
      </c>
      <c r="CD157" s="24" t="s">
        <v>829</v>
      </c>
      <c r="CE157" s="24" t="s">
        <v>1100</v>
      </c>
      <c r="CF157" s="24" t="s">
        <v>837</v>
      </c>
      <c r="CG157" s="24" t="s">
        <v>844</v>
      </c>
      <c r="CH157" s="24" t="s">
        <v>198</v>
      </c>
      <c r="CI157" s="23"/>
      <c r="CJ157" s="24" t="s">
        <v>2326</v>
      </c>
      <c r="CK157" s="24">
        <v>3</v>
      </c>
      <c r="CL157" s="24">
        <v>2</v>
      </c>
      <c r="CM157" s="24">
        <v>2</v>
      </c>
      <c r="CN157" s="23"/>
    </row>
    <row r="158" spans="1:92" x14ac:dyDescent="0.2">
      <c r="A158" s="25">
        <v>42382.52249293981</v>
      </c>
      <c r="B158" s="24">
        <v>4</v>
      </c>
      <c r="C158" s="24">
        <v>1</v>
      </c>
      <c r="D158" s="24">
        <v>1</v>
      </c>
      <c r="E158" s="24">
        <v>5</v>
      </c>
      <c r="F158" s="24">
        <v>3</v>
      </c>
      <c r="G158" s="24">
        <v>3</v>
      </c>
      <c r="H158" s="24">
        <v>3</v>
      </c>
      <c r="I158" s="24">
        <v>4</v>
      </c>
      <c r="J158" s="24" t="s">
        <v>5</v>
      </c>
      <c r="K158" s="24">
        <v>5</v>
      </c>
      <c r="L158" s="24">
        <v>5</v>
      </c>
      <c r="M158" s="24">
        <v>5</v>
      </c>
      <c r="N158" s="24">
        <v>3</v>
      </c>
      <c r="O158" s="24">
        <v>5</v>
      </c>
      <c r="P158" s="24">
        <v>4</v>
      </c>
      <c r="Q158" s="24">
        <v>3</v>
      </c>
      <c r="R158" s="24">
        <v>3</v>
      </c>
      <c r="S158" s="24">
        <v>5</v>
      </c>
      <c r="T158" s="24">
        <v>3</v>
      </c>
      <c r="U158" s="23"/>
      <c r="V158" s="23"/>
      <c r="W158" s="24">
        <v>3</v>
      </c>
      <c r="X158" s="24">
        <v>2</v>
      </c>
      <c r="Y158" s="24">
        <v>4</v>
      </c>
      <c r="Z158" s="24">
        <v>3</v>
      </c>
      <c r="AA158" s="24">
        <v>3</v>
      </c>
      <c r="AB158" s="24">
        <v>2</v>
      </c>
      <c r="AC158" s="24">
        <v>5</v>
      </c>
      <c r="AD158" s="24">
        <v>5</v>
      </c>
      <c r="AE158" s="24">
        <v>3</v>
      </c>
      <c r="AF158" s="24">
        <v>4</v>
      </c>
      <c r="AG158" s="24">
        <v>3</v>
      </c>
      <c r="AH158" s="24">
        <v>5</v>
      </c>
      <c r="AI158" s="24">
        <v>3</v>
      </c>
      <c r="AJ158" s="24">
        <v>3</v>
      </c>
      <c r="AK158" s="24">
        <v>1</v>
      </c>
      <c r="AL158" s="24">
        <v>5</v>
      </c>
      <c r="AM158" s="24">
        <v>4</v>
      </c>
      <c r="AN158" s="24">
        <v>3</v>
      </c>
      <c r="AO158" s="24">
        <v>3</v>
      </c>
      <c r="AP158" s="24">
        <v>2</v>
      </c>
      <c r="AQ158" s="24">
        <v>3</v>
      </c>
      <c r="AR158" s="24">
        <v>5</v>
      </c>
      <c r="AS158" s="24">
        <v>5</v>
      </c>
      <c r="AT158" s="24">
        <v>5</v>
      </c>
      <c r="AU158" s="24">
        <v>3</v>
      </c>
      <c r="AV158" s="24">
        <v>5</v>
      </c>
      <c r="AW158" s="24">
        <v>4</v>
      </c>
      <c r="AX158" s="24">
        <v>3</v>
      </c>
      <c r="AY158" s="24">
        <v>3</v>
      </c>
      <c r="AZ158" s="24">
        <v>3</v>
      </c>
      <c r="BA158" s="24">
        <v>4</v>
      </c>
      <c r="BB158" s="23"/>
      <c r="BC158" s="23"/>
      <c r="BD158" s="23"/>
      <c r="BE158" s="24">
        <v>5</v>
      </c>
      <c r="BF158" s="24">
        <v>4</v>
      </c>
      <c r="BG158" s="24">
        <v>3</v>
      </c>
      <c r="BH158" s="24">
        <v>5</v>
      </c>
      <c r="BI158" s="24">
        <v>3</v>
      </c>
      <c r="BJ158" s="24">
        <v>5</v>
      </c>
      <c r="BK158" s="24" t="s">
        <v>1564</v>
      </c>
      <c r="BL158" s="24" t="s">
        <v>1564</v>
      </c>
      <c r="BM158" s="24" t="s">
        <v>198</v>
      </c>
      <c r="BN158" s="24" t="s">
        <v>198</v>
      </c>
      <c r="BO158" s="24" t="s">
        <v>198</v>
      </c>
      <c r="BP158" s="24" t="s">
        <v>2118</v>
      </c>
      <c r="BQ158" s="24" t="s">
        <v>2118</v>
      </c>
      <c r="BR158" s="24" t="s">
        <v>2118</v>
      </c>
      <c r="BS158" s="24" t="s">
        <v>198</v>
      </c>
      <c r="BT158" s="24" t="s">
        <v>198</v>
      </c>
      <c r="BU158" s="24" t="s">
        <v>198</v>
      </c>
      <c r="BV158" s="24" t="s">
        <v>2119</v>
      </c>
      <c r="BW158" s="24" t="s">
        <v>2121</v>
      </c>
      <c r="BX158" s="24" t="s">
        <v>2128</v>
      </c>
      <c r="BY158" s="24" t="s">
        <v>705</v>
      </c>
      <c r="BZ158" s="24" t="s">
        <v>711</v>
      </c>
      <c r="CA158" s="24" t="s">
        <v>719</v>
      </c>
      <c r="CB158" s="24" t="s">
        <v>727</v>
      </c>
      <c r="CC158" s="23"/>
      <c r="CD158" s="24" t="s">
        <v>830</v>
      </c>
      <c r="CE158" s="24" t="s">
        <v>2006</v>
      </c>
      <c r="CF158" s="24" t="s">
        <v>839</v>
      </c>
      <c r="CG158" s="24" t="s">
        <v>2327</v>
      </c>
      <c r="CH158" s="24" t="s">
        <v>198</v>
      </c>
      <c r="CI158" s="23"/>
      <c r="CJ158" s="24" t="s">
        <v>2328</v>
      </c>
      <c r="CK158" s="24">
        <v>5</v>
      </c>
      <c r="CL158" s="24">
        <v>4</v>
      </c>
      <c r="CM158" s="24" t="s">
        <v>5</v>
      </c>
      <c r="CN158" s="23"/>
    </row>
    <row r="159" spans="1:92" x14ac:dyDescent="0.2">
      <c r="A159" s="25">
        <v>42382.683205057867</v>
      </c>
      <c r="B159" s="24" t="s">
        <v>5</v>
      </c>
      <c r="C159" s="24">
        <v>4</v>
      </c>
      <c r="D159" s="24" t="s">
        <v>5</v>
      </c>
      <c r="E159" s="24">
        <v>3</v>
      </c>
      <c r="F159" s="24">
        <v>3</v>
      </c>
      <c r="G159" s="24">
        <v>4</v>
      </c>
      <c r="H159" s="24">
        <v>5</v>
      </c>
      <c r="I159" s="24">
        <v>3</v>
      </c>
      <c r="J159" s="24">
        <v>3</v>
      </c>
      <c r="K159" s="24">
        <v>5</v>
      </c>
      <c r="L159" s="24">
        <v>4</v>
      </c>
      <c r="M159" s="24">
        <v>4</v>
      </c>
      <c r="N159" s="24" t="s">
        <v>5</v>
      </c>
      <c r="O159" s="24">
        <v>5</v>
      </c>
      <c r="P159" s="24">
        <v>4</v>
      </c>
      <c r="Q159" s="24">
        <v>3</v>
      </c>
      <c r="R159" s="24">
        <v>5</v>
      </c>
      <c r="S159" s="24">
        <v>3</v>
      </c>
      <c r="T159" s="24" t="s">
        <v>5</v>
      </c>
      <c r="U159" s="23"/>
      <c r="V159" s="23"/>
      <c r="W159" s="24">
        <v>5</v>
      </c>
      <c r="X159" s="24" t="s">
        <v>5</v>
      </c>
      <c r="Y159" s="24">
        <v>5</v>
      </c>
      <c r="Z159" s="24">
        <v>4</v>
      </c>
      <c r="AA159" s="24">
        <v>4</v>
      </c>
      <c r="AB159" s="24">
        <v>5</v>
      </c>
      <c r="AC159" s="24">
        <v>4</v>
      </c>
      <c r="AD159" s="24">
        <v>5</v>
      </c>
      <c r="AE159" s="24">
        <v>5</v>
      </c>
      <c r="AF159" s="24">
        <v>5</v>
      </c>
      <c r="AG159" s="24">
        <v>5</v>
      </c>
      <c r="AH159" s="24">
        <v>5</v>
      </c>
      <c r="AI159" s="24">
        <v>5</v>
      </c>
      <c r="AJ159" s="24" t="s">
        <v>5</v>
      </c>
      <c r="AK159" s="24">
        <v>3</v>
      </c>
      <c r="AL159" s="24" t="s">
        <v>5</v>
      </c>
      <c r="AM159" s="24">
        <v>3</v>
      </c>
      <c r="AN159" s="24">
        <v>5</v>
      </c>
      <c r="AO159" s="24">
        <v>5</v>
      </c>
      <c r="AP159" s="24">
        <v>5</v>
      </c>
      <c r="AQ159" s="24">
        <v>3</v>
      </c>
      <c r="AR159" s="24">
        <v>5</v>
      </c>
      <c r="AS159" s="24">
        <v>5</v>
      </c>
      <c r="AT159" s="24">
        <v>5</v>
      </c>
      <c r="AU159" s="24" t="s">
        <v>5</v>
      </c>
      <c r="AV159" s="24">
        <v>5</v>
      </c>
      <c r="AW159" s="24">
        <v>5</v>
      </c>
      <c r="AX159" s="24">
        <v>3</v>
      </c>
      <c r="AY159" s="24">
        <v>5</v>
      </c>
      <c r="AZ159" s="24">
        <v>4</v>
      </c>
      <c r="BA159" s="24">
        <v>3</v>
      </c>
      <c r="BB159" s="23"/>
      <c r="BC159" s="23"/>
      <c r="BD159" s="23"/>
      <c r="BE159" s="24">
        <v>5</v>
      </c>
      <c r="BF159" s="24">
        <v>5</v>
      </c>
      <c r="BG159" s="24">
        <v>5</v>
      </c>
      <c r="BH159" s="24">
        <v>5</v>
      </c>
      <c r="BI159" s="24">
        <v>5</v>
      </c>
      <c r="BJ159" s="24">
        <v>5</v>
      </c>
      <c r="BK159" s="24" t="s">
        <v>198</v>
      </c>
      <c r="BL159" s="24" t="s">
        <v>198</v>
      </c>
      <c r="BM159" s="24" t="s">
        <v>198</v>
      </c>
      <c r="BN159" s="24" t="s">
        <v>1564</v>
      </c>
      <c r="BO159" s="24" t="s">
        <v>198</v>
      </c>
      <c r="BP159" s="24" t="s">
        <v>198</v>
      </c>
      <c r="BQ159" s="24" t="s">
        <v>1564</v>
      </c>
      <c r="BR159" s="24" t="s">
        <v>198</v>
      </c>
      <c r="BS159" s="24" t="s">
        <v>198</v>
      </c>
      <c r="BT159" s="24" t="s">
        <v>198</v>
      </c>
      <c r="BU159" s="24" t="s">
        <v>198</v>
      </c>
      <c r="BV159" s="24" t="s">
        <v>184</v>
      </c>
      <c r="BW159" s="24" t="s">
        <v>2121</v>
      </c>
      <c r="BX159" s="24" t="s">
        <v>2128</v>
      </c>
      <c r="BY159" s="24" t="s">
        <v>704</v>
      </c>
      <c r="BZ159" s="24" t="s">
        <v>712</v>
      </c>
      <c r="CA159" s="24" t="s">
        <v>719</v>
      </c>
      <c r="CB159" s="24" t="s">
        <v>727</v>
      </c>
      <c r="CC159" s="24" t="s">
        <v>1925</v>
      </c>
      <c r="CD159" s="24" t="s">
        <v>236</v>
      </c>
      <c r="CE159" s="24" t="s">
        <v>829</v>
      </c>
      <c r="CF159" s="24" t="s">
        <v>837</v>
      </c>
      <c r="CG159" s="24" t="s">
        <v>844</v>
      </c>
      <c r="CH159" s="24" t="s">
        <v>198</v>
      </c>
      <c r="CI159" s="23"/>
      <c r="CJ159" s="23"/>
      <c r="CK159" s="24">
        <v>4</v>
      </c>
      <c r="CL159" s="24">
        <v>5</v>
      </c>
      <c r="CM159" s="24" t="s">
        <v>5</v>
      </c>
      <c r="CN159" s="23"/>
    </row>
    <row r="160" spans="1:92" x14ac:dyDescent="0.2">
      <c r="A160" s="25">
        <v>42382.690544039353</v>
      </c>
      <c r="B160" s="24">
        <v>3</v>
      </c>
      <c r="C160" s="24">
        <v>5</v>
      </c>
      <c r="D160" s="24">
        <v>5</v>
      </c>
      <c r="E160" s="24">
        <v>5</v>
      </c>
      <c r="F160" s="24">
        <v>2</v>
      </c>
      <c r="G160" s="24">
        <v>5</v>
      </c>
      <c r="H160" s="24">
        <v>4</v>
      </c>
      <c r="I160" s="24">
        <v>4</v>
      </c>
      <c r="J160" s="24">
        <v>4</v>
      </c>
      <c r="K160" s="24">
        <v>2</v>
      </c>
      <c r="L160" s="24">
        <v>3</v>
      </c>
      <c r="M160" s="24">
        <v>3</v>
      </c>
      <c r="N160" s="24">
        <v>3</v>
      </c>
      <c r="O160" s="24">
        <v>5</v>
      </c>
      <c r="P160" s="24">
        <v>5</v>
      </c>
      <c r="Q160" s="24">
        <v>5</v>
      </c>
      <c r="R160" s="24">
        <v>2</v>
      </c>
      <c r="S160" s="24">
        <v>3</v>
      </c>
      <c r="T160" s="24">
        <v>3</v>
      </c>
      <c r="U160" s="23"/>
      <c r="V160" s="23"/>
      <c r="W160" s="24">
        <v>4</v>
      </c>
      <c r="X160" s="24">
        <v>3</v>
      </c>
      <c r="Y160" s="24">
        <v>4</v>
      </c>
      <c r="Z160" s="24">
        <v>4</v>
      </c>
      <c r="AA160" s="24">
        <v>4</v>
      </c>
      <c r="AB160" s="24">
        <v>4</v>
      </c>
      <c r="AC160" s="24">
        <v>4</v>
      </c>
      <c r="AD160" s="24">
        <v>3</v>
      </c>
      <c r="AE160" s="24">
        <v>4</v>
      </c>
      <c r="AF160" s="24">
        <v>4</v>
      </c>
      <c r="AG160" s="24">
        <v>4</v>
      </c>
      <c r="AH160" s="24">
        <v>5</v>
      </c>
      <c r="AI160" s="24">
        <v>4</v>
      </c>
      <c r="AJ160" s="24">
        <v>2</v>
      </c>
      <c r="AK160" s="24">
        <v>5</v>
      </c>
      <c r="AL160" s="24">
        <v>4</v>
      </c>
      <c r="AM160" s="24">
        <v>2</v>
      </c>
      <c r="AN160" s="24">
        <v>4</v>
      </c>
      <c r="AO160" s="24">
        <v>4</v>
      </c>
      <c r="AP160" s="24">
        <v>5</v>
      </c>
      <c r="AQ160" s="24">
        <v>4</v>
      </c>
      <c r="AR160" s="24">
        <v>3</v>
      </c>
      <c r="AS160" s="24">
        <v>3</v>
      </c>
      <c r="AT160" s="24">
        <v>2</v>
      </c>
      <c r="AU160" s="24">
        <v>3</v>
      </c>
      <c r="AV160" s="24">
        <v>5</v>
      </c>
      <c r="AW160" s="24">
        <v>5</v>
      </c>
      <c r="AX160" s="24">
        <v>4</v>
      </c>
      <c r="AY160" s="24">
        <v>3</v>
      </c>
      <c r="AZ160" s="24">
        <v>3</v>
      </c>
      <c r="BA160" s="24">
        <v>2</v>
      </c>
      <c r="BB160" s="23"/>
      <c r="BC160" s="23"/>
      <c r="BD160" s="23"/>
      <c r="BE160" s="24">
        <v>4</v>
      </c>
      <c r="BF160" s="24">
        <v>4</v>
      </c>
      <c r="BG160" s="24">
        <v>3</v>
      </c>
      <c r="BH160" s="24">
        <v>3</v>
      </c>
      <c r="BI160" s="24">
        <v>5</v>
      </c>
      <c r="BJ160" s="24">
        <v>5</v>
      </c>
      <c r="BK160" s="24" t="s">
        <v>198</v>
      </c>
      <c r="BL160" s="24" t="s">
        <v>198</v>
      </c>
      <c r="BM160" s="24" t="s">
        <v>198</v>
      </c>
      <c r="BN160" s="24" t="s">
        <v>198</v>
      </c>
      <c r="BO160" s="24" t="s">
        <v>198</v>
      </c>
      <c r="BP160" s="24" t="s">
        <v>198</v>
      </c>
      <c r="BQ160" s="24" t="s">
        <v>1564</v>
      </c>
      <c r="BR160" s="24" t="s">
        <v>198</v>
      </c>
      <c r="BS160" s="24" t="s">
        <v>198</v>
      </c>
      <c r="BT160" s="24" t="s">
        <v>198</v>
      </c>
      <c r="BU160" s="24" t="s">
        <v>198</v>
      </c>
      <c r="BV160" s="24" t="s">
        <v>184</v>
      </c>
      <c r="BW160" s="24" t="s">
        <v>2130</v>
      </c>
      <c r="BX160" s="24" t="s">
        <v>2128</v>
      </c>
      <c r="BY160" s="24" t="s">
        <v>704</v>
      </c>
      <c r="BZ160" s="24" t="s">
        <v>712</v>
      </c>
      <c r="CA160" s="24" t="s">
        <v>719</v>
      </c>
      <c r="CB160" s="24" t="s">
        <v>727</v>
      </c>
      <c r="CC160" s="24" t="s">
        <v>2329</v>
      </c>
      <c r="CD160" s="24" t="s">
        <v>830</v>
      </c>
      <c r="CE160" s="24" t="s">
        <v>938</v>
      </c>
      <c r="CF160" s="24" t="s">
        <v>837</v>
      </c>
      <c r="CG160" s="24" t="s">
        <v>844</v>
      </c>
      <c r="CH160" s="24" t="s">
        <v>198</v>
      </c>
      <c r="CI160" s="23"/>
      <c r="CJ160" s="24" t="s">
        <v>145</v>
      </c>
      <c r="CK160" s="24">
        <v>3</v>
      </c>
      <c r="CL160" s="24">
        <v>2</v>
      </c>
      <c r="CM160" s="24">
        <v>3</v>
      </c>
      <c r="CN160" s="23"/>
    </row>
    <row r="161" spans="1:92" x14ac:dyDescent="0.2">
      <c r="A161" s="25">
        <v>42382.710478576388</v>
      </c>
      <c r="B161" s="24">
        <v>1</v>
      </c>
      <c r="C161" s="24">
        <v>4</v>
      </c>
      <c r="D161" s="24">
        <v>4</v>
      </c>
      <c r="E161" s="24">
        <v>4</v>
      </c>
      <c r="F161" s="24">
        <v>2</v>
      </c>
      <c r="G161" s="24">
        <v>5</v>
      </c>
      <c r="H161" s="24">
        <v>2</v>
      </c>
      <c r="I161" s="24">
        <v>3</v>
      </c>
      <c r="J161" s="24">
        <v>3</v>
      </c>
      <c r="K161" s="24">
        <v>1</v>
      </c>
      <c r="L161" s="24">
        <v>3</v>
      </c>
      <c r="M161" s="24">
        <v>1</v>
      </c>
      <c r="N161" s="24">
        <v>1</v>
      </c>
      <c r="O161" s="24">
        <v>4</v>
      </c>
      <c r="P161" s="24">
        <v>4</v>
      </c>
      <c r="Q161" s="24">
        <v>3</v>
      </c>
      <c r="R161" s="24">
        <v>1</v>
      </c>
      <c r="S161" s="24">
        <v>3</v>
      </c>
      <c r="T161" s="24">
        <v>5</v>
      </c>
      <c r="U161" s="23"/>
      <c r="V161" s="23"/>
      <c r="W161" s="24">
        <v>5</v>
      </c>
      <c r="X161" s="24">
        <v>5</v>
      </c>
      <c r="Y161" s="24">
        <v>4</v>
      </c>
      <c r="Z161" s="24">
        <v>5</v>
      </c>
      <c r="AA161" s="24">
        <v>5</v>
      </c>
      <c r="AB161" s="24">
        <v>5</v>
      </c>
      <c r="AC161" s="24">
        <v>2</v>
      </c>
      <c r="AD161" s="24">
        <v>5</v>
      </c>
      <c r="AE161" s="24">
        <v>4</v>
      </c>
      <c r="AF161" s="24">
        <v>5</v>
      </c>
      <c r="AG161" s="24">
        <v>5</v>
      </c>
      <c r="AH161" s="24">
        <v>5</v>
      </c>
      <c r="AI161" s="24">
        <v>2</v>
      </c>
      <c r="AJ161" s="24" t="s">
        <v>5</v>
      </c>
      <c r="AK161" s="24">
        <v>5</v>
      </c>
      <c r="AL161" s="24">
        <v>5</v>
      </c>
      <c r="AM161" s="24" t="s">
        <v>5</v>
      </c>
      <c r="AN161" s="24">
        <v>5</v>
      </c>
      <c r="AO161" s="24">
        <v>4</v>
      </c>
      <c r="AP161" s="24">
        <v>5</v>
      </c>
      <c r="AQ161" s="24">
        <v>4</v>
      </c>
      <c r="AR161" s="24" t="s">
        <v>5</v>
      </c>
      <c r="AS161" s="24" t="s">
        <v>5</v>
      </c>
      <c r="AT161" s="24">
        <v>5</v>
      </c>
      <c r="AU161" s="24">
        <v>1</v>
      </c>
      <c r="AV161" s="24">
        <v>5</v>
      </c>
      <c r="AW161" s="24">
        <v>4</v>
      </c>
      <c r="AX161" s="24" t="s">
        <v>5</v>
      </c>
      <c r="AY161" s="24">
        <v>3</v>
      </c>
      <c r="AZ161" s="24">
        <v>1</v>
      </c>
      <c r="BA161" s="24">
        <v>5</v>
      </c>
      <c r="BB161" s="23"/>
      <c r="BC161" s="23"/>
      <c r="BD161" s="23"/>
      <c r="BE161" s="24">
        <v>4</v>
      </c>
      <c r="BF161" s="24">
        <v>4</v>
      </c>
      <c r="BG161" s="24">
        <v>5</v>
      </c>
      <c r="BH161" s="24">
        <v>5</v>
      </c>
      <c r="BI161" s="24">
        <v>5</v>
      </c>
      <c r="BJ161" s="24">
        <v>3</v>
      </c>
      <c r="BK161" s="24" t="s">
        <v>1564</v>
      </c>
      <c r="BL161" s="24" t="s">
        <v>1564</v>
      </c>
      <c r="BM161" s="24" t="s">
        <v>198</v>
      </c>
      <c r="BN161" s="24" t="s">
        <v>198</v>
      </c>
      <c r="BO161" s="24" t="s">
        <v>198</v>
      </c>
      <c r="BP161" s="24" t="s">
        <v>198</v>
      </c>
      <c r="BQ161" s="24" t="s">
        <v>2118</v>
      </c>
      <c r="BR161" s="24" t="s">
        <v>198</v>
      </c>
      <c r="BS161" s="24" t="s">
        <v>198</v>
      </c>
      <c r="BT161" s="24" t="s">
        <v>2118</v>
      </c>
      <c r="BU161" s="24" t="s">
        <v>198</v>
      </c>
      <c r="BV161" s="24" t="s">
        <v>2119</v>
      </c>
      <c r="BW161" s="24" t="s">
        <v>2121</v>
      </c>
      <c r="BX161" s="24" t="s">
        <v>2128</v>
      </c>
      <c r="BY161" s="24" t="s">
        <v>704</v>
      </c>
      <c r="BZ161" s="24" t="s">
        <v>714</v>
      </c>
      <c r="CA161" s="24" t="s">
        <v>720</v>
      </c>
      <c r="CB161" s="24" t="s">
        <v>728</v>
      </c>
      <c r="CC161" s="24" t="s">
        <v>2330</v>
      </c>
      <c r="CD161" s="24" t="s">
        <v>830</v>
      </c>
      <c r="CE161" s="24" t="s">
        <v>2331</v>
      </c>
      <c r="CF161" s="24" t="s">
        <v>837</v>
      </c>
      <c r="CG161" s="24" t="s">
        <v>844</v>
      </c>
      <c r="CH161" s="24" t="s">
        <v>2118</v>
      </c>
      <c r="CI161" s="23"/>
      <c r="CJ161" s="23"/>
      <c r="CK161" s="24" t="s">
        <v>5</v>
      </c>
      <c r="CL161" s="24" t="s">
        <v>5</v>
      </c>
      <c r="CM161" s="24" t="s">
        <v>5</v>
      </c>
      <c r="CN161" s="23"/>
    </row>
    <row r="162" spans="1:92" x14ac:dyDescent="0.2">
      <c r="A162" s="25">
        <v>42382.723226898146</v>
      </c>
      <c r="B162" s="24" t="s">
        <v>5</v>
      </c>
      <c r="C162" s="24">
        <v>5</v>
      </c>
      <c r="D162" s="24">
        <v>1</v>
      </c>
      <c r="E162" s="24">
        <v>2</v>
      </c>
      <c r="F162" s="24">
        <v>3</v>
      </c>
      <c r="G162" s="24">
        <v>5</v>
      </c>
      <c r="H162" s="24">
        <v>1</v>
      </c>
      <c r="I162" s="24">
        <v>5</v>
      </c>
      <c r="J162" s="24">
        <v>3</v>
      </c>
      <c r="K162" s="24">
        <v>3</v>
      </c>
      <c r="L162" s="24">
        <v>4</v>
      </c>
      <c r="M162" s="24">
        <v>3</v>
      </c>
      <c r="N162" s="24">
        <v>3</v>
      </c>
      <c r="O162" s="24">
        <v>4</v>
      </c>
      <c r="P162" s="24">
        <v>5</v>
      </c>
      <c r="Q162" s="24">
        <v>4</v>
      </c>
      <c r="R162" s="24">
        <v>4</v>
      </c>
      <c r="S162" s="24">
        <v>3</v>
      </c>
      <c r="T162" s="24">
        <v>3</v>
      </c>
      <c r="U162" s="23"/>
      <c r="V162" s="23"/>
      <c r="W162" s="24">
        <v>5</v>
      </c>
      <c r="X162" s="24">
        <v>5</v>
      </c>
      <c r="Y162" s="24">
        <v>4</v>
      </c>
      <c r="Z162" s="24">
        <v>4</v>
      </c>
      <c r="AA162" s="24">
        <v>4</v>
      </c>
      <c r="AB162" s="24">
        <v>5</v>
      </c>
      <c r="AC162" s="24">
        <v>5</v>
      </c>
      <c r="AD162" s="24">
        <v>4</v>
      </c>
      <c r="AE162" s="24">
        <v>5</v>
      </c>
      <c r="AF162" s="24">
        <v>5</v>
      </c>
      <c r="AG162" s="24">
        <v>4</v>
      </c>
      <c r="AH162" s="24">
        <v>5</v>
      </c>
      <c r="AI162" s="24">
        <v>5</v>
      </c>
      <c r="AJ162" s="24">
        <v>3</v>
      </c>
      <c r="AK162" s="24">
        <v>5</v>
      </c>
      <c r="AL162" s="24">
        <v>2</v>
      </c>
      <c r="AM162" s="24">
        <v>4</v>
      </c>
      <c r="AN162" s="24">
        <v>5</v>
      </c>
      <c r="AO162" s="24">
        <v>1</v>
      </c>
      <c r="AP162" s="24">
        <v>5</v>
      </c>
      <c r="AQ162" s="24">
        <v>3</v>
      </c>
      <c r="AR162" s="24">
        <v>5</v>
      </c>
      <c r="AS162" s="24">
        <v>5</v>
      </c>
      <c r="AT162" s="24">
        <v>4</v>
      </c>
      <c r="AU162" s="24">
        <v>3</v>
      </c>
      <c r="AV162" s="24">
        <v>4</v>
      </c>
      <c r="AW162" s="24">
        <v>5</v>
      </c>
      <c r="AX162" s="24">
        <v>5</v>
      </c>
      <c r="AY162" s="24">
        <v>3</v>
      </c>
      <c r="AZ162" s="24">
        <v>3</v>
      </c>
      <c r="BA162" s="24">
        <v>3</v>
      </c>
      <c r="BB162" s="23"/>
      <c r="BC162" s="23"/>
      <c r="BD162" s="23"/>
      <c r="BE162" s="24">
        <v>5</v>
      </c>
      <c r="BF162" s="24">
        <v>5</v>
      </c>
      <c r="BG162" s="24">
        <v>5</v>
      </c>
      <c r="BH162" s="24">
        <v>4</v>
      </c>
      <c r="BI162" s="24">
        <v>4</v>
      </c>
      <c r="BJ162" s="24">
        <v>5</v>
      </c>
      <c r="BK162" s="24" t="s">
        <v>198</v>
      </c>
      <c r="BL162" s="24" t="s">
        <v>2118</v>
      </c>
      <c r="BM162" s="24" t="s">
        <v>198</v>
      </c>
      <c r="BN162" s="24" t="s">
        <v>198</v>
      </c>
      <c r="BO162" s="24" t="s">
        <v>198</v>
      </c>
      <c r="BP162" s="24" t="s">
        <v>1564</v>
      </c>
      <c r="BQ162" s="24" t="s">
        <v>1564</v>
      </c>
      <c r="BR162" s="24" t="s">
        <v>1564</v>
      </c>
      <c r="BS162" s="24" t="s">
        <v>1564</v>
      </c>
      <c r="BT162" s="24" t="s">
        <v>1564</v>
      </c>
      <c r="BU162" s="24" t="s">
        <v>198</v>
      </c>
      <c r="BV162" s="24" t="s">
        <v>2119</v>
      </c>
      <c r="BW162" s="24" t="s">
        <v>2121</v>
      </c>
      <c r="BX162" s="24" t="s">
        <v>2332</v>
      </c>
      <c r="BY162" s="24" t="s">
        <v>704</v>
      </c>
      <c r="BZ162" s="24" t="s">
        <v>714</v>
      </c>
      <c r="CA162" s="24" t="s">
        <v>2333</v>
      </c>
      <c r="CB162" s="24" t="s">
        <v>727</v>
      </c>
      <c r="CC162" s="24" t="s">
        <v>2334</v>
      </c>
      <c r="CD162" s="24" t="s">
        <v>828</v>
      </c>
      <c r="CE162" s="24" t="s">
        <v>1242</v>
      </c>
      <c r="CF162" s="24" t="s">
        <v>837</v>
      </c>
      <c r="CG162" s="24" t="s">
        <v>844</v>
      </c>
      <c r="CH162" s="24" t="s">
        <v>1564</v>
      </c>
      <c r="CI162" s="23"/>
      <c r="CJ162" s="23"/>
      <c r="CK162" s="24">
        <v>1</v>
      </c>
      <c r="CL162" s="24">
        <v>1</v>
      </c>
      <c r="CM162" s="24" t="s">
        <v>5</v>
      </c>
      <c r="CN162" s="23"/>
    </row>
    <row r="163" spans="1:92" x14ac:dyDescent="0.2">
      <c r="A163" s="25">
        <v>42382.843760439813</v>
      </c>
      <c r="B163" s="24">
        <v>1</v>
      </c>
      <c r="C163" s="24">
        <v>3</v>
      </c>
      <c r="D163" s="24">
        <v>3</v>
      </c>
      <c r="E163" s="24">
        <v>4</v>
      </c>
      <c r="F163" s="24">
        <v>1</v>
      </c>
      <c r="G163" s="24">
        <v>5</v>
      </c>
      <c r="H163" s="24">
        <v>5</v>
      </c>
      <c r="I163" s="24">
        <v>5</v>
      </c>
      <c r="J163" s="24">
        <v>5</v>
      </c>
      <c r="K163" s="24">
        <v>3</v>
      </c>
      <c r="L163" s="24">
        <v>2</v>
      </c>
      <c r="M163" s="24">
        <v>1</v>
      </c>
      <c r="N163" s="24">
        <v>2</v>
      </c>
      <c r="O163" s="24">
        <v>4</v>
      </c>
      <c r="P163" s="24">
        <v>5</v>
      </c>
      <c r="Q163" s="24">
        <v>3</v>
      </c>
      <c r="R163" s="24">
        <v>2</v>
      </c>
      <c r="S163" s="24">
        <v>1</v>
      </c>
      <c r="T163" s="24">
        <v>3</v>
      </c>
      <c r="U163" s="23"/>
      <c r="V163" s="23"/>
      <c r="W163" s="24">
        <v>4</v>
      </c>
      <c r="X163" s="24">
        <v>2</v>
      </c>
      <c r="Y163" s="24">
        <v>5</v>
      </c>
      <c r="Z163" s="24">
        <v>3</v>
      </c>
      <c r="AA163" s="24">
        <v>3</v>
      </c>
      <c r="AB163" s="24">
        <v>2</v>
      </c>
      <c r="AC163" s="24">
        <v>4</v>
      </c>
      <c r="AD163" s="24">
        <v>3</v>
      </c>
      <c r="AE163" s="24">
        <v>5</v>
      </c>
      <c r="AF163" s="24">
        <v>2</v>
      </c>
      <c r="AG163" s="24">
        <v>5</v>
      </c>
      <c r="AH163" s="24">
        <v>4</v>
      </c>
      <c r="AI163" s="24">
        <v>2</v>
      </c>
      <c r="AJ163" s="24">
        <v>1</v>
      </c>
      <c r="AK163" s="24">
        <v>3</v>
      </c>
      <c r="AL163" s="24">
        <v>4</v>
      </c>
      <c r="AM163" s="24">
        <v>3</v>
      </c>
      <c r="AN163" s="24">
        <v>5</v>
      </c>
      <c r="AO163" s="24">
        <v>5</v>
      </c>
      <c r="AP163" s="24">
        <v>5</v>
      </c>
      <c r="AQ163" s="24">
        <v>5</v>
      </c>
      <c r="AR163" s="24">
        <v>2</v>
      </c>
      <c r="AS163" s="24">
        <v>3</v>
      </c>
      <c r="AT163" s="24">
        <v>3</v>
      </c>
      <c r="AU163" s="24">
        <v>3</v>
      </c>
      <c r="AV163" s="24">
        <v>2</v>
      </c>
      <c r="AW163" s="24">
        <v>4</v>
      </c>
      <c r="AX163" s="24">
        <v>3</v>
      </c>
      <c r="AY163" s="24">
        <v>3</v>
      </c>
      <c r="AZ163" s="24">
        <v>1</v>
      </c>
      <c r="BA163" s="24">
        <v>3</v>
      </c>
      <c r="BB163" s="23"/>
      <c r="BC163" s="23"/>
      <c r="BD163" s="23"/>
      <c r="BE163" s="24">
        <v>5</v>
      </c>
      <c r="BF163" s="24">
        <v>4</v>
      </c>
      <c r="BG163" s="24">
        <v>3</v>
      </c>
      <c r="BH163" s="24">
        <v>4</v>
      </c>
      <c r="BI163" s="24">
        <v>3</v>
      </c>
      <c r="BJ163" s="24">
        <v>3</v>
      </c>
      <c r="BK163" s="24" t="s">
        <v>198</v>
      </c>
      <c r="BL163" s="24" t="s">
        <v>1564</v>
      </c>
      <c r="BM163" s="24" t="s">
        <v>1564</v>
      </c>
      <c r="BN163" s="24" t="s">
        <v>198</v>
      </c>
      <c r="BO163" s="24" t="s">
        <v>198</v>
      </c>
      <c r="BP163" s="24" t="s">
        <v>1564</v>
      </c>
      <c r="BQ163" s="24" t="s">
        <v>1564</v>
      </c>
      <c r="BR163" s="24" t="s">
        <v>198</v>
      </c>
      <c r="BS163" s="24" t="s">
        <v>1564</v>
      </c>
      <c r="BT163" s="24" t="s">
        <v>198</v>
      </c>
      <c r="BU163" s="24" t="s">
        <v>198</v>
      </c>
      <c r="BV163" s="24" t="s">
        <v>187</v>
      </c>
      <c r="BW163" s="24" t="s">
        <v>2198</v>
      </c>
      <c r="BX163" s="24" t="s">
        <v>2128</v>
      </c>
      <c r="BY163" s="24" t="s">
        <v>704</v>
      </c>
      <c r="BZ163" s="24" t="s">
        <v>713</v>
      </c>
      <c r="CA163" s="24" t="s">
        <v>719</v>
      </c>
      <c r="CB163" s="24" t="s">
        <v>727</v>
      </c>
      <c r="CC163" s="24" t="s">
        <v>1111</v>
      </c>
      <c r="CD163" s="24" t="s">
        <v>830</v>
      </c>
      <c r="CE163" s="24" t="s">
        <v>944</v>
      </c>
      <c r="CF163" s="24" t="s">
        <v>837</v>
      </c>
      <c r="CG163" s="24" t="s">
        <v>844</v>
      </c>
      <c r="CH163" s="24" t="s">
        <v>198</v>
      </c>
      <c r="CI163" s="23"/>
      <c r="CJ163" s="23"/>
      <c r="CK163" s="24">
        <v>4</v>
      </c>
      <c r="CL163" s="24">
        <v>4</v>
      </c>
      <c r="CM163" s="24">
        <v>1</v>
      </c>
      <c r="CN163" s="23"/>
    </row>
    <row r="164" spans="1:92" x14ac:dyDescent="0.2">
      <c r="A164" s="25">
        <v>42382.955384131943</v>
      </c>
      <c r="B164" s="24">
        <v>4</v>
      </c>
      <c r="C164" s="24">
        <v>5</v>
      </c>
      <c r="D164" s="24">
        <v>5</v>
      </c>
      <c r="E164" s="24">
        <v>3</v>
      </c>
      <c r="F164" s="24" t="s">
        <v>5</v>
      </c>
      <c r="G164" s="24">
        <v>4</v>
      </c>
      <c r="H164" s="24">
        <v>4</v>
      </c>
      <c r="I164" s="24">
        <v>4</v>
      </c>
      <c r="J164" s="24">
        <v>4</v>
      </c>
      <c r="K164" s="24">
        <v>1</v>
      </c>
      <c r="L164" s="24">
        <v>2</v>
      </c>
      <c r="M164" s="24">
        <v>4</v>
      </c>
      <c r="N164" s="24">
        <v>1</v>
      </c>
      <c r="O164" s="24">
        <v>3</v>
      </c>
      <c r="P164" s="24">
        <v>3</v>
      </c>
      <c r="Q164" s="24">
        <v>3</v>
      </c>
      <c r="R164" s="24">
        <v>1</v>
      </c>
      <c r="S164" s="24">
        <v>2</v>
      </c>
      <c r="T164" s="24" t="s">
        <v>5</v>
      </c>
      <c r="U164" s="23"/>
      <c r="V164" s="23"/>
      <c r="W164" s="24">
        <v>4</v>
      </c>
      <c r="X164" s="24" t="s">
        <v>5</v>
      </c>
      <c r="Y164" s="24">
        <v>2</v>
      </c>
      <c r="Z164" s="24">
        <v>4</v>
      </c>
      <c r="AA164" s="24">
        <v>4</v>
      </c>
      <c r="AB164" s="24">
        <v>3</v>
      </c>
      <c r="AC164" s="24">
        <v>4</v>
      </c>
      <c r="AD164" s="24">
        <v>4</v>
      </c>
      <c r="AE164" s="24">
        <v>4</v>
      </c>
      <c r="AF164" s="24">
        <v>4</v>
      </c>
      <c r="AG164" s="24">
        <v>4</v>
      </c>
      <c r="AH164" s="24">
        <v>3</v>
      </c>
      <c r="AI164" s="24">
        <v>4</v>
      </c>
      <c r="AJ164" s="24">
        <v>4</v>
      </c>
      <c r="AK164" s="24">
        <v>4</v>
      </c>
      <c r="AL164" s="24">
        <v>4</v>
      </c>
      <c r="AM164" s="24">
        <v>1</v>
      </c>
      <c r="AN164" s="24">
        <v>4</v>
      </c>
      <c r="AO164" s="24">
        <v>4</v>
      </c>
      <c r="AP164" s="24">
        <v>3</v>
      </c>
      <c r="AQ164" s="24">
        <v>3</v>
      </c>
      <c r="AR164" s="24">
        <v>2</v>
      </c>
      <c r="AS164" s="24">
        <v>2</v>
      </c>
      <c r="AT164" s="24">
        <v>4</v>
      </c>
      <c r="AU164" s="24">
        <v>3</v>
      </c>
      <c r="AV164" s="24">
        <v>3</v>
      </c>
      <c r="AW164" s="24">
        <v>4</v>
      </c>
      <c r="AX164" s="24">
        <v>2</v>
      </c>
      <c r="AY164" s="24">
        <v>1</v>
      </c>
      <c r="AZ164" s="24">
        <v>2</v>
      </c>
      <c r="BA164" s="24">
        <v>1</v>
      </c>
      <c r="BB164" s="23"/>
      <c r="BC164" s="23"/>
      <c r="BD164" s="23"/>
      <c r="BE164" s="24">
        <v>5</v>
      </c>
      <c r="BF164" s="24">
        <v>5</v>
      </c>
      <c r="BG164" s="24">
        <v>3</v>
      </c>
      <c r="BH164" s="24">
        <v>4</v>
      </c>
      <c r="BI164" s="24">
        <v>2</v>
      </c>
      <c r="BJ164" s="24">
        <v>5</v>
      </c>
      <c r="BK164" s="24" t="s">
        <v>1564</v>
      </c>
      <c r="BL164" s="24" t="s">
        <v>198</v>
      </c>
      <c r="BM164" s="24" t="s">
        <v>198</v>
      </c>
      <c r="BN164" s="24" t="s">
        <v>198</v>
      </c>
      <c r="BO164" s="24" t="s">
        <v>198</v>
      </c>
      <c r="BP164" s="24" t="s">
        <v>1564</v>
      </c>
      <c r="BQ164" s="24" t="s">
        <v>1564</v>
      </c>
      <c r="BR164" s="24" t="s">
        <v>198</v>
      </c>
      <c r="BS164" s="24" t="s">
        <v>198</v>
      </c>
      <c r="BT164" s="24" t="s">
        <v>198</v>
      </c>
      <c r="BU164" s="24" t="s">
        <v>198</v>
      </c>
      <c r="BV164" s="24" t="s">
        <v>184</v>
      </c>
      <c r="BW164" s="24" t="s">
        <v>2283</v>
      </c>
      <c r="BX164" s="24" t="s">
        <v>2128</v>
      </c>
      <c r="BY164" s="24" t="s">
        <v>704</v>
      </c>
      <c r="BZ164" s="24" t="s">
        <v>712</v>
      </c>
      <c r="CA164" s="24" t="s">
        <v>719</v>
      </c>
      <c r="CB164" s="24" t="s">
        <v>727</v>
      </c>
      <c r="CC164" s="24" t="s">
        <v>2335</v>
      </c>
      <c r="CD164" s="23"/>
      <c r="CE164" s="24" t="s">
        <v>1027</v>
      </c>
      <c r="CF164" s="24" t="s">
        <v>837</v>
      </c>
      <c r="CG164" s="24" t="s">
        <v>844</v>
      </c>
      <c r="CH164" s="24" t="s">
        <v>198</v>
      </c>
      <c r="CI164" s="23"/>
      <c r="CJ164" s="23"/>
      <c r="CK164" s="24">
        <v>3</v>
      </c>
      <c r="CL164" s="24">
        <v>3</v>
      </c>
      <c r="CM164" s="24">
        <v>2</v>
      </c>
      <c r="CN164" s="23"/>
    </row>
    <row r="165" spans="1:92" x14ac:dyDescent="0.2">
      <c r="A165" s="25">
        <v>42383.364171990739</v>
      </c>
      <c r="B165" s="24">
        <v>1</v>
      </c>
      <c r="C165" s="24">
        <v>5</v>
      </c>
      <c r="D165" s="24">
        <v>1</v>
      </c>
      <c r="E165" s="24">
        <v>2</v>
      </c>
      <c r="F165" s="24">
        <v>2</v>
      </c>
      <c r="G165" s="24">
        <v>5</v>
      </c>
      <c r="H165" s="24">
        <v>1</v>
      </c>
      <c r="I165" s="24">
        <v>3</v>
      </c>
      <c r="J165" s="24">
        <v>3</v>
      </c>
      <c r="K165" s="24">
        <v>4</v>
      </c>
      <c r="L165" s="24">
        <v>3</v>
      </c>
      <c r="M165" s="24">
        <v>3</v>
      </c>
      <c r="N165" s="24">
        <v>4</v>
      </c>
      <c r="O165" s="24">
        <v>4</v>
      </c>
      <c r="P165" s="24">
        <v>4</v>
      </c>
      <c r="Q165" s="24">
        <v>4</v>
      </c>
      <c r="R165" s="24">
        <v>4</v>
      </c>
      <c r="S165" s="24">
        <v>3</v>
      </c>
      <c r="T165" s="24">
        <v>1</v>
      </c>
      <c r="U165" s="23"/>
      <c r="V165" s="23"/>
      <c r="W165" s="24">
        <v>3</v>
      </c>
      <c r="X165" s="24">
        <v>5</v>
      </c>
      <c r="Y165" s="24">
        <v>5</v>
      </c>
      <c r="Z165" s="24">
        <v>5</v>
      </c>
      <c r="AA165" s="24">
        <v>1</v>
      </c>
      <c r="AB165" s="24">
        <v>4</v>
      </c>
      <c r="AC165" s="24">
        <v>2</v>
      </c>
      <c r="AD165" s="24">
        <v>3</v>
      </c>
      <c r="AE165" s="24">
        <v>3</v>
      </c>
      <c r="AF165" s="24">
        <v>3</v>
      </c>
      <c r="AG165" s="24">
        <v>2</v>
      </c>
      <c r="AH165" s="24">
        <v>2</v>
      </c>
      <c r="AI165" s="24">
        <v>3</v>
      </c>
      <c r="AJ165" s="24">
        <v>3</v>
      </c>
      <c r="AK165" s="24">
        <v>5</v>
      </c>
      <c r="AL165" s="24">
        <v>1</v>
      </c>
      <c r="AM165" s="24">
        <v>2</v>
      </c>
      <c r="AN165" s="24">
        <v>5</v>
      </c>
      <c r="AO165" s="24">
        <v>1</v>
      </c>
      <c r="AP165" s="24">
        <v>4</v>
      </c>
      <c r="AQ165" s="24">
        <v>4</v>
      </c>
      <c r="AR165" s="24">
        <v>5</v>
      </c>
      <c r="AS165" s="24">
        <v>3</v>
      </c>
      <c r="AT165" s="24">
        <v>5</v>
      </c>
      <c r="AU165" s="24">
        <v>3</v>
      </c>
      <c r="AV165" s="24">
        <v>4</v>
      </c>
      <c r="AW165" s="24">
        <v>3</v>
      </c>
      <c r="AX165" s="24">
        <v>4</v>
      </c>
      <c r="AY165" s="24">
        <v>3</v>
      </c>
      <c r="AZ165" s="24">
        <v>3</v>
      </c>
      <c r="BA165" s="24">
        <v>1</v>
      </c>
      <c r="BB165" s="23"/>
      <c r="BC165" s="23"/>
      <c r="BD165" s="23"/>
      <c r="BE165" s="24">
        <v>3</v>
      </c>
      <c r="BF165" s="24">
        <v>5</v>
      </c>
      <c r="BG165" s="24">
        <v>2</v>
      </c>
      <c r="BH165" s="24">
        <v>2</v>
      </c>
      <c r="BI165" s="24">
        <v>5</v>
      </c>
      <c r="BJ165" s="24">
        <v>2</v>
      </c>
      <c r="BK165" s="24" t="s">
        <v>198</v>
      </c>
      <c r="BL165" s="24" t="s">
        <v>1564</v>
      </c>
      <c r="BM165" s="24" t="s">
        <v>1564</v>
      </c>
      <c r="BN165" s="24" t="s">
        <v>198</v>
      </c>
      <c r="BO165" s="24" t="s">
        <v>198</v>
      </c>
      <c r="BP165" s="24" t="s">
        <v>1564</v>
      </c>
      <c r="BQ165" s="24" t="s">
        <v>1564</v>
      </c>
      <c r="BR165" s="24" t="s">
        <v>1564</v>
      </c>
      <c r="BS165" s="24" t="s">
        <v>1564</v>
      </c>
      <c r="BT165" s="24" t="s">
        <v>1564</v>
      </c>
      <c r="BU165" s="24" t="s">
        <v>198</v>
      </c>
      <c r="BV165" s="24" t="s">
        <v>187</v>
      </c>
      <c r="BW165" s="23"/>
      <c r="BX165" s="24" t="s">
        <v>2128</v>
      </c>
      <c r="BY165" s="24" t="s">
        <v>705</v>
      </c>
      <c r="BZ165" s="24" t="s">
        <v>711</v>
      </c>
      <c r="CA165" s="24" t="s">
        <v>719</v>
      </c>
      <c r="CB165" s="24" t="s">
        <v>727</v>
      </c>
      <c r="CC165" s="23"/>
      <c r="CD165" s="24" t="s">
        <v>830</v>
      </c>
      <c r="CE165" s="24" t="s">
        <v>1346</v>
      </c>
      <c r="CF165" s="24" t="s">
        <v>837</v>
      </c>
      <c r="CG165" s="24" t="s">
        <v>844</v>
      </c>
      <c r="CH165" s="24" t="s">
        <v>1564</v>
      </c>
      <c r="CI165" s="23"/>
      <c r="CJ165" s="23"/>
      <c r="CK165" s="24">
        <v>4</v>
      </c>
      <c r="CL165" s="24">
        <v>3</v>
      </c>
      <c r="CM165" s="24">
        <v>1</v>
      </c>
      <c r="CN165" s="23"/>
    </row>
    <row r="166" spans="1:92" x14ac:dyDescent="0.2">
      <c r="A166" s="25">
        <v>42383.372785891203</v>
      </c>
      <c r="B166" s="24">
        <v>3</v>
      </c>
      <c r="C166" s="24">
        <v>5</v>
      </c>
      <c r="D166" s="24">
        <v>5</v>
      </c>
      <c r="E166" s="24">
        <v>5</v>
      </c>
      <c r="F166" s="24">
        <v>3</v>
      </c>
      <c r="G166" s="24">
        <v>4</v>
      </c>
      <c r="H166" s="24">
        <v>3</v>
      </c>
      <c r="I166" s="24">
        <v>5</v>
      </c>
      <c r="J166" s="24">
        <v>4</v>
      </c>
      <c r="K166" s="24">
        <v>5</v>
      </c>
      <c r="L166" s="24">
        <v>5</v>
      </c>
      <c r="M166" s="24">
        <v>3</v>
      </c>
      <c r="N166" s="24">
        <v>2</v>
      </c>
      <c r="O166" s="24">
        <v>5</v>
      </c>
      <c r="P166" s="24">
        <v>4</v>
      </c>
      <c r="Q166" s="24">
        <v>5</v>
      </c>
      <c r="R166" s="24">
        <v>5</v>
      </c>
      <c r="S166" s="24">
        <v>2</v>
      </c>
      <c r="T166" s="24">
        <v>3</v>
      </c>
      <c r="U166" s="23"/>
      <c r="V166" s="23"/>
      <c r="W166" s="24">
        <v>3</v>
      </c>
      <c r="X166" s="24">
        <v>5</v>
      </c>
      <c r="Y166" s="24">
        <v>5</v>
      </c>
      <c r="Z166" s="24">
        <v>5</v>
      </c>
      <c r="AA166" s="24">
        <v>5</v>
      </c>
      <c r="AB166" s="24">
        <v>5</v>
      </c>
      <c r="AC166" s="24">
        <v>5</v>
      </c>
      <c r="AD166" s="24">
        <v>5</v>
      </c>
      <c r="AE166" s="24">
        <v>3</v>
      </c>
      <c r="AF166" s="24">
        <v>5</v>
      </c>
      <c r="AG166" s="24">
        <v>5</v>
      </c>
      <c r="AH166" s="24">
        <v>3</v>
      </c>
      <c r="AI166" s="24">
        <v>5</v>
      </c>
      <c r="AJ166" s="24">
        <v>5</v>
      </c>
      <c r="AK166" s="24">
        <v>5</v>
      </c>
      <c r="AL166" s="24">
        <v>5</v>
      </c>
      <c r="AM166" s="24">
        <v>4</v>
      </c>
      <c r="AN166" s="24">
        <v>5</v>
      </c>
      <c r="AO166" s="24">
        <v>4</v>
      </c>
      <c r="AP166" s="24">
        <v>4</v>
      </c>
      <c r="AQ166" s="24">
        <v>5</v>
      </c>
      <c r="AR166" s="24">
        <v>5</v>
      </c>
      <c r="AS166" s="24">
        <v>5</v>
      </c>
      <c r="AT166" s="24">
        <v>4</v>
      </c>
      <c r="AU166" s="24">
        <v>3</v>
      </c>
      <c r="AV166" s="24">
        <v>5</v>
      </c>
      <c r="AW166" s="24">
        <v>5</v>
      </c>
      <c r="AX166" s="24">
        <v>5</v>
      </c>
      <c r="AY166" s="24">
        <v>5</v>
      </c>
      <c r="AZ166" s="24">
        <v>4</v>
      </c>
      <c r="BA166" s="24">
        <v>4</v>
      </c>
      <c r="BB166" s="23"/>
      <c r="BC166" s="23"/>
      <c r="BD166" s="23"/>
      <c r="BE166" s="24">
        <v>5</v>
      </c>
      <c r="BF166" s="24">
        <v>5</v>
      </c>
      <c r="BG166" s="24">
        <v>5</v>
      </c>
      <c r="BH166" s="24">
        <v>5</v>
      </c>
      <c r="BI166" s="24">
        <v>5</v>
      </c>
      <c r="BJ166" s="24">
        <v>5</v>
      </c>
      <c r="BK166" s="24" t="s">
        <v>198</v>
      </c>
      <c r="BL166" s="24" t="s">
        <v>198</v>
      </c>
      <c r="BM166" s="24" t="s">
        <v>198</v>
      </c>
      <c r="BN166" s="24" t="s">
        <v>198</v>
      </c>
      <c r="BO166" s="24" t="s">
        <v>198</v>
      </c>
      <c r="BP166" s="24" t="s">
        <v>198</v>
      </c>
      <c r="BQ166" s="24" t="s">
        <v>198</v>
      </c>
      <c r="BR166" s="24" t="s">
        <v>198</v>
      </c>
      <c r="BS166" s="24" t="s">
        <v>198</v>
      </c>
      <c r="BT166" s="24" t="s">
        <v>198</v>
      </c>
      <c r="BU166" s="24" t="s">
        <v>198</v>
      </c>
      <c r="BV166" s="24" t="s">
        <v>181</v>
      </c>
      <c r="BW166" s="24" t="s">
        <v>2130</v>
      </c>
      <c r="BX166" s="24" t="s">
        <v>2128</v>
      </c>
      <c r="BY166" s="24" t="s">
        <v>704</v>
      </c>
      <c r="BZ166" s="24" t="s">
        <v>713</v>
      </c>
      <c r="CA166" s="24" t="s">
        <v>719</v>
      </c>
      <c r="CB166" s="24" t="s">
        <v>727</v>
      </c>
      <c r="CC166" s="24" t="s">
        <v>933</v>
      </c>
      <c r="CD166" s="24" t="s">
        <v>741</v>
      </c>
      <c r="CE166" s="24" t="s">
        <v>1177</v>
      </c>
      <c r="CF166" s="24" t="s">
        <v>837</v>
      </c>
      <c r="CG166" s="24" t="s">
        <v>844</v>
      </c>
      <c r="CH166" s="24" t="s">
        <v>198</v>
      </c>
      <c r="CI166" s="23"/>
      <c r="CJ166" s="23"/>
      <c r="CK166" s="24">
        <v>5</v>
      </c>
      <c r="CL166" s="24">
        <v>4</v>
      </c>
      <c r="CM166" s="24">
        <v>5</v>
      </c>
      <c r="CN166" s="23"/>
    </row>
    <row r="167" spans="1:92" x14ac:dyDescent="0.2">
      <c r="A167" s="25">
        <v>42383.418062731478</v>
      </c>
      <c r="B167" s="24">
        <v>3</v>
      </c>
      <c r="C167" s="24">
        <v>4</v>
      </c>
      <c r="D167" s="24">
        <v>4</v>
      </c>
      <c r="E167" s="24">
        <v>4</v>
      </c>
      <c r="F167" s="24">
        <v>4</v>
      </c>
      <c r="G167" s="24">
        <v>4</v>
      </c>
      <c r="H167" s="24">
        <v>3</v>
      </c>
      <c r="I167" s="24">
        <v>4</v>
      </c>
      <c r="J167" s="24">
        <v>3</v>
      </c>
      <c r="K167" s="24">
        <v>4</v>
      </c>
      <c r="L167" s="24">
        <v>4</v>
      </c>
      <c r="M167" s="24">
        <v>4</v>
      </c>
      <c r="N167" s="24">
        <v>1</v>
      </c>
      <c r="O167" s="24">
        <v>1</v>
      </c>
      <c r="P167" s="24">
        <v>1</v>
      </c>
      <c r="Q167" s="24">
        <v>3</v>
      </c>
      <c r="R167" s="24">
        <v>2</v>
      </c>
      <c r="S167" s="24">
        <v>2</v>
      </c>
      <c r="T167" s="24">
        <v>3</v>
      </c>
      <c r="U167" s="23"/>
      <c r="V167" s="23"/>
      <c r="W167" s="24">
        <v>3</v>
      </c>
      <c r="X167" s="24">
        <v>3</v>
      </c>
      <c r="Y167" s="24">
        <v>3</v>
      </c>
      <c r="Z167" s="24">
        <v>4</v>
      </c>
      <c r="AA167" s="24">
        <v>4</v>
      </c>
      <c r="AB167" s="24">
        <v>2</v>
      </c>
      <c r="AC167" s="24">
        <v>2</v>
      </c>
      <c r="AD167" s="24">
        <v>4</v>
      </c>
      <c r="AE167" s="24">
        <v>2</v>
      </c>
      <c r="AF167" s="24">
        <v>4</v>
      </c>
      <c r="AG167" s="24">
        <v>4</v>
      </c>
      <c r="AH167" s="24">
        <v>3</v>
      </c>
      <c r="AI167" s="24">
        <v>4</v>
      </c>
      <c r="AJ167" s="24">
        <v>3</v>
      </c>
      <c r="AK167" s="24">
        <v>3</v>
      </c>
      <c r="AL167" s="24">
        <v>3</v>
      </c>
      <c r="AM167" s="24">
        <v>5</v>
      </c>
      <c r="AN167" s="24">
        <v>4</v>
      </c>
      <c r="AO167" s="24">
        <v>2</v>
      </c>
      <c r="AP167" s="24">
        <v>3</v>
      </c>
      <c r="AQ167" s="24">
        <v>3</v>
      </c>
      <c r="AR167" s="24">
        <v>3</v>
      </c>
      <c r="AS167" s="24">
        <v>4</v>
      </c>
      <c r="AT167" s="24">
        <v>4</v>
      </c>
      <c r="AU167" s="24">
        <v>2</v>
      </c>
      <c r="AV167" s="24">
        <v>1</v>
      </c>
      <c r="AW167" s="24">
        <v>3</v>
      </c>
      <c r="AX167" s="24">
        <v>3</v>
      </c>
      <c r="AY167" s="24">
        <v>3</v>
      </c>
      <c r="AZ167" s="24">
        <v>2</v>
      </c>
      <c r="BA167" s="24">
        <v>4</v>
      </c>
      <c r="BB167" s="23"/>
      <c r="BC167" s="23"/>
      <c r="BD167" s="23"/>
      <c r="BE167" s="24">
        <v>4</v>
      </c>
      <c r="BF167" s="24">
        <v>4</v>
      </c>
      <c r="BG167" s="24">
        <v>4</v>
      </c>
      <c r="BH167" s="24">
        <v>4</v>
      </c>
      <c r="BI167" s="24">
        <v>4</v>
      </c>
      <c r="BJ167" s="24">
        <v>4</v>
      </c>
      <c r="BK167" s="24" t="s">
        <v>1564</v>
      </c>
      <c r="BL167" s="24" t="s">
        <v>2118</v>
      </c>
      <c r="BM167" s="24" t="s">
        <v>198</v>
      </c>
      <c r="BN167" s="24" t="s">
        <v>198</v>
      </c>
      <c r="BO167" s="24" t="s">
        <v>198</v>
      </c>
      <c r="BP167" s="24" t="s">
        <v>198</v>
      </c>
      <c r="BQ167" s="24" t="s">
        <v>2118</v>
      </c>
      <c r="BR167" s="24" t="s">
        <v>198</v>
      </c>
      <c r="BS167" s="24" t="s">
        <v>198</v>
      </c>
      <c r="BT167" s="24" t="s">
        <v>198</v>
      </c>
      <c r="BU167" s="24" t="s">
        <v>198</v>
      </c>
      <c r="BV167" s="24" t="s">
        <v>187</v>
      </c>
      <c r="BW167" s="24" t="s">
        <v>2121</v>
      </c>
      <c r="BX167" s="24" t="s">
        <v>2128</v>
      </c>
      <c r="BY167" s="24" t="s">
        <v>704</v>
      </c>
      <c r="BZ167" s="24" t="s">
        <v>712</v>
      </c>
      <c r="CA167" s="24" t="s">
        <v>720</v>
      </c>
      <c r="CB167" s="24" t="s">
        <v>727</v>
      </c>
      <c r="CC167" s="24" t="s">
        <v>977</v>
      </c>
      <c r="CD167" s="24" t="s">
        <v>206</v>
      </c>
      <c r="CE167" s="24" t="s">
        <v>1486</v>
      </c>
      <c r="CF167" s="24" t="s">
        <v>837</v>
      </c>
      <c r="CG167" s="24" t="s">
        <v>845</v>
      </c>
      <c r="CH167" s="24" t="s">
        <v>198</v>
      </c>
      <c r="CI167" s="23"/>
      <c r="CJ167" s="23"/>
      <c r="CK167" s="24">
        <v>4</v>
      </c>
      <c r="CL167" s="24">
        <v>4</v>
      </c>
      <c r="CM167" s="24">
        <v>2</v>
      </c>
      <c r="CN167" s="23"/>
    </row>
    <row r="168" spans="1:92" x14ac:dyDescent="0.2">
      <c r="A168" s="25">
        <v>42383.461475081014</v>
      </c>
      <c r="B168" s="24" t="s">
        <v>5</v>
      </c>
      <c r="C168" s="24">
        <v>5</v>
      </c>
      <c r="D168" s="24">
        <v>3</v>
      </c>
      <c r="E168" s="24">
        <v>4</v>
      </c>
      <c r="F168" s="24">
        <v>1</v>
      </c>
      <c r="G168" s="24">
        <v>4</v>
      </c>
      <c r="H168" s="24">
        <v>5</v>
      </c>
      <c r="I168" s="24">
        <v>4</v>
      </c>
      <c r="J168" s="24">
        <v>4</v>
      </c>
      <c r="K168" s="24">
        <v>4</v>
      </c>
      <c r="L168" s="24">
        <v>3</v>
      </c>
      <c r="M168" s="24">
        <v>4</v>
      </c>
      <c r="N168" s="24">
        <v>1</v>
      </c>
      <c r="O168" s="24">
        <v>4</v>
      </c>
      <c r="P168" s="24">
        <v>5</v>
      </c>
      <c r="Q168" s="24">
        <v>5</v>
      </c>
      <c r="R168" s="24">
        <v>1</v>
      </c>
      <c r="S168" s="24">
        <v>2</v>
      </c>
      <c r="T168" s="24">
        <v>2</v>
      </c>
      <c r="U168" s="23"/>
      <c r="V168" s="23"/>
      <c r="W168" s="24">
        <v>5</v>
      </c>
      <c r="X168" s="24">
        <v>2</v>
      </c>
      <c r="Y168" s="24">
        <v>3</v>
      </c>
      <c r="Z168" s="24">
        <v>4</v>
      </c>
      <c r="AA168" s="24">
        <v>5</v>
      </c>
      <c r="AB168" s="24">
        <v>4</v>
      </c>
      <c r="AC168" s="24">
        <v>3</v>
      </c>
      <c r="AD168" s="24">
        <v>2</v>
      </c>
      <c r="AE168" s="24">
        <v>3</v>
      </c>
      <c r="AF168" s="24">
        <v>1</v>
      </c>
      <c r="AG168" s="24">
        <v>2</v>
      </c>
      <c r="AH168" s="24">
        <v>5</v>
      </c>
      <c r="AI168" s="24">
        <v>1</v>
      </c>
      <c r="AJ168" s="24" t="s">
        <v>5</v>
      </c>
      <c r="AK168" s="24">
        <v>5</v>
      </c>
      <c r="AL168" s="24">
        <v>4</v>
      </c>
      <c r="AM168" s="24">
        <v>2</v>
      </c>
      <c r="AN168" s="24">
        <v>4</v>
      </c>
      <c r="AO168" s="24">
        <v>5</v>
      </c>
      <c r="AP168" s="24">
        <v>4</v>
      </c>
      <c r="AQ168" s="24">
        <v>4</v>
      </c>
      <c r="AR168" s="24">
        <v>4</v>
      </c>
      <c r="AS168" s="24">
        <v>3</v>
      </c>
      <c r="AT168" s="24">
        <v>5</v>
      </c>
      <c r="AU168" s="24">
        <v>1</v>
      </c>
      <c r="AV168" s="24">
        <v>3</v>
      </c>
      <c r="AW168" s="24">
        <v>5</v>
      </c>
      <c r="AX168" s="24">
        <v>5</v>
      </c>
      <c r="AY168" s="24">
        <v>1</v>
      </c>
      <c r="AZ168" s="24">
        <v>4</v>
      </c>
      <c r="BA168" s="24">
        <v>2</v>
      </c>
      <c r="BB168" s="23"/>
      <c r="BC168" s="23"/>
      <c r="BD168" s="23"/>
      <c r="BE168" s="24">
        <v>5</v>
      </c>
      <c r="BF168" s="24">
        <v>4</v>
      </c>
      <c r="BG168" s="24">
        <v>5</v>
      </c>
      <c r="BH168" s="24">
        <v>5</v>
      </c>
      <c r="BI168" s="24">
        <v>5</v>
      </c>
      <c r="BJ168" s="24">
        <v>5</v>
      </c>
      <c r="BK168" s="24" t="s">
        <v>1564</v>
      </c>
      <c r="BL168" s="24" t="s">
        <v>2118</v>
      </c>
      <c r="BM168" s="24" t="s">
        <v>198</v>
      </c>
      <c r="BN168" s="24" t="s">
        <v>2118</v>
      </c>
      <c r="BO168" s="24" t="s">
        <v>198</v>
      </c>
      <c r="BP168" s="24" t="s">
        <v>198</v>
      </c>
      <c r="BQ168" s="24" t="s">
        <v>2118</v>
      </c>
      <c r="BR168" s="24" t="s">
        <v>2118</v>
      </c>
      <c r="BS168" s="24" t="s">
        <v>2118</v>
      </c>
      <c r="BT168" s="24" t="s">
        <v>2118</v>
      </c>
      <c r="BU168" s="24" t="s">
        <v>198</v>
      </c>
      <c r="BV168" s="24" t="s">
        <v>184</v>
      </c>
      <c r="BW168" s="24" t="s">
        <v>2121</v>
      </c>
      <c r="BX168" s="24" t="s">
        <v>2336</v>
      </c>
      <c r="BY168" s="24" t="s">
        <v>704</v>
      </c>
      <c r="BZ168" s="24" t="s">
        <v>712</v>
      </c>
      <c r="CA168" s="24" t="s">
        <v>719</v>
      </c>
      <c r="CB168" s="24" t="s">
        <v>728</v>
      </c>
      <c r="CC168" s="24" t="s">
        <v>2337</v>
      </c>
      <c r="CD168" s="24" t="s">
        <v>829</v>
      </c>
      <c r="CE168" s="24" t="s">
        <v>830</v>
      </c>
      <c r="CF168" s="24" t="s">
        <v>837</v>
      </c>
      <c r="CG168" s="24" t="s">
        <v>844</v>
      </c>
      <c r="CH168" s="24" t="s">
        <v>2118</v>
      </c>
      <c r="CI168" s="23"/>
      <c r="CJ168" s="24" t="s">
        <v>2338</v>
      </c>
      <c r="CK168" s="24">
        <v>5</v>
      </c>
      <c r="CL168" s="24">
        <v>4</v>
      </c>
      <c r="CM168" s="24" t="s">
        <v>5</v>
      </c>
      <c r="CN168" s="23"/>
    </row>
    <row r="169" spans="1:92" x14ac:dyDescent="0.2">
      <c r="A169" s="25">
        <v>42383.519223055555</v>
      </c>
      <c r="B169" s="24">
        <v>1</v>
      </c>
      <c r="C169" s="24" t="s">
        <v>5</v>
      </c>
      <c r="D169" s="24">
        <v>1</v>
      </c>
      <c r="E169" s="24">
        <v>3</v>
      </c>
      <c r="F169" s="24">
        <v>1</v>
      </c>
      <c r="G169" s="24">
        <v>2</v>
      </c>
      <c r="H169" s="24">
        <v>1</v>
      </c>
      <c r="I169" s="24">
        <v>1</v>
      </c>
      <c r="J169" s="24" t="s">
        <v>5</v>
      </c>
      <c r="K169" s="24">
        <v>1</v>
      </c>
      <c r="L169" s="24">
        <v>5</v>
      </c>
      <c r="M169" s="24" t="s">
        <v>5</v>
      </c>
      <c r="N169" s="24">
        <v>3</v>
      </c>
      <c r="O169" s="24">
        <v>1</v>
      </c>
      <c r="P169" s="24">
        <v>5</v>
      </c>
      <c r="Q169" s="24">
        <v>1</v>
      </c>
      <c r="R169" s="24">
        <v>1</v>
      </c>
      <c r="S169" s="24">
        <v>1</v>
      </c>
      <c r="T169" s="24">
        <v>5</v>
      </c>
      <c r="U169" s="23"/>
      <c r="V169" s="23"/>
      <c r="W169" s="24">
        <v>3</v>
      </c>
      <c r="X169" s="24">
        <v>1</v>
      </c>
      <c r="Y169" s="24">
        <v>1</v>
      </c>
      <c r="Z169" s="24">
        <v>3</v>
      </c>
      <c r="AA169" s="24" t="s">
        <v>5</v>
      </c>
      <c r="AB169" s="24">
        <v>4</v>
      </c>
      <c r="AC169" s="24">
        <v>4</v>
      </c>
      <c r="AD169" s="24">
        <v>2</v>
      </c>
      <c r="AE169" s="24">
        <v>1</v>
      </c>
      <c r="AF169" s="24">
        <v>4</v>
      </c>
      <c r="AG169" s="24">
        <v>4</v>
      </c>
      <c r="AH169" s="24">
        <v>3</v>
      </c>
      <c r="AI169" s="24">
        <v>3</v>
      </c>
      <c r="AJ169" s="24" t="s">
        <v>5</v>
      </c>
      <c r="AK169" s="24">
        <v>3</v>
      </c>
      <c r="AL169" s="24">
        <v>3</v>
      </c>
      <c r="AM169" s="24">
        <v>2</v>
      </c>
      <c r="AN169" s="24">
        <v>2</v>
      </c>
      <c r="AO169" s="24">
        <v>4</v>
      </c>
      <c r="AP169" s="24" t="s">
        <v>5</v>
      </c>
      <c r="AQ169" s="24" t="s">
        <v>5</v>
      </c>
      <c r="AR169" s="24">
        <v>2</v>
      </c>
      <c r="AS169" s="24">
        <v>4</v>
      </c>
      <c r="AT169" s="24">
        <v>2</v>
      </c>
      <c r="AU169" s="24">
        <v>2</v>
      </c>
      <c r="AV169" s="24">
        <v>2</v>
      </c>
      <c r="AW169" s="24">
        <v>5</v>
      </c>
      <c r="AX169" s="24" t="s">
        <v>5</v>
      </c>
      <c r="AY169" s="24" t="s">
        <v>5</v>
      </c>
      <c r="AZ169" s="24" t="s">
        <v>5</v>
      </c>
      <c r="BA169" s="24">
        <v>5</v>
      </c>
      <c r="BB169" s="23"/>
      <c r="BC169" s="23"/>
      <c r="BD169" s="23"/>
      <c r="BE169" s="24">
        <v>5</v>
      </c>
      <c r="BF169" s="24">
        <v>5</v>
      </c>
      <c r="BG169" s="24">
        <v>5</v>
      </c>
      <c r="BH169" s="24">
        <v>5</v>
      </c>
      <c r="BI169" s="24">
        <v>5</v>
      </c>
      <c r="BJ169" s="24">
        <v>5</v>
      </c>
      <c r="BK169" s="24" t="s">
        <v>198</v>
      </c>
      <c r="BL169" s="24" t="s">
        <v>198</v>
      </c>
      <c r="BM169" s="24" t="s">
        <v>1564</v>
      </c>
      <c r="BN169" s="24" t="s">
        <v>1564</v>
      </c>
      <c r="BO169" s="24" t="s">
        <v>2118</v>
      </c>
      <c r="BP169" s="24" t="s">
        <v>1564</v>
      </c>
      <c r="BQ169" s="24" t="s">
        <v>2118</v>
      </c>
      <c r="BR169" s="24" t="s">
        <v>1564</v>
      </c>
      <c r="BS169" s="24" t="s">
        <v>198</v>
      </c>
      <c r="BT169" s="24" t="s">
        <v>2118</v>
      </c>
      <c r="BU169" s="24" t="s">
        <v>198</v>
      </c>
      <c r="BV169" s="24" t="s">
        <v>2119</v>
      </c>
      <c r="BW169" s="24" t="s">
        <v>2121</v>
      </c>
      <c r="BX169" s="24" t="s">
        <v>2128</v>
      </c>
      <c r="BY169" s="24" t="s">
        <v>704</v>
      </c>
      <c r="BZ169" s="24" t="s">
        <v>712</v>
      </c>
      <c r="CA169" s="24" t="s">
        <v>719</v>
      </c>
      <c r="CB169" s="24" t="s">
        <v>2339</v>
      </c>
      <c r="CC169" s="24" t="s">
        <v>2340</v>
      </c>
      <c r="CD169" s="24" t="s">
        <v>2341</v>
      </c>
      <c r="CE169" s="24" t="s">
        <v>1435</v>
      </c>
      <c r="CF169" s="24" t="s">
        <v>837</v>
      </c>
      <c r="CG169" s="24" t="s">
        <v>2342</v>
      </c>
      <c r="CH169" s="24" t="s">
        <v>198</v>
      </c>
      <c r="CI169" s="23"/>
      <c r="CJ169" s="24" t="s">
        <v>2343</v>
      </c>
      <c r="CK169" s="24">
        <v>2</v>
      </c>
      <c r="CL169" s="24" t="s">
        <v>5</v>
      </c>
      <c r="CM169" s="24" t="s">
        <v>5</v>
      </c>
      <c r="CN169" s="23"/>
    </row>
    <row r="170" spans="1:92" x14ac:dyDescent="0.2">
      <c r="A170" s="25">
        <v>42383.55642231481</v>
      </c>
      <c r="B170" s="24">
        <v>2</v>
      </c>
      <c r="C170" s="24">
        <v>3</v>
      </c>
      <c r="D170" s="24">
        <v>4</v>
      </c>
      <c r="E170" s="24">
        <v>3</v>
      </c>
      <c r="F170" s="24">
        <v>2</v>
      </c>
      <c r="G170" s="24">
        <v>5</v>
      </c>
      <c r="H170" s="24">
        <v>4</v>
      </c>
      <c r="I170" s="24">
        <v>5</v>
      </c>
      <c r="J170" s="24">
        <v>5</v>
      </c>
      <c r="K170" s="24">
        <v>3</v>
      </c>
      <c r="L170" s="24">
        <v>4</v>
      </c>
      <c r="M170" s="24">
        <v>2</v>
      </c>
      <c r="N170" s="24">
        <v>4</v>
      </c>
      <c r="O170" s="24">
        <v>3</v>
      </c>
      <c r="P170" s="24">
        <v>5</v>
      </c>
      <c r="Q170" s="24">
        <v>3</v>
      </c>
      <c r="R170" s="24">
        <v>3</v>
      </c>
      <c r="S170" s="24">
        <v>2</v>
      </c>
      <c r="T170" s="24">
        <v>5</v>
      </c>
      <c r="U170" s="23"/>
      <c r="V170" s="23"/>
      <c r="W170" s="24">
        <v>4</v>
      </c>
      <c r="X170" s="24">
        <v>4</v>
      </c>
      <c r="Y170" s="24">
        <v>4</v>
      </c>
      <c r="Z170" s="24">
        <v>4</v>
      </c>
      <c r="AA170" s="24">
        <v>5</v>
      </c>
      <c r="AB170" s="24">
        <v>4</v>
      </c>
      <c r="AC170" s="24">
        <v>4</v>
      </c>
      <c r="AD170" s="24">
        <v>5</v>
      </c>
      <c r="AE170" s="24">
        <v>5</v>
      </c>
      <c r="AF170" s="24">
        <v>5</v>
      </c>
      <c r="AG170" s="24">
        <v>5</v>
      </c>
      <c r="AH170" s="24">
        <v>3</v>
      </c>
      <c r="AI170" s="24">
        <v>5</v>
      </c>
      <c r="AJ170" s="24">
        <v>3</v>
      </c>
      <c r="AK170" s="24">
        <v>5</v>
      </c>
      <c r="AL170" s="24">
        <v>3</v>
      </c>
      <c r="AM170" s="24">
        <v>3</v>
      </c>
      <c r="AN170" s="24">
        <v>5</v>
      </c>
      <c r="AO170" s="24">
        <v>4</v>
      </c>
      <c r="AP170" s="24">
        <v>5</v>
      </c>
      <c r="AQ170" s="24">
        <v>5</v>
      </c>
      <c r="AR170" s="24">
        <v>4</v>
      </c>
      <c r="AS170" s="24">
        <v>4</v>
      </c>
      <c r="AT170" s="24">
        <v>3</v>
      </c>
      <c r="AU170" s="24">
        <v>4</v>
      </c>
      <c r="AV170" s="24">
        <v>4</v>
      </c>
      <c r="AW170" s="24">
        <v>5</v>
      </c>
      <c r="AX170" s="24">
        <v>4</v>
      </c>
      <c r="AY170" s="24">
        <v>4</v>
      </c>
      <c r="AZ170" s="24">
        <v>2</v>
      </c>
      <c r="BA170" s="24">
        <v>5</v>
      </c>
      <c r="BB170" s="23"/>
      <c r="BC170" s="23"/>
      <c r="BD170" s="23"/>
      <c r="BE170" s="24">
        <v>5</v>
      </c>
      <c r="BF170" s="24">
        <v>4</v>
      </c>
      <c r="BG170" s="24">
        <v>3</v>
      </c>
      <c r="BH170" s="24">
        <v>3</v>
      </c>
      <c r="BI170" s="24">
        <v>5</v>
      </c>
      <c r="BJ170" s="24">
        <v>4</v>
      </c>
      <c r="BK170" s="24" t="s">
        <v>198</v>
      </c>
      <c r="BL170" s="24" t="s">
        <v>198</v>
      </c>
      <c r="BM170" s="24" t="s">
        <v>198</v>
      </c>
      <c r="BN170" s="24" t="s">
        <v>198</v>
      </c>
      <c r="BO170" s="24" t="s">
        <v>198</v>
      </c>
      <c r="BP170" s="24" t="s">
        <v>198</v>
      </c>
      <c r="BQ170" s="24" t="s">
        <v>2118</v>
      </c>
      <c r="BR170" s="24" t="s">
        <v>2118</v>
      </c>
      <c r="BS170" s="24" t="s">
        <v>2118</v>
      </c>
      <c r="BT170" s="24" t="s">
        <v>2118</v>
      </c>
      <c r="BU170" s="24" t="s">
        <v>198</v>
      </c>
      <c r="BV170" s="24" t="s">
        <v>187</v>
      </c>
      <c r="BW170" s="24" t="s">
        <v>2121</v>
      </c>
      <c r="BX170" s="24" t="s">
        <v>1539</v>
      </c>
      <c r="BY170" s="24" t="s">
        <v>704</v>
      </c>
      <c r="BZ170" s="24" t="s">
        <v>712</v>
      </c>
      <c r="CA170" s="24" t="s">
        <v>720</v>
      </c>
      <c r="CB170" s="24" t="s">
        <v>727</v>
      </c>
      <c r="CC170" s="24" t="s">
        <v>2344</v>
      </c>
      <c r="CD170" s="24" t="s">
        <v>829</v>
      </c>
      <c r="CE170" s="24" t="s">
        <v>1839</v>
      </c>
      <c r="CF170" s="24" t="s">
        <v>837</v>
      </c>
      <c r="CG170" s="24" t="s">
        <v>844</v>
      </c>
      <c r="CH170" s="24" t="s">
        <v>2118</v>
      </c>
      <c r="CI170" s="23"/>
      <c r="CJ170" s="23"/>
      <c r="CK170" s="24">
        <v>2</v>
      </c>
      <c r="CL170" s="24">
        <v>3</v>
      </c>
      <c r="CM170" s="24">
        <v>2</v>
      </c>
      <c r="CN170" s="23"/>
    </row>
    <row r="171" spans="1:92" x14ac:dyDescent="0.2">
      <c r="A171" s="25">
        <v>42383.644185405094</v>
      </c>
      <c r="B171" s="24">
        <v>1</v>
      </c>
      <c r="C171" s="24">
        <v>5</v>
      </c>
      <c r="D171" s="24">
        <v>5</v>
      </c>
      <c r="E171" s="24">
        <v>2</v>
      </c>
      <c r="F171" s="24">
        <v>1</v>
      </c>
      <c r="G171" s="24">
        <v>5</v>
      </c>
      <c r="H171" s="24">
        <v>4</v>
      </c>
      <c r="I171" s="24">
        <v>2</v>
      </c>
      <c r="J171" s="24">
        <v>4</v>
      </c>
      <c r="K171" s="24">
        <v>1</v>
      </c>
      <c r="L171" s="24">
        <v>3</v>
      </c>
      <c r="M171" s="24">
        <v>3</v>
      </c>
      <c r="N171" s="24">
        <v>1</v>
      </c>
      <c r="O171" s="24">
        <v>4</v>
      </c>
      <c r="P171" s="24">
        <v>2</v>
      </c>
      <c r="Q171" s="24">
        <v>2</v>
      </c>
      <c r="R171" s="24">
        <v>3</v>
      </c>
      <c r="S171" s="24">
        <v>5</v>
      </c>
      <c r="T171" s="24">
        <v>3</v>
      </c>
      <c r="U171" s="23"/>
      <c r="V171" s="23"/>
      <c r="W171" s="24">
        <v>5</v>
      </c>
      <c r="X171" s="24">
        <v>2</v>
      </c>
      <c r="Y171" s="24">
        <v>1</v>
      </c>
      <c r="Z171" s="24">
        <v>4</v>
      </c>
      <c r="AA171" s="24">
        <v>2</v>
      </c>
      <c r="AB171" s="24">
        <v>2</v>
      </c>
      <c r="AC171" s="24">
        <v>3</v>
      </c>
      <c r="AD171" s="24">
        <v>4</v>
      </c>
      <c r="AE171" s="24">
        <v>3</v>
      </c>
      <c r="AF171" s="24">
        <v>5</v>
      </c>
      <c r="AG171" s="24">
        <v>3</v>
      </c>
      <c r="AH171" s="24">
        <v>3</v>
      </c>
      <c r="AI171" s="24">
        <v>4</v>
      </c>
      <c r="AJ171" s="24">
        <v>2</v>
      </c>
      <c r="AK171" s="24">
        <v>5</v>
      </c>
      <c r="AL171" s="24">
        <v>2</v>
      </c>
      <c r="AM171" s="24">
        <v>1</v>
      </c>
      <c r="AN171" s="24">
        <v>5</v>
      </c>
      <c r="AO171" s="24">
        <v>5</v>
      </c>
      <c r="AP171" s="24">
        <v>3</v>
      </c>
      <c r="AQ171" s="24">
        <v>4</v>
      </c>
      <c r="AR171" s="24">
        <v>2</v>
      </c>
      <c r="AS171" s="24">
        <v>2</v>
      </c>
      <c r="AT171" s="24">
        <v>2</v>
      </c>
      <c r="AU171" s="24" t="s">
        <v>5</v>
      </c>
      <c r="AV171" s="24">
        <v>4</v>
      </c>
      <c r="AW171" s="24">
        <v>2</v>
      </c>
      <c r="AX171" s="24">
        <v>4</v>
      </c>
      <c r="AY171" s="24">
        <v>4</v>
      </c>
      <c r="AZ171" s="24">
        <v>5</v>
      </c>
      <c r="BA171" s="24">
        <v>4</v>
      </c>
      <c r="BB171" s="23"/>
      <c r="BC171" s="23"/>
      <c r="BD171" s="23"/>
      <c r="BE171" s="24">
        <v>5</v>
      </c>
      <c r="BF171" s="24">
        <v>4</v>
      </c>
      <c r="BG171" s="24">
        <v>3</v>
      </c>
      <c r="BH171" s="24">
        <v>2</v>
      </c>
      <c r="BI171" s="24">
        <v>5</v>
      </c>
      <c r="BJ171" s="24">
        <v>5</v>
      </c>
      <c r="BK171" s="24" t="s">
        <v>198</v>
      </c>
      <c r="BL171" s="24" t="s">
        <v>198</v>
      </c>
      <c r="BM171" s="24" t="s">
        <v>198</v>
      </c>
      <c r="BN171" s="24" t="s">
        <v>1564</v>
      </c>
      <c r="BO171" s="24" t="s">
        <v>198</v>
      </c>
      <c r="BP171" s="24" t="s">
        <v>198</v>
      </c>
      <c r="BQ171" s="24" t="s">
        <v>2118</v>
      </c>
      <c r="BR171" s="24" t="s">
        <v>198</v>
      </c>
      <c r="BS171" s="24" t="s">
        <v>198</v>
      </c>
      <c r="BT171" s="24" t="s">
        <v>198</v>
      </c>
      <c r="BU171" s="24" t="s">
        <v>198</v>
      </c>
      <c r="BV171" s="24" t="s">
        <v>2166</v>
      </c>
      <c r="BW171" s="24" t="s">
        <v>2208</v>
      </c>
      <c r="BX171" s="24" t="s">
        <v>2128</v>
      </c>
      <c r="BY171" s="24" t="s">
        <v>705</v>
      </c>
      <c r="BZ171" s="24" t="s">
        <v>712</v>
      </c>
      <c r="CA171" s="24" t="s">
        <v>719</v>
      </c>
      <c r="CB171" s="24" t="s">
        <v>727</v>
      </c>
      <c r="CC171" s="24" t="s">
        <v>1624</v>
      </c>
      <c r="CD171" s="24" t="s">
        <v>760</v>
      </c>
      <c r="CE171" s="24" t="s">
        <v>2345</v>
      </c>
      <c r="CF171" s="24" t="s">
        <v>837</v>
      </c>
      <c r="CG171" s="24" t="s">
        <v>844</v>
      </c>
      <c r="CH171" s="24" t="s">
        <v>2118</v>
      </c>
      <c r="CI171" s="23"/>
      <c r="CJ171" s="23"/>
      <c r="CK171" s="24">
        <v>4</v>
      </c>
      <c r="CL171" s="24">
        <v>4</v>
      </c>
      <c r="CM171" s="24">
        <v>2</v>
      </c>
      <c r="CN171" s="23"/>
    </row>
    <row r="172" spans="1:92" x14ac:dyDescent="0.2">
      <c r="A172" s="25">
        <v>42383.651023634258</v>
      </c>
      <c r="B172" s="24">
        <v>4</v>
      </c>
      <c r="C172" s="24" t="s">
        <v>5</v>
      </c>
      <c r="D172" s="24" t="s">
        <v>5</v>
      </c>
      <c r="E172" s="24" t="s">
        <v>5</v>
      </c>
      <c r="F172" s="24" t="s">
        <v>5</v>
      </c>
      <c r="G172" s="24">
        <v>4</v>
      </c>
      <c r="H172" s="24">
        <v>3</v>
      </c>
      <c r="I172" s="24">
        <v>5</v>
      </c>
      <c r="J172" s="24">
        <v>5</v>
      </c>
      <c r="K172" s="24">
        <v>5</v>
      </c>
      <c r="L172" s="24">
        <v>5</v>
      </c>
      <c r="M172" s="24">
        <v>5</v>
      </c>
      <c r="N172" s="24" t="s">
        <v>5</v>
      </c>
      <c r="O172" s="24">
        <v>5</v>
      </c>
      <c r="P172" s="24" t="s">
        <v>5</v>
      </c>
      <c r="Q172" s="24">
        <v>1</v>
      </c>
      <c r="R172" s="24">
        <v>2</v>
      </c>
      <c r="S172" s="24">
        <v>4</v>
      </c>
      <c r="T172" s="24">
        <v>1</v>
      </c>
      <c r="U172" s="23"/>
      <c r="V172" s="23"/>
      <c r="W172" s="24">
        <v>5</v>
      </c>
      <c r="X172" s="24">
        <v>5</v>
      </c>
      <c r="Y172" s="24">
        <v>5</v>
      </c>
      <c r="Z172" s="24">
        <v>5</v>
      </c>
      <c r="AA172" s="24">
        <v>5</v>
      </c>
      <c r="AB172" s="24">
        <v>5</v>
      </c>
      <c r="AC172" s="24">
        <v>5</v>
      </c>
      <c r="AD172" s="24">
        <v>5</v>
      </c>
      <c r="AE172" s="24">
        <v>3</v>
      </c>
      <c r="AF172" s="24">
        <v>5</v>
      </c>
      <c r="AG172" s="24">
        <v>5</v>
      </c>
      <c r="AH172" s="24">
        <v>5</v>
      </c>
      <c r="AI172" s="24">
        <v>4</v>
      </c>
      <c r="AJ172" s="24">
        <v>5</v>
      </c>
      <c r="AK172" s="24">
        <v>1</v>
      </c>
      <c r="AL172" s="24">
        <v>1</v>
      </c>
      <c r="AM172" s="24">
        <v>2</v>
      </c>
      <c r="AN172" s="24">
        <v>3</v>
      </c>
      <c r="AO172" s="24">
        <v>1</v>
      </c>
      <c r="AP172" s="24">
        <v>5</v>
      </c>
      <c r="AQ172" s="24">
        <v>5</v>
      </c>
      <c r="AR172" s="24">
        <v>5</v>
      </c>
      <c r="AS172" s="24">
        <v>5</v>
      </c>
      <c r="AT172" s="24">
        <v>5</v>
      </c>
      <c r="AU172" s="24" t="s">
        <v>5</v>
      </c>
      <c r="AV172" s="24">
        <v>5</v>
      </c>
      <c r="AW172" s="24" t="s">
        <v>5</v>
      </c>
      <c r="AX172" s="24" t="s">
        <v>5</v>
      </c>
      <c r="AY172" s="24">
        <v>4</v>
      </c>
      <c r="AZ172" s="24">
        <v>5</v>
      </c>
      <c r="BA172" s="24">
        <v>5</v>
      </c>
      <c r="BB172" s="23"/>
      <c r="BC172" s="23"/>
      <c r="BD172" s="23"/>
      <c r="BE172" s="24">
        <v>5</v>
      </c>
      <c r="BF172" s="24">
        <v>5</v>
      </c>
      <c r="BG172" s="24">
        <v>4</v>
      </c>
      <c r="BH172" s="24">
        <v>4</v>
      </c>
      <c r="BI172" s="24">
        <v>4</v>
      </c>
      <c r="BJ172" s="24">
        <v>5</v>
      </c>
      <c r="BK172" s="24" t="s">
        <v>198</v>
      </c>
      <c r="BL172" s="24" t="s">
        <v>198</v>
      </c>
      <c r="BM172" s="24" t="s">
        <v>198</v>
      </c>
      <c r="BN172" s="24" t="s">
        <v>1564</v>
      </c>
      <c r="BO172" s="24" t="s">
        <v>198</v>
      </c>
      <c r="BP172" s="24" t="s">
        <v>198</v>
      </c>
      <c r="BQ172" s="24" t="s">
        <v>2118</v>
      </c>
      <c r="BR172" s="24" t="s">
        <v>2118</v>
      </c>
      <c r="BS172" s="24" t="s">
        <v>2118</v>
      </c>
      <c r="BT172" s="24" t="s">
        <v>198</v>
      </c>
      <c r="BU172" s="24" t="s">
        <v>198</v>
      </c>
      <c r="BV172" s="24" t="s">
        <v>187</v>
      </c>
      <c r="BW172" s="24" t="s">
        <v>2205</v>
      </c>
      <c r="BX172" s="24" t="s">
        <v>2128</v>
      </c>
      <c r="BY172" s="24" t="s">
        <v>704</v>
      </c>
      <c r="BZ172" s="24" t="s">
        <v>711</v>
      </c>
      <c r="CA172" s="24" t="s">
        <v>719</v>
      </c>
      <c r="CB172" s="24" t="s">
        <v>727</v>
      </c>
      <c r="CC172" s="24" t="s">
        <v>2346</v>
      </c>
      <c r="CD172" s="24" t="s">
        <v>830</v>
      </c>
      <c r="CE172" s="24" t="s">
        <v>2347</v>
      </c>
      <c r="CF172" s="24" t="s">
        <v>837</v>
      </c>
      <c r="CG172" s="24" t="s">
        <v>844</v>
      </c>
      <c r="CH172" s="24" t="s">
        <v>2118</v>
      </c>
      <c r="CI172" s="23"/>
      <c r="CJ172" s="23"/>
      <c r="CK172" s="24" t="s">
        <v>5</v>
      </c>
      <c r="CL172" s="24">
        <v>1</v>
      </c>
      <c r="CM172" s="24">
        <v>4</v>
      </c>
      <c r="CN172" s="23"/>
    </row>
    <row r="173" spans="1:92" x14ac:dyDescent="0.2">
      <c r="A173" s="25">
        <v>42383.657331932875</v>
      </c>
      <c r="B173" s="24">
        <v>3</v>
      </c>
      <c r="C173" s="24">
        <v>3</v>
      </c>
      <c r="D173" s="24">
        <v>1</v>
      </c>
      <c r="E173" s="24">
        <v>2</v>
      </c>
      <c r="F173" s="24">
        <v>2</v>
      </c>
      <c r="G173" s="24">
        <v>4</v>
      </c>
      <c r="H173" s="24">
        <v>1</v>
      </c>
      <c r="I173" s="24">
        <v>3</v>
      </c>
      <c r="J173" s="24">
        <v>2</v>
      </c>
      <c r="K173" s="24">
        <v>1</v>
      </c>
      <c r="L173" s="24">
        <v>2</v>
      </c>
      <c r="M173" s="24">
        <v>3</v>
      </c>
      <c r="N173" s="24">
        <v>1</v>
      </c>
      <c r="O173" s="24">
        <v>4</v>
      </c>
      <c r="P173" s="24">
        <v>4</v>
      </c>
      <c r="Q173" s="24">
        <v>4</v>
      </c>
      <c r="R173" s="24">
        <v>4</v>
      </c>
      <c r="S173" s="24">
        <v>3</v>
      </c>
      <c r="T173" s="24">
        <v>2</v>
      </c>
      <c r="U173" s="23"/>
      <c r="V173" s="23"/>
      <c r="W173" s="24">
        <v>2</v>
      </c>
      <c r="X173" s="24">
        <v>3</v>
      </c>
      <c r="Y173" s="24">
        <v>3</v>
      </c>
      <c r="Z173" s="24">
        <v>2</v>
      </c>
      <c r="AA173" s="24">
        <v>3</v>
      </c>
      <c r="AB173" s="24">
        <v>3</v>
      </c>
      <c r="AC173" s="24">
        <v>2</v>
      </c>
      <c r="AD173" s="24">
        <v>4</v>
      </c>
      <c r="AE173" s="24">
        <v>4</v>
      </c>
      <c r="AF173" s="24">
        <v>4</v>
      </c>
      <c r="AG173" s="24">
        <v>3</v>
      </c>
      <c r="AH173" s="24">
        <v>4</v>
      </c>
      <c r="AI173" s="24">
        <v>3</v>
      </c>
      <c r="AJ173" s="24">
        <v>2</v>
      </c>
      <c r="AK173" s="24">
        <v>1</v>
      </c>
      <c r="AL173" s="24">
        <v>1</v>
      </c>
      <c r="AM173" s="24">
        <v>3</v>
      </c>
      <c r="AN173" s="24">
        <v>1</v>
      </c>
      <c r="AO173" s="24">
        <v>1</v>
      </c>
      <c r="AP173" s="24">
        <v>2</v>
      </c>
      <c r="AQ173" s="24">
        <v>2</v>
      </c>
      <c r="AR173" s="24">
        <v>1</v>
      </c>
      <c r="AS173" s="24">
        <v>2</v>
      </c>
      <c r="AT173" s="24">
        <v>3</v>
      </c>
      <c r="AU173" s="24">
        <v>1</v>
      </c>
      <c r="AV173" s="24">
        <v>4</v>
      </c>
      <c r="AW173" s="24">
        <v>3</v>
      </c>
      <c r="AX173" s="24">
        <v>4</v>
      </c>
      <c r="AY173" s="24">
        <v>4</v>
      </c>
      <c r="AZ173" s="24">
        <v>2</v>
      </c>
      <c r="BA173" s="24">
        <v>1</v>
      </c>
      <c r="BB173" s="23"/>
      <c r="BC173" s="23"/>
      <c r="BD173" s="23"/>
      <c r="BE173" s="24">
        <v>4</v>
      </c>
      <c r="BF173" s="24">
        <v>4</v>
      </c>
      <c r="BG173" s="24">
        <v>4</v>
      </c>
      <c r="BH173" s="24">
        <v>4</v>
      </c>
      <c r="BI173" s="24">
        <v>3</v>
      </c>
      <c r="BJ173" s="24">
        <v>4</v>
      </c>
      <c r="BK173" s="24" t="s">
        <v>198</v>
      </c>
      <c r="BL173" s="24" t="s">
        <v>198</v>
      </c>
      <c r="BM173" s="24" t="s">
        <v>198</v>
      </c>
      <c r="BN173" s="24" t="s">
        <v>198</v>
      </c>
      <c r="BO173" s="24" t="s">
        <v>198</v>
      </c>
      <c r="BP173" s="24" t="s">
        <v>198</v>
      </c>
      <c r="BQ173" s="24" t="s">
        <v>1564</v>
      </c>
      <c r="BR173" s="24" t="s">
        <v>198</v>
      </c>
      <c r="BS173" s="24" t="s">
        <v>198</v>
      </c>
      <c r="BT173" s="24" t="s">
        <v>198</v>
      </c>
      <c r="BU173" s="24" t="s">
        <v>198</v>
      </c>
      <c r="BV173" s="24" t="s">
        <v>2204</v>
      </c>
      <c r="BW173" s="23"/>
      <c r="BX173" s="24" t="s">
        <v>1831</v>
      </c>
      <c r="BY173" s="24" t="s">
        <v>705</v>
      </c>
      <c r="BZ173" s="24" t="s">
        <v>713</v>
      </c>
      <c r="CA173" s="24" t="s">
        <v>719</v>
      </c>
      <c r="CB173" s="24" t="s">
        <v>727</v>
      </c>
      <c r="CC173" s="24" t="s">
        <v>2348</v>
      </c>
      <c r="CD173" s="24" t="s">
        <v>236</v>
      </c>
      <c r="CE173" s="23"/>
      <c r="CF173" s="24" t="s">
        <v>1167</v>
      </c>
      <c r="CG173" s="24" t="s">
        <v>2214</v>
      </c>
      <c r="CH173" s="24" t="s">
        <v>198</v>
      </c>
      <c r="CI173" s="23"/>
      <c r="CJ173" s="24" t="s">
        <v>1623</v>
      </c>
      <c r="CK173" s="24">
        <v>3</v>
      </c>
      <c r="CL173" s="24">
        <v>1</v>
      </c>
      <c r="CM173" s="24">
        <v>2</v>
      </c>
      <c r="CN173" s="23"/>
    </row>
    <row r="174" spans="1:92" x14ac:dyDescent="0.2">
      <c r="A174" s="25">
        <v>42383.6901100463</v>
      </c>
      <c r="B174" s="24">
        <v>2</v>
      </c>
      <c r="C174" s="24">
        <v>4</v>
      </c>
      <c r="D174" s="24">
        <v>2</v>
      </c>
      <c r="E174" s="24">
        <v>4</v>
      </c>
      <c r="F174" s="24">
        <v>2</v>
      </c>
      <c r="G174" s="24">
        <v>4</v>
      </c>
      <c r="H174" s="24">
        <v>3</v>
      </c>
      <c r="I174" s="24">
        <v>3</v>
      </c>
      <c r="J174" s="24">
        <v>3</v>
      </c>
      <c r="K174" s="24">
        <v>2</v>
      </c>
      <c r="L174" s="24">
        <v>2</v>
      </c>
      <c r="M174" s="24">
        <v>5</v>
      </c>
      <c r="N174" s="24">
        <v>2</v>
      </c>
      <c r="O174" s="24">
        <v>4</v>
      </c>
      <c r="P174" s="24">
        <v>5</v>
      </c>
      <c r="Q174" s="24">
        <v>5</v>
      </c>
      <c r="R174" s="24">
        <v>4</v>
      </c>
      <c r="S174" s="24">
        <v>2</v>
      </c>
      <c r="T174" s="24">
        <v>3</v>
      </c>
      <c r="U174" s="23"/>
      <c r="V174" s="23"/>
      <c r="W174" s="24">
        <v>4</v>
      </c>
      <c r="X174" s="24">
        <v>4</v>
      </c>
      <c r="Y174" s="24">
        <v>4</v>
      </c>
      <c r="Z174" s="24">
        <v>3</v>
      </c>
      <c r="AA174" s="24">
        <v>3</v>
      </c>
      <c r="AB174" s="24">
        <v>3</v>
      </c>
      <c r="AC174" s="24">
        <v>3</v>
      </c>
      <c r="AD174" s="24">
        <v>4</v>
      </c>
      <c r="AE174" s="24">
        <v>5</v>
      </c>
      <c r="AF174" s="24">
        <v>3</v>
      </c>
      <c r="AG174" s="24">
        <v>5</v>
      </c>
      <c r="AH174" s="24">
        <v>4</v>
      </c>
      <c r="AI174" s="24">
        <v>4</v>
      </c>
      <c r="AJ174" s="24">
        <v>2</v>
      </c>
      <c r="AK174" s="24">
        <v>4</v>
      </c>
      <c r="AL174" s="24">
        <v>4</v>
      </c>
      <c r="AM174" s="24">
        <v>3</v>
      </c>
      <c r="AN174" s="24">
        <v>5</v>
      </c>
      <c r="AO174" s="24">
        <v>3</v>
      </c>
      <c r="AP174" s="24">
        <v>2</v>
      </c>
      <c r="AQ174" s="24">
        <v>3</v>
      </c>
      <c r="AR174" s="24">
        <v>3</v>
      </c>
      <c r="AS174" s="24">
        <v>2</v>
      </c>
      <c r="AT174" s="24">
        <v>5</v>
      </c>
      <c r="AU174" s="24">
        <v>3</v>
      </c>
      <c r="AV174" s="24">
        <v>4</v>
      </c>
      <c r="AW174" s="24">
        <v>5</v>
      </c>
      <c r="AX174" s="24">
        <v>5</v>
      </c>
      <c r="AY174" s="24">
        <v>4</v>
      </c>
      <c r="AZ174" s="24">
        <v>2</v>
      </c>
      <c r="BA174" s="24">
        <v>3</v>
      </c>
      <c r="BB174" s="23"/>
      <c r="BC174" s="23"/>
      <c r="BD174" s="23"/>
      <c r="BE174" s="24">
        <v>4</v>
      </c>
      <c r="BF174" s="24">
        <v>4</v>
      </c>
      <c r="BG174" s="24">
        <v>4</v>
      </c>
      <c r="BH174" s="24">
        <v>3</v>
      </c>
      <c r="BI174" s="24">
        <v>4</v>
      </c>
      <c r="BJ174" s="24">
        <v>4</v>
      </c>
      <c r="BK174" s="24" t="s">
        <v>1564</v>
      </c>
      <c r="BL174" s="24" t="s">
        <v>1564</v>
      </c>
      <c r="BM174" s="24" t="s">
        <v>1564</v>
      </c>
      <c r="BN174" s="24" t="s">
        <v>1564</v>
      </c>
      <c r="BO174" s="24" t="s">
        <v>198</v>
      </c>
      <c r="BP174" s="24" t="s">
        <v>198</v>
      </c>
      <c r="BQ174" s="24" t="s">
        <v>2118</v>
      </c>
      <c r="BR174" s="24" t="s">
        <v>1564</v>
      </c>
      <c r="BS174" s="24" t="s">
        <v>198</v>
      </c>
      <c r="BT174" s="24" t="s">
        <v>198</v>
      </c>
      <c r="BU174" s="24" t="s">
        <v>198</v>
      </c>
      <c r="BV174" s="24" t="s">
        <v>187</v>
      </c>
      <c r="BW174" s="24" t="s">
        <v>2121</v>
      </c>
      <c r="BX174" s="24" t="s">
        <v>1539</v>
      </c>
      <c r="BY174" s="24" t="s">
        <v>704</v>
      </c>
      <c r="BZ174" s="24" t="s">
        <v>712</v>
      </c>
      <c r="CA174" s="24" t="s">
        <v>719</v>
      </c>
      <c r="CB174" s="24" t="s">
        <v>727</v>
      </c>
      <c r="CC174" s="24" t="s">
        <v>2349</v>
      </c>
      <c r="CD174" s="24" t="s">
        <v>828</v>
      </c>
      <c r="CE174" s="24" t="s">
        <v>1196</v>
      </c>
      <c r="CF174" s="24" t="s">
        <v>838</v>
      </c>
      <c r="CG174" s="24" t="s">
        <v>1186</v>
      </c>
      <c r="CH174" s="24" t="s">
        <v>198</v>
      </c>
      <c r="CI174" s="23"/>
      <c r="CJ174" s="24" t="s">
        <v>2350</v>
      </c>
      <c r="CK174" s="24">
        <v>5</v>
      </c>
      <c r="CL174" s="24">
        <v>5</v>
      </c>
      <c r="CM174" s="24">
        <v>2</v>
      </c>
      <c r="CN174" s="23"/>
    </row>
    <row r="175" spans="1:92" x14ac:dyDescent="0.2">
      <c r="A175" s="25">
        <v>42383.726392731478</v>
      </c>
      <c r="B175" s="24">
        <v>2</v>
      </c>
      <c r="C175" s="24">
        <v>4</v>
      </c>
      <c r="D175" s="24">
        <v>3</v>
      </c>
      <c r="E175" s="24">
        <v>2</v>
      </c>
      <c r="F175" s="24">
        <v>3</v>
      </c>
      <c r="G175" s="24">
        <v>4</v>
      </c>
      <c r="H175" s="24">
        <v>2</v>
      </c>
      <c r="I175" s="24">
        <v>3</v>
      </c>
      <c r="J175" s="24">
        <v>3</v>
      </c>
      <c r="K175" s="24">
        <v>2</v>
      </c>
      <c r="L175" s="24">
        <v>4</v>
      </c>
      <c r="M175" s="24">
        <v>4</v>
      </c>
      <c r="N175" s="24">
        <v>3</v>
      </c>
      <c r="O175" s="24">
        <v>3</v>
      </c>
      <c r="P175" s="24">
        <v>4</v>
      </c>
      <c r="Q175" s="24">
        <v>3</v>
      </c>
      <c r="R175" s="24">
        <v>3</v>
      </c>
      <c r="S175" s="24">
        <v>5</v>
      </c>
      <c r="T175" s="24">
        <v>3</v>
      </c>
      <c r="U175" s="23"/>
      <c r="V175" s="23"/>
      <c r="W175" s="24">
        <v>4</v>
      </c>
      <c r="X175" s="24">
        <v>2</v>
      </c>
      <c r="Y175" s="24">
        <v>3</v>
      </c>
      <c r="Z175" s="24">
        <v>3</v>
      </c>
      <c r="AA175" s="24">
        <v>2</v>
      </c>
      <c r="AB175" s="24">
        <v>2</v>
      </c>
      <c r="AC175" s="24">
        <v>2</v>
      </c>
      <c r="AD175" s="24">
        <v>2</v>
      </c>
      <c r="AE175" s="24">
        <v>4</v>
      </c>
      <c r="AF175" s="24">
        <v>4</v>
      </c>
      <c r="AG175" s="24">
        <v>3</v>
      </c>
      <c r="AH175" s="24">
        <v>3</v>
      </c>
      <c r="AI175" s="24">
        <v>2</v>
      </c>
      <c r="AJ175" s="24">
        <v>2</v>
      </c>
      <c r="AK175" s="24">
        <v>3</v>
      </c>
      <c r="AL175" s="24">
        <v>3</v>
      </c>
      <c r="AM175" s="24">
        <v>3</v>
      </c>
      <c r="AN175" s="24">
        <v>3</v>
      </c>
      <c r="AO175" s="24">
        <v>2</v>
      </c>
      <c r="AP175" s="24">
        <v>3</v>
      </c>
      <c r="AQ175" s="24">
        <v>3</v>
      </c>
      <c r="AR175" s="24">
        <v>3</v>
      </c>
      <c r="AS175" s="24">
        <v>4</v>
      </c>
      <c r="AT175" s="24">
        <v>4</v>
      </c>
      <c r="AU175" s="24">
        <v>3</v>
      </c>
      <c r="AV175" s="24">
        <v>3</v>
      </c>
      <c r="AW175" s="24">
        <v>3</v>
      </c>
      <c r="AX175" s="24">
        <v>3</v>
      </c>
      <c r="AY175" s="24">
        <v>3</v>
      </c>
      <c r="AZ175" s="24">
        <v>4</v>
      </c>
      <c r="BA175" s="24">
        <v>3</v>
      </c>
      <c r="BB175" s="23"/>
      <c r="BC175" s="23"/>
      <c r="BD175" s="23"/>
      <c r="BE175" s="24">
        <v>2</v>
      </c>
      <c r="BF175" s="24">
        <v>4</v>
      </c>
      <c r="BG175" s="24">
        <v>4</v>
      </c>
      <c r="BH175" s="24">
        <v>4</v>
      </c>
      <c r="BI175" s="24">
        <v>4</v>
      </c>
      <c r="BJ175" s="24">
        <v>3</v>
      </c>
      <c r="BK175" s="24" t="s">
        <v>198</v>
      </c>
      <c r="BL175" s="24" t="s">
        <v>198</v>
      </c>
      <c r="BM175" s="24" t="s">
        <v>198</v>
      </c>
      <c r="BN175" s="24" t="s">
        <v>198</v>
      </c>
      <c r="BO175" s="24" t="s">
        <v>198</v>
      </c>
      <c r="BP175" s="24" t="s">
        <v>198</v>
      </c>
      <c r="BQ175" s="24" t="s">
        <v>1564</v>
      </c>
      <c r="BR175" s="24" t="s">
        <v>1564</v>
      </c>
      <c r="BS175" s="24" t="s">
        <v>1564</v>
      </c>
      <c r="BT175" s="24" t="s">
        <v>198</v>
      </c>
      <c r="BU175" s="24" t="s">
        <v>198</v>
      </c>
      <c r="BV175" s="24" t="s">
        <v>2204</v>
      </c>
      <c r="BW175" s="24" t="s">
        <v>2205</v>
      </c>
      <c r="BX175" s="24" t="s">
        <v>2336</v>
      </c>
      <c r="BY175" s="24" t="s">
        <v>705</v>
      </c>
      <c r="BZ175" s="24" t="s">
        <v>713</v>
      </c>
      <c r="CA175" s="24" t="s">
        <v>719</v>
      </c>
      <c r="CB175" s="24" t="s">
        <v>727</v>
      </c>
      <c r="CC175" s="24" t="s">
        <v>745</v>
      </c>
      <c r="CD175" s="24" t="s">
        <v>236</v>
      </c>
      <c r="CE175" s="24" t="s">
        <v>828</v>
      </c>
      <c r="CF175" s="24" t="s">
        <v>837</v>
      </c>
      <c r="CG175" s="24" t="s">
        <v>2351</v>
      </c>
      <c r="CH175" s="24" t="s">
        <v>1564</v>
      </c>
      <c r="CI175" s="23"/>
      <c r="CJ175" s="23"/>
      <c r="CK175" s="24">
        <v>3</v>
      </c>
      <c r="CL175" s="24">
        <v>3</v>
      </c>
      <c r="CM175" s="24">
        <v>2</v>
      </c>
      <c r="CN175" s="23"/>
    </row>
    <row r="176" spans="1:92" x14ac:dyDescent="0.2">
      <c r="A176" s="25">
        <v>42383.770101099537</v>
      </c>
      <c r="B176" s="24">
        <v>1</v>
      </c>
      <c r="C176" s="24">
        <v>5</v>
      </c>
      <c r="D176" s="24">
        <v>5</v>
      </c>
      <c r="E176" s="24">
        <v>4</v>
      </c>
      <c r="F176" s="24" t="s">
        <v>5</v>
      </c>
      <c r="G176" s="24">
        <v>4</v>
      </c>
      <c r="H176" s="24">
        <v>3</v>
      </c>
      <c r="I176" s="24">
        <v>4</v>
      </c>
      <c r="J176" s="24">
        <v>3</v>
      </c>
      <c r="K176" s="24">
        <v>4</v>
      </c>
      <c r="L176" s="24">
        <v>4</v>
      </c>
      <c r="M176" s="24">
        <v>1</v>
      </c>
      <c r="N176" s="24">
        <v>4</v>
      </c>
      <c r="O176" s="24">
        <v>4</v>
      </c>
      <c r="P176" s="24">
        <v>5</v>
      </c>
      <c r="Q176" s="24">
        <v>2</v>
      </c>
      <c r="R176" s="24">
        <v>3</v>
      </c>
      <c r="S176" s="24">
        <v>1</v>
      </c>
      <c r="T176" s="24">
        <v>1</v>
      </c>
      <c r="U176" s="23"/>
      <c r="V176" s="23"/>
      <c r="W176" s="24">
        <v>5</v>
      </c>
      <c r="X176" s="24">
        <v>5</v>
      </c>
      <c r="Y176" s="24">
        <v>4</v>
      </c>
      <c r="Z176" s="24">
        <v>5</v>
      </c>
      <c r="AA176" s="24">
        <v>4</v>
      </c>
      <c r="AB176" s="24">
        <v>4</v>
      </c>
      <c r="AC176" s="24">
        <v>1</v>
      </c>
      <c r="AD176" s="24">
        <v>3</v>
      </c>
      <c r="AE176" s="24">
        <v>3</v>
      </c>
      <c r="AF176" s="24">
        <v>4</v>
      </c>
      <c r="AG176" s="24">
        <v>5</v>
      </c>
      <c r="AH176" s="24">
        <v>5</v>
      </c>
      <c r="AI176" s="24">
        <v>3</v>
      </c>
      <c r="AJ176" s="24">
        <v>2</v>
      </c>
      <c r="AK176" s="24">
        <v>5</v>
      </c>
      <c r="AL176" s="24">
        <v>5</v>
      </c>
      <c r="AM176" s="24">
        <v>1</v>
      </c>
      <c r="AN176" s="24">
        <v>4</v>
      </c>
      <c r="AO176" s="24">
        <v>2</v>
      </c>
      <c r="AP176" s="24">
        <v>3</v>
      </c>
      <c r="AQ176" s="24">
        <v>2</v>
      </c>
      <c r="AR176" s="24">
        <v>3</v>
      </c>
      <c r="AS176" s="24">
        <v>3</v>
      </c>
      <c r="AT176" s="24">
        <v>2</v>
      </c>
      <c r="AU176" s="24">
        <v>3</v>
      </c>
      <c r="AV176" s="24">
        <v>3</v>
      </c>
      <c r="AW176" s="24">
        <v>4</v>
      </c>
      <c r="AX176" s="24">
        <v>3</v>
      </c>
      <c r="AY176" s="24">
        <v>4</v>
      </c>
      <c r="AZ176" s="24">
        <v>1</v>
      </c>
      <c r="BA176" s="24">
        <v>1</v>
      </c>
      <c r="BB176" s="23"/>
      <c r="BC176" s="23"/>
      <c r="BD176" s="23"/>
      <c r="BE176" s="24">
        <v>4</v>
      </c>
      <c r="BF176" s="24">
        <v>4</v>
      </c>
      <c r="BG176" s="24">
        <v>4</v>
      </c>
      <c r="BH176" s="24">
        <v>5</v>
      </c>
      <c r="BI176" s="24">
        <v>5</v>
      </c>
      <c r="BJ176" s="24">
        <v>5</v>
      </c>
      <c r="BK176" s="24" t="s">
        <v>1564</v>
      </c>
      <c r="BL176" s="24" t="s">
        <v>198</v>
      </c>
      <c r="BM176" s="24" t="s">
        <v>1564</v>
      </c>
      <c r="BN176" s="24" t="s">
        <v>198</v>
      </c>
      <c r="BO176" s="24" t="s">
        <v>198</v>
      </c>
      <c r="BP176" s="24" t="s">
        <v>1564</v>
      </c>
      <c r="BQ176" s="24" t="s">
        <v>1564</v>
      </c>
      <c r="BR176" s="24" t="s">
        <v>1564</v>
      </c>
      <c r="BS176" s="24" t="s">
        <v>198</v>
      </c>
      <c r="BT176" s="24" t="s">
        <v>198</v>
      </c>
      <c r="BU176" s="24" t="s">
        <v>198</v>
      </c>
      <c r="BV176" s="24" t="s">
        <v>2119</v>
      </c>
      <c r="BW176" s="24" t="s">
        <v>2121</v>
      </c>
      <c r="BX176" s="24" t="s">
        <v>2352</v>
      </c>
      <c r="BY176" s="24" t="s">
        <v>704</v>
      </c>
      <c r="BZ176" s="24" t="s">
        <v>714</v>
      </c>
      <c r="CA176" s="24" t="s">
        <v>719</v>
      </c>
      <c r="CB176" s="24" t="s">
        <v>727</v>
      </c>
      <c r="CC176" s="24" t="s">
        <v>2353</v>
      </c>
      <c r="CD176" s="24" t="s">
        <v>829</v>
      </c>
      <c r="CE176" s="24" t="s">
        <v>1312</v>
      </c>
      <c r="CF176" s="24" t="s">
        <v>837</v>
      </c>
      <c r="CG176" s="24" t="s">
        <v>844</v>
      </c>
      <c r="CH176" s="24" t="s">
        <v>198</v>
      </c>
      <c r="CI176" s="23"/>
      <c r="CJ176" s="23"/>
      <c r="CK176" s="24">
        <v>4</v>
      </c>
      <c r="CL176" s="24">
        <v>4</v>
      </c>
      <c r="CM176" s="24">
        <v>3</v>
      </c>
      <c r="CN176" s="23"/>
    </row>
    <row r="177" spans="1:92" x14ac:dyDescent="0.2">
      <c r="A177" s="25">
        <v>42383.8407075</v>
      </c>
      <c r="B177" s="24">
        <v>2</v>
      </c>
      <c r="C177" s="24">
        <v>5</v>
      </c>
      <c r="D177" s="24">
        <v>2</v>
      </c>
      <c r="E177" s="24">
        <v>1</v>
      </c>
      <c r="F177" s="24">
        <v>3</v>
      </c>
      <c r="G177" s="24">
        <v>3</v>
      </c>
      <c r="H177" s="24">
        <v>5</v>
      </c>
      <c r="I177" s="24">
        <v>4</v>
      </c>
      <c r="J177" s="24">
        <v>1</v>
      </c>
      <c r="K177" s="24">
        <v>2</v>
      </c>
      <c r="L177" s="24">
        <v>4</v>
      </c>
      <c r="M177" s="24">
        <v>3</v>
      </c>
      <c r="N177" s="24">
        <v>2</v>
      </c>
      <c r="O177" s="24">
        <v>4</v>
      </c>
      <c r="P177" s="24">
        <v>5</v>
      </c>
      <c r="Q177" s="24">
        <v>3</v>
      </c>
      <c r="R177" s="24">
        <v>3</v>
      </c>
      <c r="S177" s="24">
        <v>2</v>
      </c>
      <c r="T177" s="24">
        <v>5</v>
      </c>
      <c r="U177" s="23"/>
      <c r="V177" s="23"/>
      <c r="W177" s="24">
        <v>4</v>
      </c>
      <c r="X177" s="24">
        <v>4</v>
      </c>
      <c r="Y177" s="24">
        <v>4</v>
      </c>
      <c r="Z177" s="24">
        <v>4</v>
      </c>
      <c r="AA177" s="24">
        <v>4</v>
      </c>
      <c r="AB177" s="24">
        <v>5</v>
      </c>
      <c r="AC177" s="24">
        <v>5</v>
      </c>
      <c r="AD177" s="24">
        <v>5</v>
      </c>
      <c r="AE177" s="24">
        <v>4</v>
      </c>
      <c r="AF177" s="24">
        <v>5</v>
      </c>
      <c r="AG177" s="24">
        <v>5</v>
      </c>
      <c r="AH177" s="24">
        <v>5</v>
      </c>
      <c r="AI177" s="24">
        <v>4</v>
      </c>
      <c r="AJ177" s="24">
        <v>3</v>
      </c>
      <c r="AK177" s="24">
        <v>5</v>
      </c>
      <c r="AL177" s="24">
        <v>2</v>
      </c>
      <c r="AM177" s="24">
        <v>2</v>
      </c>
      <c r="AN177" s="24">
        <v>5</v>
      </c>
      <c r="AO177" s="24">
        <v>5</v>
      </c>
      <c r="AP177" s="24">
        <v>4</v>
      </c>
      <c r="AQ177" s="24">
        <v>2</v>
      </c>
      <c r="AR177" s="24">
        <v>2</v>
      </c>
      <c r="AS177" s="24">
        <v>4</v>
      </c>
      <c r="AT177" s="24">
        <v>4</v>
      </c>
      <c r="AU177" s="24">
        <v>2</v>
      </c>
      <c r="AV177" s="24">
        <v>3</v>
      </c>
      <c r="AW177" s="24">
        <v>4</v>
      </c>
      <c r="AX177" s="24">
        <v>2</v>
      </c>
      <c r="AY177" s="24">
        <v>2</v>
      </c>
      <c r="AZ177" s="24">
        <v>2</v>
      </c>
      <c r="BA177" s="24">
        <v>5</v>
      </c>
      <c r="BB177" s="23"/>
      <c r="BC177" s="23"/>
      <c r="BD177" s="23"/>
      <c r="BE177" s="24">
        <v>4</v>
      </c>
      <c r="BF177" s="24">
        <v>5</v>
      </c>
      <c r="BG177" s="24">
        <v>4</v>
      </c>
      <c r="BH177" s="24">
        <v>4</v>
      </c>
      <c r="BI177" s="24">
        <v>4</v>
      </c>
      <c r="BJ177" s="24">
        <v>4</v>
      </c>
      <c r="BK177" s="24" t="s">
        <v>198</v>
      </c>
      <c r="BL177" s="24" t="s">
        <v>198</v>
      </c>
      <c r="BM177" s="24" t="s">
        <v>198</v>
      </c>
      <c r="BN177" s="24" t="s">
        <v>198</v>
      </c>
      <c r="BO177" s="24" t="s">
        <v>1564</v>
      </c>
      <c r="BP177" s="24" t="s">
        <v>198</v>
      </c>
      <c r="BQ177" s="24" t="s">
        <v>1564</v>
      </c>
      <c r="BR177" s="24" t="s">
        <v>1564</v>
      </c>
      <c r="BS177" s="24" t="s">
        <v>1564</v>
      </c>
      <c r="BT177" s="24" t="s">
        <v>1564</v>
      </c>
      <c r="BU177" s="24" t="s">
        <v>198</v>
      </c>
      <c r="BV177" s="24" t="s">
        <v>2119</v>
      </c>
      <c r="BW177" s="23"/>
      <c r="BX177" s="24" t="s">
        <v>1553</v>
      </c>
      <c r="BY177" s="24" t="s">
        <v>705</v>
      </c>
      <c r="BZ177" s="24" t="s">
        <v>712</v>
      </c>
      <c r="CA177" s="24" t="s">
        <v>719</v>
      </c>
      <c r="CB177" s="24" t="s">
        <v>727</v>
      </c>
      <c r="CC177" s="24" t="s">
        <v>2354</v>
      </c>
      <c r="CD177" s="24" t="s">
        <v>828</v>
      </c>
      <c r="CE177" s="24" t="s">
        <v>1027</v>
      </c>
      <c r="CF177" s="24" t="s">
        <v>837</v>
      </c>
      <c r="CG177" s="24" t="s">
        <v>844</v>
      </c>
      <c r="CH177" s="24" t="s">
        <v>1564</v>
      </c>
      <c r="CI177" s="23"/>
      <c r="CJ177" s="23"/>
      <c r="CK177" s="24">
        <v>1</v>
      </c>
      <c r="CL177" s="24">
        <v>3</v>
      </c>
      <c r="CM177" s="24">
        <v>2</v>
      </c>
      <c r="CN177" s="23"/>
    </row>
    <row r="178" spans="1:92" x14ac:dyDescent="0.2">
      <c r="A178" s="25">
        <v>42384.041599328702</v>
      </c>
      <c r="B178" s="24">
        <v>1</v>
      </c>
      <c r="C178" s="24">
        <v>4</v>
      </c>
      <c r="D178" s="24">
        <v>1</v>
      </c>
      <c r="E178" s="24">
        <v>5</v>
      </c>
      <c r="F178" s="24">
        <v>1</v>
      </c>
      <c r="G178" s="24">
        <v>5</v>
      </c>
      <c r="H178" s="24">
        <v>1</v>
      </c>
      <c r="I178" s="24">
        <v>2</v>
      </c>
      <c r="J178" s="24">
        <v>3</v>
      </c>
      <c r="K178" s="24">
        <v>1</v>
      </c>
      <c r="L178" s="24">
        <v>3</v>
      </c>
      <c r="M178" s="24">
        <v>1</v>
      </c>
      <c r="N178" s="24">
        <v>1</v>
      </c>
      <c r="O178" s="24">
        <v>1</v>
      </c>
      <c r="P178" s="24">
        <v>3</v>
      </c>
      <c r="Q178" s="24">
        <v>1</v>
      </c>
      <c r="R178" s="24">
        <v>3</v>
      </c>
      <c r="S178" s="24">
        <v>1</v>
      </c>
      <c r="T178" s="24">
        <v>1</v>
      </c>
      <c r="U178" s="23"/>
      <c r="V178" s="23"/>
      <c r="W178" s="24">
        <v>2</v>
      </c>
      <c r="X178" s="24">
        <v>1</v>
      </c>
      <c r="Y178" s="24">
        <v>4</v>
      </c>
      <c r="Z178" s="24">
        <v>5</v>
      </c>
      <c r="AA178" s="24">
        <v>4</v>
      </c>
      <c r="AB178" s="24">
        <v>4</v>
      </c>
      <c r="AC178" s="24">
        <v>4</v>
      </c>
      <c r="AD178" s="24">
        <v>3</v>
      </c>
      <c r="AE178" s="24">
        <v>3</v>
      </c>
      <c r="AF178" s="24">
        <v>4</v>
      </c>
      <c r="AG178" s="24">
        <v>3</v>
      </c>
      <c r="AH178" s="24">
        <v>5</v>
      </c>
      <c r="AI178" s="24">
        <v>4</v>
      </c>
      <c r="AJ178" s="24">
        <v>1</v>
      </c>
      <c r="AK178" s="24">
        <v>3</v>
      </c>
      <c r="AL178" s="24">
        <v>5</v>
      </c>
      <c r="AM178" s="24">
        <v>1</v>
      </c>
      <c r="AN178" s="24">
        <v>5</v>
      </c>
      <c r="AO178" s="24">
        <v>1</v>
      </c>
      <c r="AP178" s="24">
        <v>2</v>
      </c>
      <c r="AQ178" s="24">
        <v>3</v>
      </c>
      <c r="AR178" s="24">
        <v>1</v>
      </c>
      <c r="AS178" s="24">
        <v>3</v>
      </c>
      <c r="AT178" s="24">
        <v>3</v>
      </c>
      <c r="AU178" s="24">
        <v>1</v>
      </c>
      <c r="AV178" s="24">
        <v>2</v>
      </c>
      <c r="AW178" s="24">
        <v>3</v>
      </c>
      <c r="AX178" s="24">
        <v>1</v>
      </c>
      <c r="AY178" s="24">
        <v>3</v>
      </c>
      <c r="AZ178" s="24">
        <v>1</v>
      </c>
      <c r="BA178" s="24">
        <v>1</v>
      </c>
      <c r="BB178" s="23"/>
      <c r="BC178" s="23"/>
      <c r="BD178" s="23"/>
      <c r="BE178" s="24">
        <v>5</v>
      </c>
      <c r="BF178" s="24">
        <v>5</v>
      </c>
      <c r="BG178" s="24">
        <v>5</v>
      </c>
      <c r="BH178" s="24">
        <v>3</v>
      </c>
      <c r="BI178" s="24">
        <v>4</v>
      </c>
      <c r="BJ178" s="24">
        <v>3</v>
      </c>
      <c r="BK178" s="24" t="s">
        <v>1564</v>
      </c>
      <c r="BL178" s="24" t="s">
        <v>198</v>
      </c>
      <c r="BM178" s="24" t="s">
        <v>1564</v>
      </c>
      <c r="BN178" s="24" t="s">
        <v>1564</v>
      </c>
      <c r="BO178" s="24" t="s">
        <v>1564</v>
      </c>
      <c r="BP178" s="24" t="s">
        <v>1564</v>
      </c>
      <c r="BQ178" s="24" t="s">
        <v>1564</v>
      </c>
      <c r="BR178" s="24" t="s">
        <v>2118</v>
      </c>
      <c r="BS178" s="24" t="s">
        <v>198</v>
      </c>
      <c r="BT178" s="24" t="s">
        <v>1564</v>
      </c>
      <c r="BU178" s="24" t="s">
        <v>198</v>
      </c>
      <c r="BV178" s="24" t="s">
        <v>181</v>
      </c>
      <c r="BW178" s="24" t="s">
        <v>2121</v>
      </c>
      <c r="BX178" s="24" t="s">
        <v>2128</v>
      </c>
      <c r="BY178" s="24" t="s">
        <v>704</v>
      </c>
      <c r="BZ178" s="24" t="s">
        <v>713</v>
      </c>
      <c r="CA178" s="24" t="s">
        <v>1371</v>
      </c>
      <c r="CB178" s="24" t="s">
        <v>727</v>
      </c>
      <c r="CC178" s="24" t="s">
        <v>2355</v>
      </c>
      <c r="CD178" s="24" t="s">
        <v>2356</v>
      </c>
      <c r="CE178" s="24" t="s">
        <v>829</v>
      </c>
      <c r="CF178" s="24" t="s">
        <v>837</v>
      </c>
      <c r="CG178" s="24" t="s">
        <v>844</v>
      </c>
      <c r="CH178" s="24" t="s">
        <v>1564</v>
      </c>
      <c r="CI178" s="23"/>
      <c r="CJ178" s="23"/>
      <c r="CK178" s="24">
        <v>1</v>
      </c>
      <c r="CL178" s="24">
        <v>1</v>
      </c>
      <c r="CM178" s="24">
        <v>1</v>
      </c>
      <c r="CN178" s="23"/>
    </row>
    <row r="179" spans="1:92" x14ac:dyDescent="0.2">
      <c r="A179" s="25">
        <v>42384.215404594906</v>
      </c>
      <c r="B179" s="24">
        <v>1</v>
      </c>
      <c r="C179" s="24">
        <v>4</v>
      </c>
      <c r="D179" s="24">
        <v>5</v>
      </c>
      <c r="E179" s="24">
        <v>4</v>
      </c>
      <c r="F179" s="24">
        <v>3</v>
      </c>
      <c r="G179" s="24">
        <v>5</v>
      </c>
      <c r="H179" s="24">
        <v>3</v>
      </c>
      <c r="I179" s="24">
        <v>4</v>
      </c>
      <c r="J179" s="24">
        <v>5</v>
      </c>
      <c r="K179" s="24">
        <v>5</v>
      </c>
      <c r="L179" s="24">
        <v>2</v>
      </c>
      <c r="M179" s="24">
        <v>5</v>
      </c>
      <c r="N179" s="24">
        <v>2</v>
      </c>
      <c r="O179" s="24">
        <v>2</v>
      </c>
      <c r="P179" s="24">
        <v>5</v>
      </c>
      <c r="Q179" s="24">
        <v>3</v>
      </c>
      <c r="R179" s="24">
        <v>5</v>
      </c>
      <c r="S179" s="24">
        <v>1</v>
      </c>
      <c r="T179" s="24" t="s">
        <v>5</v>
      </c>
      <c r="U179" s="23"/>
      <c r="V179" s="23"/>
      <c r="W179" s="24">
        <v>5</v>
      </c>
      <c r="X179" s="24">
        <v>1</v>
      </c>
      <c r="Y179" s="24">
        <v>1</v>
      </c>
      <c r="Z179" s="24">
        <v>5</v>
      </c>
      <c r="AA179" s="24">
        <v>2</v>
      </c>
      <c r="AB179" s="24">
        <v>1</v>
      </c>
      <c r="AC179" s="24">
        <v>2</v>
      </c>
      <c r="AD179" s="24">
        <v>5</v>
      </c>
      <c r="AE179" s="24">
        <v>5</v>
      </c>
      <c r="AF179" s="24">
        <v>1</v>
      </c>
      <c r="AG179" s="24">
        <v>5</v>
      </c>
      <c r="AH179" s="24">
        <v>2</v>
      </c>
      <c r="AI179" s="24">
        <v>1</v>
      </c>
      <c r="AJ179" s="24">
        <v>2</v>
      </c>
      <c r="AK179" s="24">
        <v>5</v>
      </c>
      <c r="AL179" s="24">
        <v>5</v>
      </c>
      <c r="AM179" s="24">
        <v>5</v>
      </c>
      <c r="AN179" s="24">
        <v>5</v>
      </c>
      <c r="AO179" s="24">
        <v>3</v>
      </c>
      <c r="AP179" s="24">
        <v>4</v>
      </c>
      <c r="AQ179" s="24">
        <v>5</v>
      </c>
      <c r="AR179" s="24">
        <v>3</v>
      </c>
      <c r="AS179" s="24">
        <v>3</v>
      </c>
      <c r="AT179" s="24">
        <v>5</v>
      </c>
      <c r="AU179" s="24">
        <v>2</v>
      </c>
      <c r="AV179" s="24">
        <v>4</v>
      </c>
      <c r="AW179" s="24">
        <v>2</v>
      </c>
      <c r="AX179" s="24">
        <v>4</v>
      </c>
      <c r="AY179" s="24">
        <v>4</v>
      </c>
      <c r="AZ179" s="24">
        <v>3</v>
      </c>
      <c r="BA179" s="24">
        <v>2</v>
      </c>
      <c r="BB179" s="23"/>
      <c r="BC179" s="23"/>
      <c r="BD179" s="23"/>
      <c r="BE179" s="24">
        <v>5</v>
      </c>
      <c r="BF179" s="24">
        <v>4</v>
      </c>
      <c r="BG179" s="24">
        <v>3</v>
      </c>
      <c r="BH179" s="24">
        <v>4</v>
      </c>
      <c r="BI179" s="24">
        <v>5</v>
      </c>
      <c r="BJ179" s="24">
        <v>4</v>
      </c>
      <c r="BK179" s="24" t="s">
        <v>198</v>
      </c>
      <c r="BL179" s="24" t="s">
        <v>198</v>
      </c>
      <c r="BM179" s="24" t="s">
        <v>2118</v>
      </c>
      <c r="BN179" s="24" t="s">
        <v>198</v>
      </c>
      <c r="BO179" s="24" t="s">
        <v>198</v>
      </c>
      <c r="BP179" s="24" t="s">
        <v>198</v>
      </c>
      <c r="BQ179" s="24" t="s">
        <v>1564</v>
      </c>
      <c r="BR179" s="24" t="s">
        <v>198</v>
      </c>
      <c r="BS179" s="24" t="s">
        <v>198</v>
      </c>
      <c r="BT179" s="24" t="s">
        <v>198</v>
      </c>
      <c r="BU179" s="24" t="s">
        <v>198</v>
      </c>
      <c r="BV179" s="24" t="s">
        <v>2119</v>
      </c>
      <c r="BW179" s="24" t="s">
        <v>2121</v>
      </c>
      <c r="BX179" s="24" t="s">
        <v>2128</v>
      </c>
      <c r="BY179" s="24" t="s">
        <v>705</v>
      </c>
      <c r="BZ179" s="24" t="s">
        <v>714</v>
      </c>
      <c r="CA179" s="24" t="s">
        <v>719</v>
      </c>
      <c r="CB179" s="24" t="s">
        <v>727</v>
      </c>
      <c r="CC179" s="24" t="s">
        <v>2357</v>
      </c>
      <c r="CD179" s="24" t="s">
        <v>829</v>
      </c>
      <c r="CE179" s="24" t="s">
        <v>741</v>
      </c>
      <c r="CF179" s="24" t="s">
        <v>838</v>
      </c>
      <c r="CG179" s="24" t="s">
        <v>845</v>
      </c>
      <c r="CH179" s="24" t="s">
        <v>198</v>
      </c>
      <c r="CI179" s="23"/>
      <c r="CJ179" s="23"/>
      <c r="CK179" s="24">
        <v>4</v>
      </c>
      <c r="CL179" s="24">
        <v>3</v>
      </c>
      <c r="CM179" s="24">
        <v>2</v>
      </c>
      <c r="CN179" s="23"/>
    </row>
    <row r="180" spans="1:92" x14ac:dyDescent="0.2">
      <c r="A180" s="25">
        <v>42384.304064861106</v>
      </c>
      <c r="B180" s="24">
        <v>3</v>
      </c>
      <c r="C180" s="24">
        <v>2</v>
      </c>
      <c r="D180" s="24">
        <v>2</v>
      </c>
      <c r="E180" s="24">
        <v>2</v>
      </c>
      <c r="F180" s="24">
        <v>3</v>
      </c>
      <c r="G180" s="24">
        <v>5</v>
      </c>
      <c r="H180" s="24">
        <v>5</v>
      </c>
      <c r="I180" s="24">
        <v>5</v>
      </c>
      <c r="J180" s="24">
        <v>5</v>
      </c>
      <c r="K180" s="24">
        <v>2</v>
      </c>
      <c r="L180" s="24">
        <v>1</v>
      </c>
      <c r="M180" s="24">
        <v>2</v>
      </c>
      <c r="N180" s="24">
        <v>4</v>
      </c>
      <c r="O180" s="24">
        <v>5</v>
      </c>
      <c r="P180" s="24">
        <v>5</v>
      </c>
      <c r="Q180" s="24">
        <v>5</v>
      </c>
      <c r="R180" s="24">
        <v>3</v>
      </c>
      <c r="S180" s="24">
        <v>5</v>
      </c>
      <c r="T180" s="24">
        <v>5</v>
      </c>
      <c r="U180" s="23"/>
      <c r="V180" s="23"/>
      <c r="W180" s="24">
        <v>3</v>
      </c>
      <c r="X180" s="24">
        <v>3</v>
      </c>
      <c r="Y180" s="24">
        <v>5</v>
      </c>
      <c r="Z180" s="24">
        <v>3</v>
      </c>
      <c r="AA180" s="24">
        <v>4</v>
      </c>
      <c r="AB180" s="24">
        <v>1</v>
      </c>
      <c r="AC180" s="24">
        <v>3</v>
      </c>
      <c r="AD180" s="24">
        <v>1</v>
      </c>
      <c r="AE180" s="24">
        <v>1</v>
      </c>
      <c r="AF180" s="24">
        <v>5</v>
      </c>
      <c r="AG180" s="24">
        <v>4</v>
      </c>
      <c r="AH180" s="24">
        <v>5</v>
      </c>
      <c r="AI180" s="24">
        <v>4</v>
      </c>
      <c r="AJ180" s="24">
        <v>3</v>
      </c>
      <c r="AK180" s="24">
        <v>4</v>
      </c>
      <c r="AL180" s="24">
        <v>4</v>
      </c>
      <c r="AM180" s="24">
        <v>5</v>
      </c>
      <c r="AN180" s="24">
        <v>5</v>
      </c>
      <c r="AO180" s="24">
        <v>5</v>
      </c>
      <c r="AP180" s="24">
        <v>5</v>
      </c>
      <c r="AQ180" s="24">
        <v>5</v>
      </c>
      <c r="AR180" s="24">
        <v>4</v>
      </c>
      <c r="AS180" s="24">
        <v>3</v>
      </c>
      <c r="AT180" s="24">
        <v>4</v>
      </c>
      <c r="AU180" s="24">
        <v>2</v>
      </c>
      <c r="AV180" s="24">
        <v>5</v>
      </c>
      <c r="AW180" s="24">
        <v>5</v>
      </c>
      <c r="AX180" s="24">
        <v>5</v>
      </c>
      <c r="AY180" s="24">
        <v>3</v>
      </c>
      <c r="AZ180" s="24">
        <v>5</v>
      </c>
      <c r="BA180" s="24">
        <v>5</v>
      </c>
      <c r="BB180" s="23"/>
      <c r="BC180" s="23"/>
      <c r="BD180" s="23"/>
      <c r="BE180" s="24">
        <v>5</v>
      </c>
      <c r="BF180" s="24">
        <v>5</v>
      </c>
      <c r="BG180" s="24">
        <v>5</v>
      </c>
      <c r="BH180" s="24">
        <v>5</v>
      </c>
      <c r="BI180" s="24">
        <v>5</v>
      </c>
      <c r="BJ180" s="24">
        <v>5</v>
      </c>
      <c r="BK180" s="24" t="s">
        <v>198</v>
      </c>
      <c r="BL180" s="24" t="s">
        <v>198</v>
      </c>
      <c r="BM180" s="24" t="s">
        <v>198</v>
      </c>
      <c r="BN180" s="24" t="s">
        <v>198</v>
      </c>
      <c r="BO180" s="24" t="s">
        <v>198</v>
      </c>
      <c r="BP180" s="24" t="s">
        <v>198</v>
      </c>
      <c r="BQ180" s="24" t="s">
        <v>198</v>
      </c>
      <c r="BR180" s="24" t="s">
        <v>1564</v>
      </c>
      <c r="BS180" s="24" t="s">
        <v>1564</v>
      </c>
      <c r="BT180" s="24" t="s">
        <v>1564</v>
      </c>
      <c r="BU180" s="24" t="s">
        <v>198</v>
      </c>
      <c r="BV180" s="24" t="s">
        <v>183</v>
      </c>
      <c r="BW180" s="24" t="s">
        <v>2121</v>
      </c>
      <c r="BX180" s="24" t="s">
        <v>2128</v>
      </c>
      <c r="BY180" s="24" t="s">
        <v>705</v>
      </c>
      <c r="BZ180" s="24" t="s">
        <v>711</v>
      </c>
      <c r="CA180" s="24" t="s">
        <v>721</v>
      </c>
      <c r="CB180" s="24" t="s">
        <v>727</v>
      </c>
      <c r="CC180" s="24" t="s">
        <v>2358</v>
      </c>
      <c r="CD180" s="24" t="s">
        <v>829</v>
      </c>
      <c r="CE180" s="24" t="s">
        <v>1085</v>
      </c>
      <c r="CF180" s="24" t="s">
        <v>837</v>
      </c>
      <c r="CG180" s="24" t="s">
        <v>844</v>
      </c>
      <c r="CH180" s="24" t="s">
        <v>1564</v>
      </c>
      <c r="CI180" s="23"/>
      <c r="CJ180" s="24" t="s">
        <v>2359</v>
      </c>
      <c r="CK180" s="24">
        <v>5</v>
      </c>
      <c r="CL180" s="24">
        <v>5</v>
      </c>
      <c r="CM180" s="24">
        <v>2</v>
      </c>
      <c r="CN180" s="23"/>
    </row>
    <row r="181" spans="1:92" x14ac:dyDescent="0.2">
      <c r="A181" s="25">
        <v>42384.401129409722</v>
      </c>
      <c r="B181" s="24">
        <v>4</v>
      </c>
      <c r="C181" s="24">
        <v>5</v>
      </c>
      <c r="D181" s="24">
        <v>3</v>
      </c>
      <c r="E181" s="24">
        <v>4</v>
      </c>
      <c r="F181" s="24">
        <v>2</v>
      </c>
      <c r="G181" s="24">
        <v>5</v>
      </c>
      <c r="H181" s="24">
        <v>4</v>
      </c>
      <c r="I181" s="24">
        <v>4</v>
      </c>
      <c r="J181" s="24">
        <v>2</v>
      </c>
      <c r="K181" s="24">
        <v>4</v>
      </c>
      <c r="L181" s="24">
        <v>3</v>
      </c>
      <c r="M181" s="24">
        <v>4</v>
      </c>
      <c r="N181" s="24">
        <v>1</v>
      </c>
      <c r="O181" s="24">
        <v>2</v>
      </c>
      <c r="P181" s="24">
        <v>4</v>
      </c>
      <c r="Q181" s="24">
        <v>4</v>
      </c>
      <c r="R181" s="24">
        <v>1</v>
      </c>
      <c r="S181" s="24">
        <v>2</v>
      </c>
      <c r="T181" s="24">
        <v>4</v>
      </c>
      <c r="U181" s="23"/>
      <c r="V181" s="23"/>
      <c r="W181" s="24">
        <v>4</v>
      </c>
      <c r="X181" s="24">
        <v>4</v>
      </c>
      <c r="Y181" s="24">
        <v>5</v>
      </c>
      <c r="Z181" s="24">
        <v>5</v>
      </c>
      <c r="AA181" s="24">
        <v>5</v>
      </c>
      <c r="AB181" s="24">
        <v>4</v>
      </c>
      <c r="AC181" s="24">
        <v>4</v>
      </c>
      <c r="AD181" s="24">
        <v>3</v>
      </c>
      <c r="AE181" s="24">
        <v>4</v>
      </c>
      <c r="AF181" s="24">
        <v>4</v>
      </c>
      <c r="AG181" s="24">
        <v>5</v>
      </c>
      <c r="AH181" s="24">
        <v>5</v>
      </c>
      <c r="AI181" s="24">
        <v>3</v>
      </c>
      <c r="AJ181" s="24">
        <v>5</v>
      </c>
      <c r="AK181" s="24">
        <v>5</v>
      </c>
      <c r="AL181" s="24">
        <v>4</v>
      </c>
      <c r="AM181" s="24">
        <v>3</v>
      </c>
      <c r="AN181" s="24">
        <v>5</v>
      </c>
      <c r="AO181" s="24">
        <v>5</v>
      </c>
      <c r="AP181" s="24">
        <v>5</v>
      </c>
      <c r="AQ181" s="24">
        <v>2</v>
      </c>
      <c r="AR181" s="24">
        <v>5</v>
      </c>
      <c r="AS181" s="24">
        <v>4</v>
      </c>
      <c r="AT181" s="24">
        <v>5</v>
      </c>
      <c r="AU181" s="24">
        <v>2</v>
      </c>
      <c r="AV181" s="24">
        <v>4</v>
      </c>
      <c r="AW181" s="24">
        <v>5</v>
      </c>
      <c r="AX181" s="24">
        <v>5</v>
      </c>
      <c r="AY181" s="24">
        <v>2</v>
      </c>
      <c r="AZ181" s="24">
        <v>4</v>
      </c>
      <c r="BA181" s="24">
        <v>4</v>
      </c>
      <c r="BB181" s="23"/>
      <c r="BC181" s="23"/>
      <c r="BD181" s="23"/>
      <c r="BE181" s="24">
        <v>5</v>
      </c>
      <c r="BF181" s="24">
        <v>4</v>
      </c>
      <c r="BG181" s="24">
        <v>5</v>
      </c>
      <c r="BH181" s="24">
        <v>4</v>
      </c>
      <c r="BI181" s="24">
        <v>5</v>
      </c>
      <c r="BJ181" s="24">
        <v>4</v>
      </c>
      <c r="BK181" s="24" t="s">
        <v>198</v>
      </c>
      <c r="BL181" s="24" t="s">
        <v>198</v>
      </c>
      <c r="BM181" s="24" t="s">
        <v>198</v>
      </c>
      <c r="BN181" s="24" t="s">
        <v>1564</v>
      </c>
      <c r="BO181" s="24" t="s">
        <v>1564</v>
      </c>
      <c r="BP181" s="24" t="s">
        <v>198</v>
      </c>
      <c r="BQ181" s="24" t="s">
        <v>1564</v>
      </c>
      <c r="BR181" s="24" t="s">
        <v>2118</v>
      </c>
      <c r="BS181" s="24" t="s">
        <v>1564</v>
      </c>
      <c r="BT181" s="24" t="s">
        <v>198</v>
      </c>
      <c r="BU181" s="24" t="s">
        <v>198</v>
      </c>
      <c r="BV181" s="24" t="s">
        <v>2204</v>
      </c>
      <c r="BW181" s="24" t="s">
        <v>2360</v>
      </c>
      <c r="BX181" s="24" t="s">
        <v>2128</v>
      </c>
      <c r="BY181" s="24" t="s">
        <v>705</v>
      </c>
      <c r="BZ181" s="24" t="s">
        <v>712</v>
      </c>
      <c r="CA181" s="24" t="s">
        <v>719</v>
      </c>
      <c r="CB181" s="24" t="s">
        <v>727</v>
      </c>
      <c r="CC181" s="24" t="s">
        <v>2361</v>
      </c>
      <c r="CD181" s="24" t="s">
        <v>828</v>
      </c>
      <c r="CE181" s="24" t="s">
        <v>1130</v>
      </c>
      <c r="CF181" s="24" t="s">
        <v>837</v>
      </c>
      <c r="CG181" s="24" t="s">
        <v>844</v>
      </c>
      <c r="CH181" s="24" t="s">
        <v>198</v>
      </c>
      <c r="CI181" s="23"/>
      <c r="CJ181" s="23"/>
      <c r="CK181" s="24">
        <v>4</v>
      </c>
      <c r="CL181" s="24">
        <v>4</v>
      </c>
      <c r="CM181" s="24">
        <v>3</v>
      </c>
      <c r="CN181" s="23"/>
    </row>
    <row r="182" spans="1:92" x14ac:dyDescent="0.2">
      <c r="A182" s="25">
        <v>42384.462405578699</v>
      </c>
      <c r="B182" s="24">
        <v>1</v>
      </c>
      <c r="C182" s="24">
        <v>2</v>
      </c>
      <c r="D182" s="24">
        <v>2</v>
      </c>
      <c r="E182" s="24">
        <v>1</v>
      </c>
      <c r="F182" s="24">
        <v>1</v>
      </c>
      <c r="G182" s="24">
        <v>5</v>
      </c>
      <c r="H182" s="24">
        <v>4</v>
      </c>
      <c r="I182" s="24">
        <v>2</v>
      </c>
      <c r="J182" s="24">
        <v>2</v>
      </c>
      <c r="K182" s="24">
        <v>2</v>
      </c>
      <c r="L182" s="24">
        <v>2</v>
      </c>
      <c r="M182" s="24">
        <v>4</v>
      </c>
      <c r="N182" s="24">
        <v>2</v>
      </c>
      <c r="O182" s="24">
        <v>3</v>
      </c>
      <c r="P182" s="24">
        <v>3</v>
      </c>
      <c r="Q182" s="24">
        <v>1</v>
      </c>
      <c r="R182" s="24">
        <v>4</v>
      </c>
      <c r="S182" s="24">
        <v>1</v>
      </c>
      <c r="T182" s="24">
        <v>3</v>
      </c>
      <c r="U182" s="23"/>
      <c r="V182" s="23"/>
      <c r="W182" s="24">
        <v>2</v>
      </c>
      <c r="X182" s="24">
        <v>2</v>
      </c>
      <c r="Y182" s="24">
        <v>4</v>
      </c>
      <c r="Z182" s="24">
        <v>1</v>
      </c>
      <c r="AA182" s="24">
        <v>5</v>
      </c>
      <c r="AB182" s="24">
        <v>2</v>
      </c>
      <c r="AC182" s="24">
        <v>4</v>
      </c>
      <c r="AD182" s="24">
        <v>3</v>
      </c>
      <c r="AE182" s="24">
        <v>2</v>
      </c>
      <c r="AF182" s="24">
        <v>3</v>
      </c>
      <c r="AG182" s="24">
        <v>3</v>
      </c>
      <c r="AH182" s="24">
        <v>4</v>
      </c>
      <c r="AI182" s="24">
        <v>3</v>
      </c>
      <c r="AJ182" s="24">
        <v>2</v>
      </c>
      <c r="AK182" s="24">
        <v>2</v>
      </c>
      <c r="AL182" s="24">
        <v>2</v>
      </c>
      <c r="AM182" s="24">
        <v>2</v>
      </c>
      <c r="AN182" s="24">
        <v>4</v>
      </c>
      <c r="AO182" s="24">
        <v>4</v>
      </c>
      <c r="AP182" s="24">
        <v>3</v>
      </c>
      <c r="AQ182" s="24">
        <v>1</v>
      </c>
      <c r="AR182" s="24">
        <v>2</v>
      </c>
      <c r="AS182" s="24">
        <v>3</v>
      </c>
      <c r="AT182" s="24">
        <v>4</v>
      </c>
      <c r="AU182" s="24">
        <v>2</v>
      </c>
      <c r="AV182" s="24">
        <v>3</v>
      </c>
      <c r="AW182" s="24">
        <v>3</v>
      </c>
      <c r="AX182" s="24">
        <v>2</v>
      </c>
      <c r="AY182" s="24">
        <v>4</v>
      </c>
      <c r="AZ182" s="24">
        <v>2</v>
      </c>
      <c r="BA182" s="24">
        <v>3</v>
      </c>
      <c r="BB182" s="23"/>
      <c r="BC182" s="23"/>
      <c r="BD182" s="23"/>
      <c r="BE182" s="24">
        <v>4</v>
      </c>
      <c r="BF182" s="24">
        <v>3</v>
      </c>
      <c r="BG182" s="24">
        <v>2</v>
      </c>
      <c r="BH182" s="24">
        <v>3</v>
      </c>
      <c r="BI182" s="24">
        <v>5</v>
      </c>
      <c r="BJ182" s="24">
        <v>4</v>
      </c>
      <c r="BK182" s="24" t="s">
        <v>198</v>
      </c>
      <c r="BL182" s="24" t="s">
        <v>198</v>
      </c>
      <c r="BM182" s="24" t="s">
        <v>1564</v>
      </c>
      <c r="BN182" s="24" t="s">
        <v>1564</v>
      </c>
      <c r="BO182" s="24" t="s">
        <v>198</v>
      </c>
      <c r="BP182" s="24" t="s">
        <v>198</v>
      </c>
      <c r="BQ182" s="24" t="s">
        <v>2118</v>
      </c>
      <c r="BR182" s="24" t="s">
        <v>1564</v>
      </c>
      <c r="BS182" s="24" t="s">
        <v>1564</v>
      </c>
      <c r="BT182" s="24" t="s">
        <v>1564</v>
      </c>
      <c r="BU182" s="24" t="s">
        <v>198</v>
      </c>
      <c r="BV182" s="24" t="s">
        <v>2131</v>
      </c>
      <c r="BW182" s="24" t="s">
        <v>2121</v>
      </c>
      <c r="BX182" s="24" t="s">
        <v>2128</v>
      </c>
      <c r="BY182" s="24" t="s">
        <v>705</v>
      </c>
      <c r="BZ182" s="24" t="s">
        <v>711</v>
      </c>
      <c r="CA182" s="24" t="s">
        <v>719</v>
      </c>
      <c r="CB182" s="24" t="s">
        <v>727</v>
      </c>
      <c r="CC182" s="24" t="s">
        <v>2362</v>
      </c>
      <c r="CD182" s="24" t="s">
        <v>2363</v>
      </c>
      <c r="CE182" s="24" t="s">
        <v>2364</v>
      </c>
      <c r="CF182" s="24" t="s">
        <v>837</v>
      </c>
      <c r="CG182" s="24" t="s">
        <v>844</v>
      </c>
      <c r="CH182" s="24" t="s">
        <v>1564</v>
      </c>
      <c r="CI182" s="23"/>
      <c r="CJ182" s="24" t="s">
        <v>5</v>
      </c>
      <c r="CK182" s="24">
        <v>1</v>
      </c>
      <c r="CL182" s="24">
        <v>1</v>
      </c>
      <c r="CM182" s="24">
        <v>1</v>
      </c>
      <c r="CN182" s="23"/>
    </row>
    <row r="183" spans="1:92" x14ac:dyDescent="0.2">
      <c r="A183" s="25">
        <v>42384.53653513889</v>
      </c>
      <c r="B183" s="24">
        <v>1</v>
      </c>
      <c r="C183" s="24">
        <v>4</v>
      </c>
      <c r="D183" s="24">
        <v>2</v>
      </c>
      <c r="E183" s="24">
        <v>2</v>
      </c>
      <c r="F183" s="24">
        <v>1</v>
      </c>
      <c r="G183" s="24">
        <v>3</v>
      </c>
      <c r="H183" s="24">
        <v>1</v>
      </c>
      <c r="I183" s="24">
        <v>3</v>
      </c>
      <c r="J183" s="24">
        <v>3</v>
      </c>
      <c r="K183" s="24">
        <v>5</v>
      </c>
      <c r="L183" s="24">
        <v>3</v>
      </c>
      <c r="M183" s="24">
        <v>2</v>
      </c>
      <c r="N183" s="24">
        <v>3</v>
      </c>
      <c r="O183" s="24">
        <v>5</v>
      </c>
      <c r="P183" s="24">
        <v>4</v>
      </c>
      <c r="Q183" s="24">
        <v>5</v>
      </c>
      <c r="R183" s="24">
        <v>5</v>
      </c>
      <c r="S183" s="24">
        <v>3</v>
      </c>
      <c r="T183" s="24">
        <v>2</v>
      </c>
      <c r="U183" s="23"/>
      <c r="V183" s="23"/>
      <c r="W183" s="24">
        <v>5</v>
      </c>
      <c r="X183" s="24">
        <v>4</v>
      </c>
      <c r="Y183" s="24">
        <v>4</v>
      </c>
      <c r="Z183" s="24">
        <v>4</v>
      </c>
      <c r="AA183" s="24">
        <v>3</v>
      </c>
      <c r="AB183" s="24">
        <v>2</v>
      </c>
      <c r="AC183" s="24">
        <v>2</v>
      </c>
      <c r="AD183" s="24">
        <v>3</v>
      </c>
      <c r="AE183" s="24">
        <v>2</v>
      </c>
      <c r="AF183" s="24">
        <v>4</v>
      </c>
      <c r="AG183" s="24">
        <v>3</v>
      </c>
      <c r="AH183" s="24">
        <v>5</v>
      </c>
      <c r="AI183" s="24">
        <v>2</v>
      </c>
      <c r="AJ183" s="24">
        <v>1</v>
      </c>
      <c r="AK183" s="24">
        <v>3</v>
      </c>
      <c r="AL183" s="24">
        <v>3</v>
      </c>
      <c r="AM183" s="24">
        <v>1</v>
      </c>
      <c r="AN183" s="24">
        <v>4</v>
      </c>
      <c r="AO183" s="24">
        <v>3</v>
      </c>
      <c r="AP183" s="24">
        <v>3</v>
      </c>
      <c r="AQ183" s="24">
        <v>3</v>
      </c>
      <c r="AR183" s="24">
        <v>5</v>
      </c>
      <c r="AS183" s="24">
        <v>2</v>
      </c>
      <c r="AT183" s="24">
        <v>3</v>
      </c>
      <c r="AU183" s="24">
        <v>4</v>
      </c>
      <c r="AV183" s="24">
        <v>5</v>
      </c>
      <c r="AW183" s="24">
        <v>3</v>
      </c>
      <c r="AX183" s="24">
        <v>5</v>
      </c>
      <c r="AY183" s="24">
        <v>4</v>
      </c>
      <c r="AZ183" s="24">
        <v>2</v>
      </c>
      <c r="BA183" s="24">
        <v>2</v>
      </c>
      <c r="BB183" s="23"/>
      <c r="BC183" s="23"/>
      <c r="BD183" s="23"/>
      <c r="BE183" s="24">
        <v>4</v>
      </c>
      <c r="BF183" s="24">
        <v>4</v>
      </c>
      <c r="BG183" s="24">
        <v>3</v>
      </c>
      <c r="BH183" s="24">
        <v>3</v>
      </c>
      <c r="BI183" s="24">
        <v>4</v>
      </c>
      <c r="BJ183" s="24">
        <v>4</v>
      </c>
      <c r="BK183" s="24" t="s">
        <v>1564</v>
      </c>
      <c r="BL183" s="24" t="s">
        <v>198</v>
      </c>
      <c r="BM183" s="24" t="s">
        <v>198</v>
      </c>
      <c r="BN183" s="24" t="s">
        <v>1564</v>
      </c>
      <c r="BO183" s="24" t="s">
        <v>1564</v>
      </c>
      <c r="BP183" s="24" t="s">
        <v>1564</v>
      </c>
      <c r="BQ183" s="24" t="s">
        <v>1564</v>
      </c>
      <c r="BR183" s="24" t="s">
        <v>1564</v>
      </c>
      <c r="BS183" s="24" t="s">
        <v>1564</v>
      </c>
      <c r="BT183" s="24" t="s">
        <v>1564</v>
      </c>
      <c r="BU183" s="24" t="s">
        <v>1564</v>
      </c>
      <c r="BV183" s="23"/>
      <c r="BW183" s="23"/>
      <c r="BX183" s="23"/>
      <c r="BY183" s="24" t="s">
        <v>705</v>
      </c>
      <c r="BZ183" s="24" t="s">
        <v>713</v>
      </c>
      <c r="CA183" s="24" t="s">
        <v>719</v>
      </c>
      <c r="CB183" s="24" t="s">
        <v>727</v>
      </c>
      <c r="CC183" s="24" t="s">
        <v>2365</v>
      </c>
      <c r="CD183" s="24" t="s">
        <v>741</v>
      </c>
      <c r="CE183" s="24" t="s">
        <v>1248</v>
      </c>
      <c r="CF183" s="24" t="s">
        <v>837</v>
      </c>
      <c r="CG183" s="24" t="s">
        <v>844</v>
      </c>
      <c r="CH183" s="24" t="s">
        <v>1564</v>
      </c>
      <c r="CI183" s="23"/>
      <c r="CJ183" s="23"/>
      <c r="CK183" s="24">
        <v>2</v>
      </c>
      <c r="CL183" s="24">
        <v>3</v>
      </c>
      <c r="CM183" s="24">
        <v>3</v>
      </c>
      <c r="CN183" s="23"/>
    </row>
    <row r="184" spans="1:92" x14ac:dyDescent="0.2">
      <c r="A184" s="25">
        <v>42384.567809907407</v>
      </c>
      <c r="B184" s="24">
        <v>3</v>
      </c>
      <c r="C184" s="24">
        <v>4</v>
      </c>
      <c r="D184" s="24">
        <v>4</v>
      </c>
      <c r="E184" s="24">
        <v>2</v>
      </c>
      <c r="F184" s="24">
        <v>3</v>
      </c>
      <c r="G184" s="24">
        <v>5</v>
      </c>
      <c r="H184" s="24">
        <v>2</v>
      </c>
      <c r="I184" s="24">
        <v>4</v>
      </c>
      <c r="J184" s="24">
        <v>4</v>
      </c>
      <c r="K184" s="24">
        <v>3</v>
      </c>
      <c r="L184" s="24">
        <v>3</v>
      </c>
      <c r="M184" s="24">
        <v>2</v>
      </c>
      <c r="N184" s="24">
        <v>2</v>
      </c>
      <c r="O184" s="24">
        <v>3</v>
      </c>
      <c r="P184" s="24">
        <v>3</v>
      </c>
      <c r="Q184" s="24">
        <v>4</v>
      </c>
      <c r="R184" s="24">
        <v>2</v>
      </c>
      <c r="S184" s="24">
        <v>2</v>
      </c>
      <c r="T184" s="24">
        <v>4</v>
      </c>
      <c r="U184" s="23"/>
      <c r="V184" s="23"/>
      <c r="W184" s="24">
        <v>5</v>
      </c>
      <c r="X184" s="24">
        <v>2</v>
      </c>
      <c r="Y184" s="24">
        <v>5</v>
      </c>
      <c r="Z184" s="24">
        <v>4</v>
      </c>
      <c r="AA184" s="24">
        <v>5</v>
      </c>
      <c r="AB184" s="24">
        <v>2</v>
      </c>
      <c r="AC184" s="24">
        <v>5</v>
      </c>
      <c r="AD184" s="24">
        <v>2</v>
      </c>
      <c r="AE184" s="24">
        <v>3</v>
      </c>
      <c r="AF184" s="24">
        <v>2</v>
      </c>
      <c r="AG184" s="24">
        <v>2</v>
      </c>
      <c r="AH184" s="24">
        <v>3</v>
      </c>
      <c r="AI184" s="24">
        <v>2</v>
      </c>
      <c r="AJ184" s="24">
        <v>3</v>
      </c>
      <c r="AK184" s="24">
        <v>4</v>
      </c>
      <c r="AL184" s="24">
        <v>4</v>
      </c>
      <c r="AM184" s="24">
        <v>4</v>
      </c>
      <c r="AN184" s="24">
        <v>4</v>
      </c>
      <c r="AO184" s="24">
        <v>3</v>
      </c>
      <c r="AP184" s="24">
        <v>3</v>
      </c>
      <c r="AQ184" s="24">
        <v>3</v>
      </c>
      <c r="AR184" s="24">
        <v>3</v>
      </c>
      <c r="AS184" s="24">
        <v>3</v>
      </c>
      <c r="AT184" s="24">
        <v>3</v>
      </c>
      <c r="AU184" s="24">
        <v>2</v>
      </c>
      <c r="AV184" s="24">
        <v>2</v>
      </c>
      <c r="AW184" s="24">
        <v>2</v>
      </c>
      <c r="AX184" s="24">
        <v>5</v>
      </c>
      <c r="AY184" s="24">
        <v>2</v>
      </c>
      <c r="AZ184" s="24">
        <v>4</v>
      </c>
      <c r="BA184" s="24">
        <v>4</v>
      </c>
      <c r="BB184" s="23"/>
      <c r="BC184" s="23"/>
      <c r="BD184" s="23"/>
      <c r="BE184" s="24">
        <v>5</v>
      </c>
      <c r="BF184" s="24">
        <v>3</v>
      </c>
      <c r="BG184" s="24">
        <v>3</v>
      </c>
      <c r="BH184" s="24">
        <v>4</v>
      </c>
      <c r="BI184" s="24">
        <v>4</v>
      </c>
      <c r="BJ184" s="24">
        <v>4</v>
      </c>
      <c r="BK184" s="24" t="s">
        <v>1564</v>
      </c>
      <c r="BL184" s="24" t="s">
        <v>198</v>
      </c>
      <c r="BM184" s="24" t="s">
        <v>198</v>
      </c>
      <c r="BN184" s="24" t="s">
        <v>2118</v>
      </c>
      <c r="BO184" s="24" t="s">
        <v>198</v>
      </c>
      <c r="BP184" s="24" t="s">
        <v>198</v>
      </c>
      <c r="BQ184" s="24" t="s">
        <v>2118</v>
      </c>
      <c r="BR184" s="24" t="s">
        <v>198</v>
      </c>
      <c r="BS184" s="24" t="s">
        <v>198</v>
      </c>
      <c r="BT184" s="24" t="s">
        <v>198</v>
      </c>
      <c r="BU184" s="24" t="s">
        <v>182</v>
      </c>
      <c r="BV184" s="23"/>
      <c r="BW184" s="23"/>
      <c r="BX184" s="23"/>
      <c r="BY184" s="24" t="s">
        <v>704</v>
      </c>
      <c r="BZ184" s="24" t="s">
        <v>712</v>
      </c>
      <c r="CA184" s="24" t="s">
        <v>719</v>
      </c>
      <c r="CB184" s="24" t="s">
        <v>727</v>
      </c>
      <c r="CC184" s="24" t="s">
        <v>2366</v>
      </c>
      <c r="CD184" s="24" t="s">
        <v>206</v>
      </c>
      <c r="CE184" s="24" t="s">
        <v>828</v>
      </c>
      <c r="CF184" s="24" t="s">
        <v>838</v>
      </c>
      <c r="CG184" s="24" t="s">
        <v>845</v>
      </c>
      <c r="CH184" s="24" t="s">
        <v>198</v>
      </c>
      <c r="CI184" s="23"/>
      <c r="CJ184" s="24" t="s">
        <v>2367</v>
      </c>
      <c r="CK184" s="24">
        <v>3</v>
      </c>
      <c r="CL184" s="24">
        <v>4</v>
      </c>
      <c r="CM184" s="24" t="s">
        <v>5</v>
      </c>
      <c r="CN184" s="23"/>
    </row>
    <row r="185" spans="1:92" x14ac:dyDescent="0.2">
      <c r="A185" s="25">
        <v>42384.599216296294</v>
      </c>
      <c r="B185" s="24" t="s">
        <v>5</v>
      </c>
      <c r="C185" s="24">
        <v>3</v>
      </c>
      <c r="D185" s="24" t="s">
        <v>5</v>
      </c>
      <c r="E185" s="24">
        <v>3</v>
      </c>
      <c r="F185" s="24">
        <v>3</v>
      </c>
      <c r="G185" s="24" t="s">
        <v>5</v>
      </c>
      <c r="H185" s="24" t="s">
        <v>5</v>
      </c>
      <c r="I185" s="24" t="s">
        <v>5</v>
      </c>
      <c r="J185" s="24" t="s">
        <v>5</v>
      </c>
      <c r="K185" s="24" t="s">
        <v>5</v>
      </c>
      <c r="L185" s="24">
        <v>3</v>
      </c>
      <c r="M185" s="24">
        <v>5</v>
      </c>
      <c r="N185" s="24" t="s">
        <v>5</v>
      </c>
      <c r="O185" s="24" t="s">
        <v>5</v>
      </c>
      <c r="P185" s="24" t="s">
        <v>5</v>
      </c>
      <c r="Q185" s="24" t="s">
        <v>5</v>
      </c>
      <c r="R185" s="24" t="s">
        <v>5</v>
      </c>
      <c r="S185" s="24">
        <v>2</v>
      </c>
      <c r="T185" s="24">
        <v>3</v>
      </c>
      <c r="U185" s="23"/>
      <c r="V185" s="23"/>
      <c r="W185" s="24" t="s">
        <v>5</v>
      </c>
      <c r="X185" s="24" t="s">
        <v>5</v>
      </c>
      <c r="Y185" s="24" t="s">
        <v>5</v>
      </c>
      <c r="Z185" s="24" t="s">
        <v>5</v>
      </c>
      <c r="AA185" s="24" t="s">
        <v>5</v>
      </c>
      <c r="AB185" s="24" t="s">
        <v>5</v>
      </c>
      <c r="AC185" s="24" t="s">
        <v>5</v>
      </c>
      <c r="AD185" s="24" t="s">
        <v>5</v>
      </c>
      <c r="AE185" s="24" t="s">
        <v>5</v>
      </c>
      <c r="AF185" s="24" t="s">
        <v>5</v>
      </c>
      <c r="AG185" s="24" t="s">
        <v>5</v>
      </c>
      <c r="AH185" s="24" t="s">
        <v>5</v>
      </c>
      <c r="AI185" s="24" t="s">
        <v>5</v>
      </c>
      <c r="AJ185" s="24" t="s">
        <v>5</v>
      </c>
      <c r="AK185" s="24">
        <v>3</v>
      </c>
      <c r="AL185" s="24">
        <v>3</v>
      </c>
      <c r="AM185" s="24">
        <v>3</v>
      </c>
      <c r="AN185" s="24" t="s">
        <v>5</v>
      </c>
      <c r="AO185" s="24" t="s">
        <v>5</v>
      </c>
      <c r="AP185" s="24" t="s">
        <v>5</v>
      </c>
      <c r="AQ185" s="24" t="s">
        <v>5</v>
      </c>
      <c r="AR185" s="24" t="s">
        <v>5</v>
      </c>
      <c r="AS185" s="24">
        <v>3</v>
      </c>
      <c r="AT185" s="24">
        <v>5</v>
      </c>
      <c r="AU185" s="24" t="s">
        <v>5</v>
      </c>
      <c r="AV185" s="24" t="s">
        <v>5</v>
      </c>
      <c r="AW185" s="24" t="s">
        <v>5</v>
      </c>
      <c r="AX185" s="24" t="s">
        <v>5</v>
      </c>
      <c r="AY185" s="24" t="s">
        <v>5</v>
      </c>
      <c r="AZ185" s="24" t="s">
        <v>5</v>
      </c>
      <c r="BA185" s="24" t="s">
        <v>5</v>
      </c>
      <c r="BB185" s="23"/>
      <c r="BC185" s="23"/>
      <c r="BD185" s="23"/>
      <c r="BE185" s="24">
        <v>4</v>
      </c>
      <c r="BF185" s="24">
        <v>4</v>
      </c>
      <c r="BG185" s="24">
        <v>3</v>
      </c>
      <c r="BH185" s="24">
        <v>2</v>
      </c>
      <c r="BI185" s="24">
        <v>4</v>
      </c>
      <c r="BJ185" s="24">
        <v>4</v>
      </c>
      <c r="BK185" s="24" t="s">
        <v>198</v>
      </c>
      <c r="BL185" s="24" t="s">
        <v>198</v>
      </c>
      <c r="BM185" s="24" t="s">
        <v>198</v>
      </c>
      <c r="BN185" s="24" t="s">
        <v>2118</v>
      </c>
      <c r="BO185" s="24" t="s">
        <v>198</v>
      </c>
      <c r="BP185" s="24" t="s">
        <v>198</v>
      </c>
      <c r="BQ185" s="24" t="s">
        <v>1564</v>
      </c>
      <c r="BR185" s="24" t="s">
        <v>1564</v>
      </c>
      <c r="BS185" s="24" t="s">
        <v>2118</v>
      </c>
      <c r="BT185" s="24" t="s">
        <v>2118</v>
      </c>
      <c r="BU185" s="24" t="s">
        <v>198</v>
      </c>
      <c r="BV185" s="24" t="s">
        <v>2143</v>
      </c>
      <c r="BW185" s="24" t="s">
        <v>2121</v>
      </c>
      <c r="BX185" s="24" t="s">
        <v>2128</v>
      </c>
      <c r="BY185" s="24" t="s">
        <v>705</v>
      </c>
      <c r="BZ185" s="24" t="s">
        <v>712</v>
      </c>
      <c r="CA185" s="24" t="s">
        <v>719</v>
      </c>
      <c r="CB185" s="24" t="s">
        <v>727</v>
      </c>
      <c r="CC185" s="24" t="s">
        <v>2368</v>
      </c>
      <c r="CD185" s="24" t="s">
        <v>2369</v>
      </c>
      <c r="CE185" s="24" t="s">
        <v>2370</v>
      </c>
      <c r="CF185" s="24" t="s">
        <v>841</v>
      </c>
      <c r="CG185" s="24" t="s">
        <v>848</v>
      </c>
      <c r="CH185" s="24" t="s">
        <v>2118</v>
      </c>
      <c r="CI185" s="23"/>
      <c r="CJ185" s="23"/>
      <c r="CK185" s="24" t="s">
        <v>5</v>
      </c>
      <c r="CL185" s="24" t="s">
        <v>5</v>
      </c>
      <c r="CM185" s="24" t="s">
        <v>5</v>
      </c>
      <c r="CN185" s="23"/>
    </row>
    <row r="186" spans="1:92" x14ac:dyDescent="0.2">
      <c r="A186" s="25">
        <v>42384.642214305553</v>
      </c>
      <c r="B186" s="24">
        <v>3</v>
      </c>
      <c r="C186" s="24">
        <v>5</v>
      </c>
      <c r="D186" s="24">
        <v>4</v>
      </c>
      <c r="E186" s="24">
        <v>4</v>
      </c>
      <c r="F186" s="24">
        <v>1</v>
      </c>
      <c r="G186" s="24">
        <v>5</v>
      </c>
      <c r="H186" s="24">
        <v>5</v>
      </c>
      <c r="I186" s="24">
        <v>5</v>
      </c>
      <c r="J186" s="24">
        <v>4</v>
      </c>
      <c r="K186" s="24">
        <v>4</v>
      </c>
      <c r="L186" s="24">
        <v>4</v>
      </c>
      <c r="M186" s="24">
        <v>4</v>
      </c>
      <c r="N186" s="24">
        <v>3</v>
      </c>
      <c r="O186" s="24">
        <v>5</v>
      </c>
      <c r="P186" s="24">
        <v>5</v>
      </c>
      <c r="Q186" s="24">
        <v>1</v>
      </c>
      <c r="R186" s="24">
        <v>4</v>
      </c>
      <c r="S186" s="24">
        <v>3</v>
      </c>
      <c r="T186" s="24">
        <v>2</v>
      </c>
      <c r="U186" s="23"/>
      <c r="V186" s="23"/>
      <c r="W186" s="24">
        <v>5</v>
      </c>
      <c r="X186" s="24">
        <v>5</v>
      </c>
      <c r="Y186" s="24">
        <v>5</v>
      </c>
      <c r="Z186" s="24">
        <v>4</v>
      </c>
      <c r="AA186" s="24">
        <v>5</v>
      </c>
      <c r="AB186" s="24">
        <v>5</v>
      </c>
      <c r="AC186" s="24">
        <v>5</v>
      </c>
      <c r="AD186" s="24">
        <v>4</v>
      </c>
      <c r="AE186" s="24">
        <v>4</v>
      </c>
      <c r="AF186" s="24">
        <v>4</v>
      </c>
      <c r="AG186" s="24">
        <v>4</v>
      </c>
      <c r="AH186" s="24">
        <v>4</v>
      </c>
      <c r="AI186" s="24">
        <v>4</v>
      </c>
      <c r="AJ186" s="24">
        <v>3</v>
      </c>
      <c r="AK186" s="24">
        <v>5</v>
      </c>
      <c r="AL186" s="24">
        <v>4</v>
      </c>
      <c r="AM186" s="24">
        <v>2</v>
      </c>
      <c r="AN186" s="24">
        <v>5</v>
      </c>
      <c r="AO186" s="24">
        <v>4</v>
      </c>
      <c r="AP186" s="24">
        <v>4</v>
      </c>
      <c r="AQ186" s="24">
        <v>4</v>
      </c>
      <c r="AR186" s="24">
        <v>4</v>
      </c>
      <c r="AS186" s="24">
        <v>3</v>
      </c>
      <c r="AT186" s="24">
        <v>4</v>
      </c>
      <c r="AU186" s="24">
        <v>4</v>
      </c>
      <c r="AV186" s="24">
        <v>5</v>
      </c>
      <c r="AW186" s="24">
        <v>5</v>
      </c>
      <c r="AX186" s="24">
        <v>2</v>
      </c>
      <c r="AY186" s="24">
        <v>5</v>
      </c>
      <c r="AZ186" s="24">
        <v>3</v>
      </c>
      <c r="BA186" s="24">
        <v>2</v>
      </c>
      <c r="BB186" s="23"/>
      <c r="BC186" s="23"/>
      <c r="BD186" s="23"/>
      <c r="BE186" s="24">
        <v>5</v>
      </c>
      <c r="BF186" s="24">
        <v>5</v>
      </c>
      <c r="BG186" s="24">
        <v>5</v>
      </c>
      <c r="BH186" s="24">
        <v>5</v>
      </c>
      <c r="BI186" s="24">
        <v>5</v>
      </c>
      <c r="BJ186" s="24">
        <v>5</v>
      </c>
      <c r="BK186" s="24" t="s">
        <v>198</v>
      </c>
      <c r="BL186" s="24" t="s">
        <v>198</v>
      </c>
      <c r="BM186" s="24" t="s">
        <v>198</v>
      </c>
      <c r="BN186" s="24" t="s">
        <v>198</v>
      </c>
      <c r="BO186" s="24" t="s">
        <v>198</v>
      </c>
      <c r="BP186" s="24" t="s">
        <v>198</v>
      </c>
      <c r="BQ186" s="24" t="s">
        <v>2118</v>
      </c>
      <c r="BR186" s="24" t="s">
        <v>198</v>
      </c>
      <c r="BS186" s="24" t="s">
        <v>198</v>
      </c>
      <c r="BT186" s="24" t="s">
        <v>198</v>
      </c>
      <c r="BU186" s="24" t="s">
        <v>198</v>
      </c>
      <c r="BV186" s="24" t="s">
        <v>187</v>
      </c>
      <c r="BW186" s="24" t="s">
        <v>2283</v>
      </c>
      <c r="BX186" s="24" t="s">
        <v>2206</v>
      </c>
      <c r="BY186" s="24" t="s">
        <v>705</v>
      </c>
      <c r="BZ186" s="24" t="s">
        <v>713</v>
      </c>
      <c r="CA186" s="24" t="s">
        <v>719</v>
      </c>
      <c r="CB186" s="24" t="s">
        <v>727</v>
      </c>
      <c r="CC186" s="24" t="s">
        <v>2371</v>
      </c>
      <c r="CD186" s="24" t="s">
        <v>830</v>
      </c>
      <c r="CE186" s="24" t="s">
        <v>2372</v>
      </c>
      <c r="CF186" s="24" t="s">
        <v>837</v>
      </c>
      <c r="CG186" s="24" t="s">
        <v>844</v>
      </c>
      <c r="CH186" s="24" t="s">
        <v>198</v>
      </c>
      <c r="CI186" s="23"/>
      <c r="CJ186" s="23"/>
      <c r="CK186" s="24">
        <v>4</v>
      </c>
      <c r="CL186" s="24">
        <v>3</v>
      </c>
      <c r="CM186" s="24">
        <v>1</v>
      </c>
      <c r="CN186" s="23"/>
    </row>
    <row r="187" spans="1:92" x14ac:dyDescent="0.2">
      <c r="A187" s="25">
        <v>42384.68559069444</v>
      </c>
      <c r="B187" s="24">
        <v>3</v>
      </c>
      <c r="C187" s="24">
        <v>5</v>
      </c>
      <c r="D187" s="24">
        <v>4</v>
      </c>
      <c r="E187" s="24">
        <v>3</v>
      </c>
      <c r="F187" s="24">
        <v>1</v>
      </c>
      <c r="G187" s="24">
        <v>5</v>
      </c>
      <c r="H187" s="24">
        <v>4</v>
      </c>
      <c r="I187" s="24">
        <v>3</v>
      </c>
      <c r="J187" s="24">
        <v>4</v>
      </c>
      <c r="K187" s="24">
        <v>2</v>
      </c>
      <c r="L187" s="24">
        <v>2</v>
      </c>
      <c r="M187" s="24">
        <v>3</v>
      </c>
      <c r="N187" s="24">
        <v>3</v>
      </c>
      <c r="O187" s="24">
        <v>4</v>
      </c>
      <c r="P187" s="24">
        <v>3</v>
      </c>
      <c r="Q187" s="24">
        <v>4</v>
      </c>
      <c r="R187" s="24">
        <v>3</v>
      </c>
      <c r="S187" s="24">
        <v>1</v>
      </c>
      <c r="T187" s="24">
        <v>3</v>
      </c>
      <c r="U187" s="23"/>
      <c r="V187" s="23"/>
      <c r="W187" s="24">
        <v>5</v>
      </c>
      <c r="X187" s="24">
        <v>4</v>
      </c>
      <c r="Y187" s="24">
        <v>5</v>
      </c>
      <c r="Z187" s="24">
        <v>4</v>
      </c>
      <c r="AA187" s="24">
        <v>4</v>
      </c>
      <c r="AB187" s="24">
        <v>4</v>
      </c>
      <c r="AC187" s="24">
        <v>4</v>
      </c>
      <c r="AD187" s="24">
        <v>5</v>
      </c>
      <c r="AE187" s="24">
        <v>4</v>
      </c>
      <c r="AF187" s="24">
        <v>4</v>
      </c>
      <c r="AG187" s="24">
        <v>4</v>
      </c>
      <c r="AH187" s="24">
        <v>4</v>
      </c>
      <c r="AI187" s="24">
        <v>5</v>
      </c>
      <c r="AJ187" s="24">
        <v>4</v>
      </c>
      <c r="AK187" s="24">
        <v>5</v>
      </c>
      <c r="AL187" s="24">
        <v>3</v>
      </c>
      <c r="AM187" s="24">
        <v>2</v>
      </c>
      <c r="AN187" s="24">
        <v>5</v>
      </c>
      <c r="AO187" s="24">
        <v>5</v>
      </c>
      <c r="AP187" s="24">
        <v>4</v>
      </c>
      <c r="AQ187" s="24">
        <v>5</v>
      </c>
      <c r="AR187" s="24">
        <v>3</v>
      </c>
      <c r="AS187" s="24">
        <v>3</v>
      </c>
      <c r="AT187" s="24">
        <v>4</v>
      </c>
      <c r="AU187" s="24">
        <v>3</v>
      </c>
      <c r="AV187" s="24">
        <v>4</v>
      </c>
      <c r="AW187" s="24">
        <v>5</v>
      </c>
      <c r="AX187" s="24">
        <v>4</v>
      </c>
      <c r="AY187" s="24">
        <v>3</v>
      </c>
      <c r="AZ187" s="24">
        <v>2</v>
      </c>
      <c r="BA187" s="24">
        <v>4</v>
      </c>
      <c r="BB187" s="23"/>
      <c r="BC187" s="23"/>
      <c r="BD187" s="23"/>
      <c r="BE187" s="24">
        <v>5</v>
      </c>
      <c r="BF187" s="24">
        <v>5</v>
      </c>
      <c r="BG187" s="24">
        <v>5</v>
      </c>
      <c r="BH187" s="24">
        <v>5</v>
      </c>
      <c r="BI187" s="24">
        <v>5</v>
      </c>
      <c r="BJ187" s="24">
        <v>4</v>
      </c>
      <c r="BK187" s="24" t="s">
        <v>198</v>
      </c>
      <c r="BL187" s="24" t="s">
        <v>198</v>
      </c>
      <c r="BM187" s="24" t="s">
        <v>198</v>
      </c>
      <c r="BN187" s="24" t="s">
        <v>198</v>
      </c>
      <c r="BO187" s="24" t="s">
        <v>198</v>
      </c>
      <c r="BP187" s="24" t="s">
        <v>198</v>
      </c>
      <c r="BQ187" s="24" t="s">
        <v>198</v>
      </c>
      <c r="BR187" s="24" t="s">
        <v>198</v>
      </c>
      <c r="BS187" s="24" t="s">
        <v>198</v>
      </c>
      <c r="BT187" s="24" t="s">
        <v>198</v>
      </c>
      <c r="BU187" s="24" t="s">
        <v>198</v>
      </c>
      <c r="BV187" s="24" t="s">
        <v>183</v>
      </c>
      <c r="BW187" s="24" t="s">
        <v>2121</v>
      </c>
      <c r="BX187" s="24" t="s">
        <v>2128</v>
      </c>
      <c r="BY187" s="24" t="s">
        <v>705</v>
      </c>
      <c r="BZ187" s="24" t="s">
        <v>713</v>
      </c>
      <c r="CA187" s="24" t="s">
        <v>719</v>
      </c>
      <c r="CB187" s="24" t="s">
        <v>727</v>
      </c>
      <c r="CC187" s="24" t="s">
        <v>2373</v>
      </c>
      <c r="CD187" s="24" t="s">
        <v>828</v>
      </c>
      <c r="CE187" s="24" t="s">
        <v>1255</v>
      </c>
      <c r="CF187" s="24" t="s">
        <v>837</v>
      </c>
      <c r="CG187" s="24" t="s">
        <v>844</v>
      </c>
      <c r="CH187" s="24" t="s">
        <v>198</v>
      </c>
      <c r="CI187" s="23"/>
      <c r="CJ187" s="23"/>
      <c r="CK187" s="24">
        <v>3</v>
      </c>
      <c r="CL187" s="24">
        <v>3</v>
      </c>
      <c r="CM187" s="24">
        <v>1</v>
      </c>
      <c r="CN187" s="23"/>
    </row>
    <row r="188" spans="1:92" x14ac:dyDescent="0.2">
      <c r="A188" s="25">
        <v>42384.685824328699</v>
      </c>
      <c r="B188" s="24">
        <v>3</v>
      </c>
      <c r="C188" s="24">
        <v>5</v>
      </c>
      <c r="D188" s="24">
        <v>5</v>
      </c>
      <c r="E188" s="24">
        <v>3</v>
      </c>
      <c r="F188" s="24">
        <v>3</v>
      </c>
      <c r="G188" s="24">
        <v>5</v>
      </c>
      <c r="H188" s="24">
        <v>2</v>
      </c>
      <c r="I188" s="24">
        <v>3</v>
      </c>
      <c r="J188" s="24">
        <v>2</v>
      </c>
      <c r="K188" s="24">
        <v>3</v>
      </c>
      <c r="L188" s="24">
        <v>3</v>
      </c>
      <c r="M188" s="24">
        <v>4</v>
      </c>
      <c r="N188" s="24">
        <v>4</v>
      </c>
      <c r="O188" s="24">
        <v>4</v>
      </c>
      <c r="P188" s="24">
        <v>4</v>
      </c>
      <c r="Q188" s="24">
        <v>3</v>
      </c>
      <c r="R188" s="24">
        <v>4</v>
      </c>
      <c r="S188" s="24">
        <v>1</v>
      </c>
      <c r="T188" s="24">
        <v>2</v>
      </c>
      <c r="U188" s="23"/>
      <c r="V188" s="23"/>
      <c r="W188" s="24">
        <v>3</v>
      </c>
      <c r="X188" s="24">
        <v>1</v>
      </c>
      <c r="Y188" s="24">
        <v>4</v>
      </c>
      <c r="Z188" s="24">
        <v>2</v>
      </c>
      <c r="AA188" s="24">
        <v>5</v>
      </c>
      <c r="AB188" s="24">
        <v>1</v>
      </c>
      <c r="AC188" s="24">
        <v>3</v>
      </c>
      <c r="AD188" s="24">
        <v>2</v>
      </c>
      <c r="AE188" s="24">
        <v>4</v>
      </c>
      <c r="AF188" s="24">
        <v>3</v>
      </c>
      <c r="AG188" s="24">
        <v>2</v>
      </c>
      <c r="AH188" s="24">
        <v>4</v>
      </c>
      <c r="AI188" s="24">
        <v>4</v>
      </c>
      <c r="AJ188" s="24">
        <v>3</v>
      </c>
      <c r="AK188" s="24">
        <v>5</v>
      </c>
      <c r="AL188" s="24">
        <v>5</v>
      </c>
      <c r="AM188" s="24">
        <v>3</v>
      </c>
      <c r="AN188" s="24">
        <v>5</v>
      </c>
      <c r="AO188" s="24">
        <v>3</v>
      </c>
      <c r="AP188" s="24">
        <v>4</v>
      </c>
      <c r="AQ188" s="24">
        <v>3</v>
      </c>
      <c r="AR188" s="24">
        <v>4</v>
      </c>
      <c r="AS188" s="24">
        <v>4</v>
      </c>
      <c r="AT188" s="24">
        <v>5</v>
      </c>
      <c r="AU188" s="24">
        <v>4</v>
      </c>
      <c r="AV188" s="24">
        <v>4</v>
      </c>
      <c r="AW188" s="24">
        <v>5</v>
      </c>
      <c r="AX188" s="24">
        <v>5</v>
      </c>
      <c r="AY188" s="24">
        <v>5</v>
      </c>
      <c r="AZ188" s="24">
        <v>1</v>
      </c>
      <c r="BA188" s="24">
        <v>3</v>
      </c>
      <c r="BB188" s="23"/>
      <c r="BC188" s="23"/>
      <c r="BD188" s="23"/>
      <c r="BE188" s="24">
        <v>5</v>
      </c>
      <c r="BF188" s="24">
        <v>4</v>
      </c>
      <c r="BG188" s="24">
        <v>4</v>
      </c>
      <c r="BH188" s="24">
        <v>5</v>
      </c>
      <c r="BI188" s="24">
        <v>5</v>
      </c>
      <c r="BJ188" s="24">
        <v>4</v>
      </c>
      <c r="BK188" s="24" t="s">
        <v>198</v>
      </c>
      <c r="BL188" s="24" t="s">
        <v>198</v>
      </c>
      <c r="BM188" s="24" t="s">
        <v>1564</v>
      </c>
      <c r="BN188" s="24" t="s">
        <v>198</v>
      </c>
      <c r="BO188" s="24" t="s">
        <v>198</v>
      </c>
      <c r="BP188" s="24" t="s">
        <v>1564</v>
      </c>
      <c r="BQ188" s="24" t="s">
        <v>1564</v>
      </c>
      <c r="BR188" s="24" t="s">
        <v>1564</v>
      </c>
      <c r="BS188" s="24" t="s">
        <v>198</v>
      </c>
      <c r="BT188" s="24" t="s">
        <v>198</v>
      </c>
      <c r="BU188" s="24" t="s">
        <v>198</v>
      </c>
      <c r="BV188" s="24" t="s">
        <v>184</v>
      </c>
      <c r="BW188" s="24" t="s">
        <v>1556</v>
      </c>
      <c r="BX188" s="24" t="s">
        <v>2128</v>
      </c>
      <c r="BY188" s="24" t="s">
        <v>705</v>
      </c>
      <c r="BZ188" s="24" t="s">
        <v>714</v>
      </c>
      <c r="CA188" s="24" t="s">
        <v>720</v>
      </c>
      <c r="CB188" s="24" t="s">
        <v>727</v>
      </c>
      <c r="CC188" s="24" t="s">
        <v>738</v>
      </c>
      <c r="CD188" s="24" t="s">
        <v>830</v>
      </c>
      <c r="CE188" s="24" t="s">
        <v>1274</v>
      </c>
      <c r="CF188" s="24" t="s">
        <v>837</v>
      </c>
      <c r="CG188" s="24" t="s">
        <v>844</v>
      </c>
      <c r="CH188" s="24" t="s">
        <v>1564</v>
      </c>
      <c r="CI188" s="23"/>
      <c r="CJ188" s="24" t="s">
        <v>2374</v>
      </c>
      <c r="CK188" s="24">
        <v>4</v>
      </c>
      <c r="CL188" s="24">
        <v>5</v>
      </c>
      <c r="CM188" s="24">
        <v>2</v>
      </c>
      <c r="CN188" s="23"/>
    </row>
    <row r="189" spans="1:92" x14ac:dyDescent="0.2">
      <c r="A189" s="25">
        <v>42384.742908842592</v>
      </c>
      <c r="B189" s="24" t="s">
        <v>5</v>
      </c>
      <c r="C189" s="24">
        <v>3</v>
      </c>
      <c r="D189" s="24">
        <v>1</v>
      </c>
      <c r="E189" s="24">
        <v>5</v>
      </c>
      <c r="F189" s="24" t="s">
        <v>5</v>
      </c>
      <c r="G189" s="24">
        <v>5</v>
      </c>
      <c r="H189" s="24" t="s">
        <v>5</v>
      </c>
      <c r="I189" s="24">
        <v>4</v>
      </c>
      <c r="J189" s="24">
        <v>3</v>
      </c>
      <c r="K189" s="24">
        <v>4</v>
      </c>
      <c r="L189" s="24">
        <v>1</v>
      </c>
      <c r="M189" s="24">
        <v>4</v>
      </c>
      <c r="N189" s="24" t="s">
        <v>5</v>
      </c>
      <c r="O189" s="24">
        <v>5</v>
      </c>
      <c r="P189" s="24">
        <v>1</v>
      </c>
      <c r="Q189" s="24">
        <v>5</v>
      </c>
      <c r="R189" s="24">
        <v>5</v>
      </c>
      <c r="S189" s="24">
        <v>2</v>
      </c>
      <c r="T189" s="24">
        <v>2</v>
      </c>
      <c r="U189" s="23"/>
      <c r="V189" s="23"/>
      <c r="W189" s="24">
        <v>5</v>
      </c>
      <c r="X189" s="24">
        <v>5</v>
      </c>
      <c r="Y189" s="24">
        <v>5</v>
      </c>
      <c r="Z189" s="24">
        <v>5</v>
      </c>
      <c r="AA189" s="24">
        <v>5</v>
      </c>
      <c r="AB189" s="24">
        <v>4</v>
      </c>
      <c r="AC189" s="24">
        <v>4</v>
      </c>
      <c r="AD189" s="24">
        <v>4</v>
      </c>
      <c r="AE189" s="24">
        <v>3</v>
      </c>
      <c r="AF189" s="24">
        <v>5</v>
      </c>
      <c r="AG189" s="24">
        <v>5</v>
      </c>
      <c r="AH189" s="24">
        <v>5</v>
      </c>
      <c r="AI189" s="24">
        <v>4</v>
      </c>
      <c r="AJ189" s="24">
        <v>1</v>
      </c>
      <c r="AK189" s="24">
        <v>1</v>
      </c>
      <c r="AL189" s="24">
        <v>5</v>
      </c>
      <c r="AM189" s="24">
        <v>1</v>
      </c>
      <c r="AN189" s="24">
        <v>5</v>
      </c>
      <c r="AO189" s="24">
        <v>1</v>
      </c>
      <c r="AP189" s="24">
        <v>4</v>
      </c>
      <c r="AQ189" s="24">
        <v>5</v>
      </c>
      <c r="AR189" s="24">
        <v>4</v>
      </c>
      <c r="AS189" s="24">
        <v>1</v>
      </c>
      <c r="AT189" s="24">
        <v>4</v>
      </c>
      <c r="AU189" s="24">
        <v>4</v>
      </c>
      <c r="AV189" s="24">
        <v>5</v>
      </c>
      <c r="AW189" s="24">
        <v>1</v>
      </c>
      <c r="AX189" s="24">
        <v>5</v>
      </c>
      <c r="AY189" s="24">
        <v>5</v>
      </c>
      <c r="AZ189" s="24">
        <v>5</v>
      </c>
      <c r="BA189" s="24">
        <v>3</v>
      </c>
      <c r="BB189" s="23"/>
      <c r="BC189" s="23"/>
      <c r="BD189" s="23"/>
      <c r="BE189" s="24">
        <v>5</v>
      </c>
      <c r="BF189" s="24">
        <v>5</v>
      </c>
      <c r="BG189" s="24">
        <v>3</v>
      </c>
      <c r="BH189" s="24">
        <v>4</v>
      </c>
      <c r="BI189" s="24">
        <v>5</v>
      </c>
      <c r="BJ189" s="24">
        <v>5</v>
      </c>
      <c r="BK189" s="24" t="s">
        <v>1564</v>
      </c>
      <c r="BL189" s="24" t="s">
        <v>1564</v>
      </c>
      <c r="BM189" s="24" t="s">
        <v>198</v>
      </c>
      <c r="BN189" s="24" t="s">
        <v>1564</v>
      </c>
      <c r="BO189" s="24" t="s">
        <v>198</v>
      </c>
      <c r="BP189" s="24" t="s">
        <v>198</v>
      </c>
      <c r="BQ189" s="24" t="s">
        <v>2118</v>
      </c>
      <c r="BR189" s="24" t="s">
        <v>2118</v>
      </c>
      <c r="BS189" s="24" t="s">
        <v>2118</v>
      </c>
      <c r="BT189" s="24" t="s">
        <v>2118</v>
      </c>
      <c r="BU189" s="24" t="s">
        <v>198</v>
      </c>
      <c r="BV189" s="24" t="s">
        <v>2131</v>
      </c>
      <c r="BW189" s="24" t="s">
        <v>2130</v>
      </c>
      <c r="BX189" s="24" t="s">
        <v>2128</v>
      </c>
      <c r="BY189" s="24" t="s">
        <v>705</v>
      </c>
      <c r="BZ189" s="24" t="s">
        <v>711</v>
      </c>
      <c r="CA189" s="24" t="s">
        <v>719</v>
      </c>
      <c r="CB189" s="24" t="s">
        <v>727</v>
      </c>
      <c r="CC189" s="24" t="s">
        <v>1554</v>
      </c>
      <c r="CD189" s="23"/>
      <c r="CE189" s="24" t="s">
        <v>2375</v>
      </c>
      <c r="CF189" s="24" t="s">
        <v>939</v>
      </c>
      <c r="CG189" s="24" t="s">
        <v>845</v>
      </c>
      <c r="CH189" s="24" t="s">
        <v>2118</v>
      </c>
      <c r="CI189" s="23"/>
      <c r="CJ189" s="23"/>
      <c r="CK189" s="24" t="s">
        <v>5</v>
      </c>
      <c r="CL189" s="24">
        <v>1</v>
      </c>
      <c r="CM189" s="24" t="s">
        <v>5</v>
      </c>
      <c r="CN189" s="23"/>
    </row>
    <row r="190" spans="1:92" x14ac:dyDescent="0.2">
      <c r="A190" s="25">
        <v>42384.746582928245</v>
      </c>
      <c r="B190" s="24">
        <v>1</v>
      </c>
      <c r="C190" s="24">
        <v>3</v>
      </c>
      <c r="D190" s="24">
        <v>1</v>
      </c>
      <c r="E190" s="24">
        <v>3</v>
      </c>
      <c r="F190" s="24">
        <v>1</v>
      </c>
      <c r="G190" s="24">
        <v>5</v>
      </c>
      <c r="H190" s="24">
        <v>5</v>
      </c>
      <c r="I190" s="24">
        <v>3</v>
      </c>
      <c r="J190" s="24">
        <v>3</v>
      </c>
      <c r="K190" s="24">
        <v>1</v>
      </c>
      <c r="L190" s="24">
        <v>1</v>
      </c>
      <c r="M190" s="24">
        <v>5</v>
      </c>
      <c r="N190" s="24">
        <v>1</v>
      </c>
      <c r="O190" s="24">
        <v>2</v>
      </c>
      <c r="P190" s="24">
        <v>2</v>
      </c>
      <c r="Q190" s="24">
        <v>2</v>
      </c>
      <c r="R190" s="24">
        <v>1</v>
      </c>
      <c r="S190" s="24">
        <v>2</v>
      </c>
      <c r="T190" s="24">
        <v>2</v>
      </c>
      <c r="U190" s="23"/>
      <c r="V190" s="23"/>
      <c r="W190" s="24">
        <v>1</v>
      </c>
      <c r="X190" s="24">
        <v>1</v>
      </c>
      <c r="Y190" s="24">
        <v>4</v>
      </c>
      <c r="Z190" s="24">
        <v>3</v>
      </c>
      <c r="AA190" s="24">
        <v>4</v>
      </c>
      <c r="AB190" s="24">
        <v>1</v>
      </c>
      <c r="AC190" s="24">
        <v>2</v>
      </c>
      <c r="AD190" s="24">
        <v>1</v>
      </c>
      <c r="AE190" s="24">
        <v>2</v>
      </c>
      <c r="AF190" s="24">
        <v>3</v>
      </c>
      <c r="AG190" s="24">
        <v>1</v>
      </c>
      <c r="AH190" s="24">
        <v>4</v>
      </c>
      <c r="AI190" s="24">
        <v>4</v>
      </c>
      <c r="AJ190" s="24">
        <v>1</v>
      </c>
      <c r="AK190" s="24">
        <v>3</v>
      </c>
      <c r="AL190" s="24">
        <v>4</v>
      </c>
      <c r="AM190" s="24">
        <v>1</v>
      </c>
      <c r="AN190" s="24">
        <v>5</v>
      </c>
      <c r="AO190" s="24">
        <v>5</v>
      </c>
      <c r="AP190" s="24">
        <v>5</v>
      </c>
      <c r="AQ190" s="24">
        <v>4</v>
      </c>
      <c r="AR190" s="24">
        <v>1</v>
      </c>
      <c r="AS190" s="24">
        <v>1</v>
      </c>
      <c r="AT190" s="24">
        <v>5</v>
      </c>
      <c r="AU190" s="24">
        <v>1</v>
      </c>
      <c r="AV190" s="24">
        <v>2</v>
      </c>
      <c r="AW190" s="24">
        <v>2</v>
      </c>
      <c r="AX190" s="24">
        <v>2</v>
      </c>
      <c r="AY190" s="24">
        <v>1</v>
      </c>
      <c r="AZ190" s="24">
        <v>1</v>
      </c>
      <c r="BA190" s="24">
        <v>2</v>
      </c>
      <c r="BB190" s="23"/>
      <c r="BC190" s="23"/>
      <c r="BD190" s="23"/>
      <c r="BE190" s="24">
        <v>5</v>
      </c>
      <c r="BF190" s="24">
        <v>5</v>
      </c>
      <c r="BG190" s="24">
        <v>5</v>
      </c>
      <c r="BH190" s="24">
        <v>3</v>
      </c>
      <c r="BI190" s="24">
        <v>3</v>
      </c>
      <c r="BJ190" s="24">
        <v>5</v>
      </c>
      <c r="BK190" s="24" t="s">
        <v>198</v>
      </c>
      <c r="BL190" s="24" t="s">
        <v>198</v>
      </c>
      <c r="BM190" s="24" t="s">
        <v>198</v>
      </c>
      <c r="BN190" s="24" t="s">
        <v>1564</v>
      </c>
      <c r="BO190" s="24" t="s">
        <v>198</v>
      </c>
      <c r="BP190" s="24" t="s">
        <v>1564</v>
      </c>
      <c r="BQ190" s="24" t="s">
        <v>2118</v>
      </c>
      <c r="BR190" s="24" t="s">
        <v>2118</v>
      </c>
      <c r="BS190" s="24" t="s">
        <v>198</v>
      </c>
      <c r="BT190" s="24" t="s">
        <v>198</v>
      </c>
      <c r="BU190" s="24" t="s">
        <v>198</v>
      </c>
      <c r="BV190" s="24" t="s">
        <v>187</v>
      </c>
      <c r="BW190" s="24" t="s">
        <v>2121</v>
      </c>
      <c r="BX190" s="24" t="s">
        <v>2128</v>
      </c>
      <c r="BY190" s="24" t="s">
        <v>704</v>
      </c>
      <c r="BZ190" s="24" t="s">
        <v>713</v>
      </c>
      <c r="CA190" s="24" t="s">
        <v>719</v>
      </c>
      <c r="CB190" s="24" t="s">
        <v>727</v>
      </c>
      <c r="CC190" s="24" t="s">
        <v>2376</v>
      </c>
      <c r="CD190" s="24" t="s">
        <v>2377</v>
      </c>
      <c r="CE190" s="24" t="s">
        <v>1669</v>
      </c>
      <c r="CF190" s="24" t="s">
        <v>837</v>
      </c>
      <c r="CG190" s="24" t="s">
        <v>844</v>
      </c>
      <c r="CH190" s="24" t="s">
        <v>198</v>
      </c>
      <c r="CI190" s="23"/>
      <c r="CJ190" s="24" t="s">
        <v>2378</v>
      </c>
      <c r="CK190" s="24">
        <v>1</v>
      </c>
      <c r="CL190" s="24">
        <v>1</v>
      </c>
      <c r="CM190" s="24">
        <v>1</v>
      </c>
      <c r="CN190" s="23"/>
    </row>
    <row r="191" spans="1:92" x14ac:dyDescent="0.2">
      <c r="A191" s="25">
        <v>42385.682285937495</v>
      </c>
      <c r="B191" s="24">
        <v>2</v>
      </c>
      <c r="C191" s="24">
        <v>4</v>
      </c>
      <c r="D191" s="24">
        <v>4</v>
      </c>
      <c r="E191" s="24">
        <v>3</v>
      </c>
      <c r="F191" s="24">
        <v>1</v>
      </c>
      <c r="G191" s="24">
        <v>5</v>
      </c>
      <c r="H191" s="24">
        <v>2</v>
      </c>
      <c r="I191" s="24">
        <v>3</v>
      </c>
      <c r="J191" s="24">
        <v>3</v>
      </c>
      <c r="K191" s="24">
        <v>3</v>
      </c>
      <c r="L191" s="24">
        <v>2</v>
      </c>
      <c r="M191" s="24">
        <v>2</v>
      </c>
      <c r="N191" s="24">
        <v>3</v>
      </c>
      <c r="O191" s="24">
        <v>4</v>
      </c>
      <c r="P191" s="24">
        <v>4</v>
      </c>
      <c r="Q191" s="24">
        <v>4</v>
      </c>
      <c r="R191" s="24">
        <v>4</v>
      </c>
      <c r="S191" s="24">
        <v>3</v>
      </c>
      <c r="T191" s="24">
        <v>1</v>
      </c>
      <c r="U191" s="23"/>
      <c r="V191" s="23"/>
      <c r="W191" s="24">
        <v>5</v>
      </c>
      <c r="X191" s="24">
        <v>4</v>
      </c>
      <c r="Y191" s="24">
        <v>4</v>
      </c>
      <c r="Z191" s="24">
        <v>5</v>
      </c>
      <c r="AA191" s="24">
        <v>4</v>
      </c>
      <c r="AB191" s="24">
        <v>5</v>
      </c>
      <c r="AC191" s="24">
        <v>5</v>
      </c>
      <c r="AD191" s="24">
        <v>5</v>
      </c>
      <c r="AE191" s="24">
        <v>4</v>
      </c>
      <c r="AF191" s="24">
        <v>5</v>
      </c>
      <c r="AG191" s="24">
        <v>5</v>
      </c>
      <c r="AH191" s="24">
        <v>5</v>
      </c>
      <c r="AI191" s="24">
        <v>5</v>
      </c>
      <c r="AJ191" s="24">
        <v>3</v>
      </c>
      <c r="AK191" s="24">
        <v>4</v>
      </c>
      <c r="AL191" s="24">
        <v>4</v>
      </c>
      <c r="AM191" s="24">
        <v>1</v>
      </c>
      <c r="AN191" s="24">
        <v>5</v>
      </c>
      <c r="AO191" s="24">
        <v>3</v>
      </c>
      <c r="AP191" s="24">
        <v>4</v>
      </c>
      <c r="AQ191" s="24">
        <v>3</v>
      </c>
      <c r="AR191" s="24">
        <v>3</v>
      </c>
      <c r="AS191" s="24">
        <v>3</v>
      </c>
      <c r="AT191" s="24">
        <v>4</v>
      </c>
      <c r="AU191" s="24">
        <v>4</v>
      </c>
      <c r="AV191" s="24">
        <v>4</v>
      </c>
      <c r="AW191" s="24">
        <v>4</v>
      </c>
      <c r="AX191" s="24">
        <v>5</v>
      </c>
      <c r="AY191" s="24">
        <v>4</v>
      </c>
      <c r="AZ191" s="24">
        <v>3</v>
      </c>
      <c r="BA191" s="24">
        <v>2</v>
      </c>
      <c r="BB191" s="23"/>
      <c r="BC191" s="23"/>
      <c r="BD191" s="23"/>
      <c r="BE191" s="24">
        <v>5</v>
      </c>
      <c r="BF191" s="24">
        <v>5</v>
      </c>
      <c r="BG191" s="24">
        <v>5</v>
      </c>
      <c r="BH191" s="24">
        <v>5</v>
      </c>
      <c r="BI191" s="24">
        <v>5</v>
      </c>
      <c r="BJ191" s="24">
        <v>5</v>
      </c>
      <c r="BK191" s="24" t="s">
        <v>1564</v>
      </c>
      <c r="BL191" s="24" t="s">
        <v>2118</v>
      </c>
      <c r="BM191" s="24" t="s">
        <v>198</v>
      </c>
      <c r="BN191" s="24" t="s">
        <v>1564</v>
      </c>
      <c r="BO191" s="24" t="s">
        <v>2118</v>
      </c>
      <c r="BP191" s="24" t="s">
        <v>198</v>
      </c>
      <c r="BQ191" s="24" t="s">
        <v>2118</v>
      </c>
      <c r="BR191" s="24" t="s">
        <v>2118</v>
      </c>
      <c r="BS191" s="24" t="s">
        <v>198</v>
      </c>
      <c r="BT191" s="24" t="s">
        <v>198</v>
      </c>
      <c r="BU191" s="24" t="s">
        <v>198</v>
      </c>
      <c r="BV191" s="24" t="s">
        <v>184</v>
      </c>
      <c r="BW191" s="23"/>
      <c r="BX191" s="24" t="s">
        <v>2128</v>
      </c>
      <c r="BY191" s="24" t="s">
        <v>705</v>
      </c>
      <c r="BZ191" s="24" t="s">
        <v>714</v>
      </c>
      <c r="CA191" s="24" t="s">
        <v>719</v>
      </c>
      <c r="CB191" s="24" t="s">
        <v>727</v>
      </c>
      <c r="CC191" s="24" t="s">
        <v>2379</v>
      </c>
      <c r="CD191" s="24" t="s">
        <v>741</v>
      </c>
      <c r="CE191" s="24" t="s">
        <v>1613</v>
      </c>
      <c r="CF191" s="24" t="s">
        <v>837</v>
      </c>
      <c r="CG191" s="24" t="s">
        <v>844</v>
      </c>
      <c r="CH191" s="24" t="s">
        <v>198</v>
      </c>
      <c r="CI191" s="23"/>
      <c r="CJ191" s="24" t="s">
        <v>1828</v>
      </c>
      <c r="CK191" s="24">
        <v>4</v>
      </c>
      <c r="CL191" s="24">
        <v>5</v>
      </c>
      <c r="CM191" s="24">
        <v>2</v>
      </c>
      <c r="CN191" s="23"/>
    </row>
    <row r="192" spans="1:92" x14ac:dyDescent="0.2">
      <c r="A192" s="25">
        <v>42385.758033981481</v>
      </c>
      <c r="B192" s="24">
        <v>1</v>
      </c>
      <c r="C192" s="24">
        <v>5</v>
      </c>
      <c r="D192" s="24">
        <v>5</v>
      </c>
      <c r="E192" s="24">
        <v>3</v>
      </c>
      <c r="F192" s="24">
        <v>1</v>
      </c>
      <c r="G192" s="24">
        <v>4</v>
      </c>
      <c r="H192" s="24">
        <v>4</v>
      </c>
      <c r="I192" s="24">
        <v>4</v>
      </c>
      <c r="J192" s="24">
        <v>2</v>
      </c>
      <c r="K192" s="24">
        <v>2</v>
      </c>
      <c r="L192" s="24">
        <v>1</v>
      </c>
      <c r="M192" s="24">
        <v>4</v>
      </c>
      <c r="N192" s="24">
        <v>2</v>
      </c>
      <c r="O192" s="24">
        <v>1</v>
      </c>
      <c r="P192" s="24">
        <v>4</v>
      </c>
      <c r="Q192" s="24">
        <v>2</v>
      </c>
      <c r="R192" s="24">
        <v>1</v>
      </c>
      <c r="S192" s="24">
        <v>1</v>
      </c>
      <c r="T192" s="24">
        <v>4</v>
      </c>
      <c r="U192" s="23"/>
      <c r="V192" s="23"/>
      <c r="W192" s="24">
        <v>4</v>
      </c>
      <c r="X192" s="24">
        <v>3</v>
      </c>
      <c r="Y192" s="24">
        <v>4</v>
      </c>
      <c r="Z192" s="24">
        <v>4</v>
      </c>
      <c r="AA192" s="24">
        <v>3</v>
      </c>
      <c r="AB192" s="24">
        <v>4</v>
      </c>
      <c r="AC192" s="24">
        <v>4</v>
      </c>
      <c r="AD192" s="24">
        <v>4</v>
      </c>
      <c r="AE192" s="24">
        <v>4</v>
      </c>
      <c r="AF192" s="24">
        <v>4</v>
      </c>
      <c r="AG192" s="24">
        <v>4</v>
      </c>
      <c r="AH192" s="24">
        <v>4</v>
      </c>
      <c r="AI192" s="24">
        <v>4</v>
      </c>
      <c r="AJ192" s="24">
        <v>2</v>
      </c>
      <c r="AK192" s="24">
        <v>5</v>
      </c>
      <c r="AL192" s="24">
        <v>2</v>
      </c>
      <c r="AM192" s="24">
        <v>1</v>
      </c>
      <c r="AN192" s="24">
        <v>4</v>
      </c>
      <c r="AO192" s="24">
        <v>4</v>
      </c>
      <c r="AP192" s="24">
        <v>4</v>
      </c>
      <c r="AQ192" s="24">
        <v>3</v>
      </c>
      <c r="AR192" s="24">
        <v>2</v>
      </c>
      <c r="AS192" s="24">
        <v>1</v>
      </c>
      <c r="AT192" s="24">
        <v>3</v>
      </c>
      <c r="AU192" s="24">
        <v>1</v>
      </c>
      <c r="AV192" s="24">
        <v>1</v>
      </c>
      <c r="AW192" s="24">
        <v>4</v>
      </c>
      <c r="AX192" s="24">
        <v>2</v>
      </c>
      <c r="AY192" s="24">
        <v>2</v>
      </c>
      <c r="AZ192" s="24">
        <v>1</v>
      </c>
      <c r="BA192" s="24">
        <v>4</v>
      </c>
      <c r="BB192" s="23"/>
      <c r="BC192" s="23"/>
      <c r="BD192" s="23"/>
      <c r="BE192" s="24">
        <v>4</v>
      </c>
      <c r="BF192" s="24">
        <v>5</v>
      </c>
      <c r="BG192" s="24">
        <v>5</v>
      </c>
      <c r="BH192" s="24">
        <v>3</v>
      </c>
      <c r="BI192" s="24">
        <v>5</v>
      </c>
      <c r="BJ192" s="24">
        <v>4</v>
      </c>
      <c r="BK192" s="24" t="s">
        <v>198</v>
      </c>
      <c r="BL192" s="24" t="s">
        <v>198</v>
      </c>
      <c r="BM192" s="24" t="s">
        <v>1564</v>
      </c>
      <c r="BN192" s="24" t="s">
        <v>1564</v>
      </c>
      <c r="BO192" s="24" t="s">
        <v>198</v>
      </c>
      <c r="BP192" s="24" t="s">
        <v>1564</v>
      </c>
      <c r="BQ192" s="24" t="s">
        <v>1564</v>
      </c>
      <c r="BR192" s="24" t="s">
        <v>1564</v>
      </c>
      <c r="BS192" s="24" t="s">
        <v>1564</v>
      </c>
      <c r="BT192" s="24" t="s">
        <v>1564</v>
      </c>
      <c r="BU192" s="24" t="s">
        <v>198</v>
      </c>
      <c r="BV192" s="24" t="s">
        <v>187</v>
      </c>
      <c r="BW192" s="24" t="s">
        <v>2121</v>
      </c>
      <c r="BX192" s="24" t="s">
        <v>2128</v>
      </c>
      <c r="BY192" s="24" t="s">
        <v>704</v>
      </c>
      <c r="BZ192" s="24" t="s">
        <v>713</v>
      </c>
      <c r="CA192" s="24" t="s">
        <v>719</v>
      </c>
      <c r="CB192" s="24" t="s">
        <v>727</v>
      </c>
      <c r="CC192" s="23"/>
      <c r="CD192" s="24" t="s">
        <v>206</v>
      </c>
      <c r="CE192" s="24" t="s">
        <v>1216</v>
      </c>
      <c r="CF192" s="24" t="s">
        <v>837</v>
      </c>
      <c r="CG192" s="24" t="s">
        <v>844</v>
      </c>
      <c r="CH192" s="24" t="s">
        <v>1564</v>
      </c>
      <c r="CI192" s="23"/>
      <c r="CJ192" s="23"/>
      <c r="CK192" s="24">
        <v>1</v>
      </c>
      <c r="CL192" s="24">
        <v>1</v>
      </c>
      <c r="CM192" s="24">
        <v>1</v>
      </c>
      <c r="CN192" s="23"/>
    </row>
    <row r="193" spans="1:92" x14ac:dyDescent="0.2">
      <c r="A193" s="25">
        <v>42385.917199328702</v>
      </c>
      <c r="B193" s="24">
        <v>1</v>
      </c>
      <c r="C193" s="24">
        <v>5</v>
      </c>
      <c r="D193" s="24">
        <v>5</v>
      </c>
      <c r="E193" s="24">
        <v>2</v>
      </c>
      <c r="F193" s="24">
        <v>1</v>
      </c>
      <c r="G193" s="24">
        <v>5</v>
      </c>
      <c r="H193" s="24">
        <v>1</v>
      </c>
      <c r="I193" s="24">
        <v>1</v>
      </c>
      <c r="J193" s="24">
        <v>1</v>
      </c>
      <c r="K193" s="24">
        <v>4</v>
      </c>
      <c r="L193" s="24">
        <v>1</v>
      </c>
      <c r="M193" s="24">
        <v>1</v>
      </c>
      <c r="N193" s="24">
        <v>1</v>
      </c>
      <c r="O193" s="24">
        <v>2</v>
      </c>
      <c r="P193" s="24">
        <v>1</v>
      </c>
      <c r="Q193" s="24">
        <v>3</v>
      </c>
      <c r="R193" s="24">
        <v>1</v>
      </c>
      <c r="S193" s="24">
        <v>1</v>
      </c>
      <c r="T193" s="24">
        <v>1</v>
      </c>
      <c r="U193" s="23"/>
      <c r="V193" s="23"/>
      <c r="W193" s="24">
        <v>4</v>
      </c>
      <c r="X193" s="24">
        <v>1</v>
      </c>
      <c r="Y193" s="24">
        <v>1</v>
      </c>
      <c r="Z193" s="24">
        <v>1</v>
      </c>
      <c r="AA193" s="24">
        <v>1</v>
      </c>
      <c r="AB193" s="24">
        <v>3</v>
      </c>
      <c r="AC193" s="24">
        <v>1</v>
      </c>
      <c r="AD193" s="24">
        <v>3</v>
      </c>
      <c r="AE193" s="24">
        <v>2</v>
      </c>
      <c r="AF193" s="24">
        <v>2</v>
      </c>
      <c r="AG193" s="24">
        <v>1</v>
      </c>
      <c r="AH193" s="24">
        <v>1</v>
      </c>
      <c r="AI193" s="24">
        <v>1</v>
      </c>
      <c r="AJ193" s="24">
        <v>1</v>
      </c>
      <c r="AK193" s="24">
        <v>5</v>
      </c>
      <c r="AL193" s="24">
        <v>2</v>
      </c>
      <c r="AM193" s="24">
        <v>1</v>
      </c>
      <c r="AN193" s="24">
        <v>5</v>
      </c>
      <c r="AO193" s="24">
        <v>1</v>
      </c>
      <c r="AP193" s="24">
        <v>1</v>
      </c>
      <c r="AQ193" s="24">
        <v>1</v>
      </c>
      <c r="AR193" s="24">
        <v>3</v>
      </c>
      <c r="AS193" s="24">
        <v>1</v>
      </c>
      <c r="AT193" s="24">
        <v>1</v>
      </c>
      <c r="AU193" s="24">
        <v>1</v>
      </c>
      <c r="AV193" s="24">
        <v>3</v>
      </c>
      <c r="AW193" s="24">
        <v>1</v>
      </c>
      <c r="AX193" s="24">
        <v>2</v>
      </c>
      <c r="AY193" s="24">
        <v>1</v>
      </c>
      <c r="AZ193" s="24">
        <v>1</v>
      </c>
      <c r="BA193" s="24">
        <v>1</v>
      </c>
      <c r="BB193" s="23"/>
      <c r="BC193" s="23"/>
      <c r="BD193" s="23"/>
      <c r="BE193" s="24">
        <v>3</v>
      </c>
      <c r="BF193" s="24">
        <v>3</v>
      </c>
      <c r="BG193" s="24">
        <v>3</v>
      </c>
      <c r="BH193" s="24">
        <v>3</v>
      </c>
      <c r="BI193" s="24">
        <v>3</v>
      </c>
      <c r="BJ193" s="24">
        <v>4</v>
      </c>
      <c r="BK193" s="24" t="s">
        <v>198</v>
      </c>
      <c r="BL193" s="24" t="s">
        <v>198</v>
      </c>
      <c r="BM193" s="24" t="s">
        <v>198</v>
      </c>
      <c r="BN193" s="24" t="s">
        <v>198</v>
      </c>
      <c r="BO193" s="24" t="s">
        <v>1564</v>
      </c>
      <c r="BP193" s="24" t="s">
        <v>198</v>
      </c>
      <c r="BQ193" s="24" t="s">
        <v>2118</v>
      </c>
      <c r="BR193" s="24" t="s">
        <v>1564</v>
      </c>
      <c r="BS193" s="24" t="s">
        <v>1564</v>
      </c>
      <c r="BT193" s="24" t="s">
        <v>1564</v>
      </c>
      <c r="BU193" s="24" t="s">
        <v>1564</v>
      </c>
      <c r="BV193" s="23"/>
      <c r="BW193" s="23"/>
      <c r="BX193" s="23"/>
      <c r="BY193" s="24" t="s">
        <v>704</v>
      </c>
      <c r="BZ193" s="24" t="s">
        <v>712</v>
      </c>
      <c r="CA193" s="24" t="s">
        <v>719</v>
      </c>
      <c r="CB193" s="24" t="s">
        <v>728</v>
      </c>
      <c r="CC193" s="24" t="s">
        <v>2380</v>
      </c>
      <c r="CD193" s="24" t="s">
        <v>206</v>
      </c>
      <c r="CE193" s="24" t="s">
        <v>830</v>
      </c>
      <c r="CF193" s="24" t="s">
        <v>837</v>
      </c>
      <c r="CG193" s="24" t="s">
        <v>844</v>
      </c>
      <c r="CH193" s="24" t="s">
        <v>1564</v>
      </c>
      <c r="CI193" s="23"/>
      <c r="CJ193" s="23"/>
      <c r="CK193" s="24">
        <v>1</v>
      </c>
      <c r="CL193" s="24">
        <v>1</v>
      </c>
      <c r="CM193" s="24">
        <v>1</v>
      </c>
      <c r="CN193" s="23"/>
    </row>
    <row r="194" spans="1:92" x14ac:dyDescent="0.2">
      <c r="A194" s="25">
        <v>42386.603777569442</v>
      </c>
      <c r="B194" s="24">
        <v>4</v>
      </c>
      <c r="C194" s="24">
        <v>5</v>
      </c>
      <c r="D194" s="24">
        <v>5</v>
      </c>
      <c r="E194" s="24">
        <v>5</v>
      </c>
      <c r="F194" s="24">
        <v>3</v>
      </c>
      <c r="G194" s="24">
        <v>5</v>
      </c>
      <c r="H194" s="24">
        <v>4</v>
      </c>
      <c r="I194" s="24">
        <v>5</v>
      </c>
      <c r="J194" s="24">
        <v>5</v>
      </c>
      <c r="K194" s="24">
        <v>2</v>
      </c>
      <c r="L194" s="24">
        <v>3</v>
      </c>
      <c r="M194" s="24">
        <v>3</v>
      </c>
      <c r="N194" s="24">
        <v>2</v>
      </c>
      <c r="O194" s="24">
        <v>5</v>
      </c>
      <c r="P194" s="24">
        <v>4</v>
      </c>
      <c r="Q194" s="24">
        <v>4</v>
      </c>
      <c r="R194" s="24">
        <v>5</v>
      </c>
      <c r="S194" s="24">
        <v>5</v>
      </c>
      <c r="T194" s="24">
        <v>5</v>
      </c>
      <c r="U194" s="23"/>
      <c r="V194" s="23"/>
      <c r="W194" s="24">
        <v>5</v>
      </c>
      <c r="X194" s="24">
        <v>5</v>
      </c>
      <c r="Y194" s="24">
        <v>5</v>
      </c>
      <c r="Z194" s="24">
        <v>3</v>
      </c>
      <c r="AA194" s="24">
        <v>5</v>
      </c>
      <c r="AB194" s="24">
        <v>5</v>
      </c>
      <c r="AC194" s="24">
        <v>4</v>
      </c>
      <c r="AD194" s="24">
        <v>5</v>
      </c>
      <c r="AE194" s="24">
        <v>5</v>
      </c>
      <c r="AF194" s="24">
        <v>5</v>
      </c>
      <c r="AG194" s="24">
        <v>5</v>
      </c>
      <c r="AH194" s="24">
        <v>5</v>
      </c>
      <c r="AI194" s="24">
        <v>5</v>
      </c>
      <c r="AJ194" s="24">
        <v>4</v>
      </c>
      <c r="AK194" s="24">
        <v>5</v>
      </c>
      <c r="AL194" s="24">
        <v>5</v>
      </c>
      <c r="AM194" s="24">
        <v>3</v>
      </c>
      <c r="AN194" s="24">
        <v>5</v>
      </c>
      <c r="AO194" s="24">
        <v>5</v>
      </c>
      <c r="AP194" s="24">
        <v>5</v>
      </c>
      <c r="AQ194" s="24">
        <v>5</v>
      </c>
      <c r="AR194" s="24">
        <v>3</v>
      </c>
      <c r="AS194" s="24">
        <v>4</v>
      </c>
      <c r="AT194" s="24">
        <v>4</v>
      </c>
      <c r="AU194" s="24">
        <v>3</v>
      </c>
      <c r="AV194" s="24">
        <v>5</v>
      </c>
      <c r="AW194" s="24">
        <v>5</v>
      </c>
      <c r="AX194" s="24">
        <v>5</v>
      </c>
      <c r="AY194" s="24">
        <v>4</v>
      </c>
      <c r="AZ194" s="24">
        <v>5</v>
      </c>
      <c r="BA194" s="24">
        <v>5</v>
      </c>
      <c r="BB194" s="23"/>
      <c r="BC194" s="23"/>
      <c r="BD194" s="23"/>
      <c r="BE194" s="24">
        <v>4</v>
      </c>
      <c r="BF194" s="24">
        <v>4</v>
      </c>
      <c r="BG194" s="24">
        <v>5</v>
      </c>
      <c r="BH194" s="24">
        <v>5</v>
      </c>
      <c r="BI194" s="24">
        <v>4</v>
      </c>
      <c r="BJ194" s="24">
        <v>5</v>
      </c>
      <c r="BK194" s="24" t="s">
        <v>1564</v>
      </c>
      <c r="BL194" s="24" t="s">
        <v>1564</v>
      </c>
      <c r="BM194" s="24" t="s">
        <v>198</v>
      </c>
      <c r="BN194" s="24" t="s">
        <v>1564</v>
      </c>
      <c r="BO194" s="24" t="s">
        <v>198</v>
      </c>
      <c r="BP194" s="24" t="s">
        <v>198</v>
      </c>
      <c r="BQ194" s="24" t="s">
        <v>1564</v>
      </c>
      <c r="BR194" s="24" t="s">
        <v>1564</v>
      </c>
      <c r="BS194" s="24" t="s">
        <v>1564</v>
      </c>
      <c r="BT194" s="24" t="s">
        <v>1564</v>
      </c>
      <c r="BU194" s="24" t="s">
        <v>198</v>
      </c>
      <c r="BV194" s="24" t="s">
        <v>187</v>
      </c>
      <c r="BW194" s="24" t="s">
        <v>2205</v>
      </c>
      <c r="BX194" s="24" t="s">
        <v>2128</v>
      </c>
      <c r="BY194" s="24" t="s">
        <v>704</v>
      </c>
      <c r="BZ194" s="24" t="s">
        <v>711</v>
      </c>
      <c r="CA194" s="24" t="s">
        <v>719</v>
      </c>
      <c r="CB194" s="24" t="s">
        <v>727</v>
      </c>
      <c r="CC194" s="24" t="s">
        <v>2381</v>
      </c>
      <c r="CD194" s="24" t="s">
        <v>830</v>
      </c>
      <c r="CE194" s="24" t="s">
        <v>1015</v>
      </c>
      <c r="CF194" s="24" t="s">
        <v>837</v>
      </c>
      <c r="CG194" s="24" t="s">
        <v>844</v>
      </c>
      <c r="CH194" s="24" t="s">
        <v>1564</v>
      </c>
      <c r="CI194" s="23"/>
      <c r="CJ194" s="23"/>
      <c r="CK194" s="24">
        <v>5</v>
      </c>
      <c r="CL194" s="24">
        <v>5</v>
      </c>
      <c r="CM194" s="24">
        <v>4</v>
      </c>
      <c r="CN194" s="23"/>
    </row>
    <row r="195" spans="1:92" x14ac:dyDescent="0.2">
      <c r="A195" s="25">
        <v>42386.790504490738</v>
      </c>
      <c r="B195" s="24">
        <v>4</v>
      </c>
      <c r="C195" s="24">
        <v>5</v>
      </c>
      <c r="D195" s="24">
        <v>5</v>
      </c>
      <c r="E195" s="24">
        <v>5</v>
      </c>
      <c r="F195" s="24">
        <v>2</v>
      </c>
      <c r="G195" s="24">
        <v>5</v>
      </c>
      <c r="H195" s="24">
        <v>5</v>
      </c>
      <c r="I195" s="24">
        <v>3</v>
      </c>
      <c r="J195" s="24">
        <v>5</v>
      </c>
      <c r="K195" s="24">
        <v>3</v>
      </c>
      <c r="L195" s="24">
        <v>1</v>
      </c>
      <c r="M195" s="24">
        <v>4</v>
      </c>
      <c r="N195" s="24">
        <v>2</v>
      </c>
      <c r="O195" s="24">
        <v>1</v>
      </c>
      <c r="P195" s="24">
        <v>3</v>
      </c>
      <c r="Q195" s="24">
        <v>1</v>
      </c>
      <c r="R195" s="24">
        <v>2</v>
      </c>
      <c r="S195" s="24">
        <v>3</v>
      </c>
      <c r="T195" s="24">
        <v>1</v>
      </c>
      <c r="U195" s="23"/>
      <c r="V195" s="23"/>
      <c r="W195" s="24">
        <v>4</v>
      </c>
      <c r="X195" s="24">
        <v>3</v>
      </c>
      <c r="Y195" s="24">
        <v>5</v>
      </c>
      <c r="Z195" s="24">
        <v>2</v>
      </c>
      <c r="AA195" s="24">
        <v>5</v>
      </c>
      <c r="AB195" s="24">
        <v>3</v>
      </c>
      <c r="AC195" s="24">
        <v>1</v>
      </c>
      <c r="AD195" s="24">
        <v>2</v>
      </c>
      <c r="AE195" s="24">
        <v>2</v>
      </c>
      <c r="AF195" s="24">
        <v>3</v>
      </c>
      <c r="AG195" s="24">
        <v>4</v>
      </c>
      <c r="AH195" s="24">
        <v>5</v>
      </c>
      <c r="AI195" s="24">
        <v>3</v>
      </c>
      <c r="AJ195" s="24">
        <v>5</v>
      </c>
      <c r="AK195" s="24">
        <v>5</v>
      </c>
      <c r="AL195" s="24">
        <v>5</v>
      </c>
      <c r="AM195" s="24">
        <v>3</v>
      </c>
      <c r="AN195" s="24">
        <v>5</v>
      </c>
      <c r="AO195" s="24">
        <v>5</v>
      </c>
      <c r="AP195" s="24">
        <v>5</v>
      </c>
      <c r="AQ195" s="24">
        <v>5</v>
      </c>
      <c r="AR195" s="24">
        <v>3</v>
      </c>
      <c r="AS195" s="24">
        <v>1</v>
      </c>
      <c r="AT195" s="24">
        <v>4</v>
      </c>
      <c r="AU195" s="24">
        <v>1</v>
      </c>
      <c r="AV195" s="24">
        <v>1</v>
      </c>
      <c r="AW195" s="24">
        <v>2</v>
      </c>
      <c r="AX195" s="24">
        <v>1</v>
      </c>
      <c r="AY195" s="24">
        <v>2</v>
      </c>
      <c r="AZ195" s="24">
        <v>3</v>
      </c>
      <c r="BA195" s="24">
        <v>1</v>
      </c>
      <c r="BB195" s="23"/>
      <c r="BC195" s="23"/>
      <c r="BD195" s="23"/>
      <c r="BE195" s="24">
        <v>5</v>
      </c>
      <c r="BF195" s="24">
        <v>4</v>
      </c>
      <c r="BG195" s="24">
        <v>3</v>
      </c>
      <c r="BH195" s="24">
        <v>2</v>
      </c>
      <c r="BI195" s="24">
        <v>4</v>
      </c>
      <c r="BJ195" s="24">
        <v>4</v>
      </c>
      <c r="BK195" s="24" t="s">
        <v>198</v>
      </c>
      <c r="BL195" s="24" t="s">
        <v>198</v>
      </c>
      <c r="BM195" s="24" t="s">
        <v>198</v>
      </c>
      <c r="BN195" s="24" t="s">
        <v>198</v>
      </c>
      <c r="BO195" s="24" t="s">
        <v>198</v>
      </c>
      <c r="BP195" s="24" t="s">
        <v>1564</v>
      </c>
      <c r="BQ195" s="24" t="s">
        <v>198</v>
      </c>
      <c r="BR195" s="24" t="s">
        <v>1564</v>
      </c>
      <c r="BS195" s="24" t="s">
        <v>2118</v>
      </c>
      <c r="BT195" s="24" t="s">
        <v>2118</v>
      </c>
      <c r="BU195" s="24" t="s">
        <v>198</v>
      </c>
      <c r="BV195" s="24" t="s">
        <v>183</v>
      </c>
      <c r="BW195" s="24" t="s">
        <v>2382</v>
      </c>
      <c r="BX195" s="24" t="s">
        <v>2383</v>
      </c>
      <c r="BY195" s="24" t="s">
        <v>705</v>
      </c>
      <c r="BZ195" s="24" t="s">
        <v>713</v>
      </c>
      <c r="CA195" s="24" t="s">
        <v>719</v>
      </c>
      <c r="CB195" s="24" t="s">
        <v>727</v>
      </c>
      <c r="CC195" s="24" t="s">
        <v>2384</v>
      </c>
      <c r="CD195" s="24" t="s">
        <v>828</v>
      </c>
      <c r="CE195" s="24" t="s">
        <v>2385</v>
      </c>
      <c r="CF195" s="24" t="s">
        <v>837</v>
      </c>
      <c r="CG195" s="24" t="s">
        <v>844</v>
      </c>
      <c r="CH195" s="24" t="s">
        <v>2118</v>
      </c>
      <c r="CI195" s="23"/>
      <c r="CJ195" s="23"/>
      <c r="CK195" s="24">
        <v>1</v>
      </c>
      <c r="CL195" s="24">
        <v>3</v>
      </c>
      <c r="CM195" s="24">
        <v>3</v>
      </c>
      <c r="CN195" s="23"/>
    </row>
    <row r="196" spans="1:92" x14ac:dyDescent="0.2">
      <c r="A196" s="25">
        <v>42387.378089618054</v>
      </c>
      <c r="B196" s="24">
        <v>1</v>
      </c>
      <c r="C196" s="24">
        <v>5</v>
      </c>
      <c r="D196" s="24">
        <v>5</v>
      </c>
      <c r="E196" s="24">
        <v>5</v>
      </c>
      <c r="F196" s="24">
        <v>1</v>
      </c>
      <c r="G196" s="24">
        <v>3</v>
      </c>
      <c r="H196" s="24">
        <v>5</v>
      </c>
      <c r="I196" s="24">
        <v>5</v>
      </c>
      <c r="J196" s="24">
        <v>5</v>
      </c>
      <c r="K196" s="24">
        <v>3</v>
      </c>
      <c r="L196" s="24">
        <v>3</v>
      </c>
      <c r="M196" s="24">
        <v>3</v>
      </c>
      <c r="N196" s="24">
        <v>1</v>
      </c>
      <c r="O196" s="24">
        <v>3</v>
      </c>
      <c r="P196" s="24">
        <v>3</v>
      </c>
      <c r="Q196" s="24">
        <v>3</v>
      </c>
      <c r="R196" s="24">
        <v>5</v>
      </c>
      <c r="S196" s="24">
        <v>1</v>
      </c>
      <c r="T196" s="24">
        <v>1</v>
      </c>
      <c r="U196" s="23"/>
      <c r="V196" s="23"/>
      <c r="W196" s="24">
        <v>5</v>
      </c>
      <c r="X196" s="24">
        <v>4</v>
      </c>
      <c r="Y196" s="24">
        <v>3</v>
      </c>
      <c r="Z196" s="24">
        <v>4</v>
      </c>
      <c r="AA196" s="24">
        <v>3</v>
      </c>
      <c r="AB196" s="24">
        <v>2</v>
      </c>
      <c r="AC196" s="24">
        <v>5</v>
      </c>
      <c r="AD196" s="24">
        <v>2</v>
      </c>
      <c r="AE196" s="24">
        <v>4</v>
      </c>
      <c r="AF196" s="24">
        <v>3</v>
      </c>
      <c r="AG196" s="24">
        <v>3</v>
      </c>
      <c r="AH196" s="24">
        <v>3</v>
      </c>
      <c r="AI196" s="24">
        <v>4</v>
      </c>
      <c r="AJ196" s="24">
        <v>1</v>
      </c>
      <c r="AK196" s="24">
        <v>5</v>
      </c>
      <c r="AL196" s="24">
        <v>5</v>
      </c>
      <c r="AM196" s="24">
        <v>1</v>
      </c>
      <c r="AN196" s="24">
        <v>3</v>
      </c>
      <c r="AO196" s="24">
        <v>5</v>
      </c>
      <c r="AP196" s="24">
        <v>5</v>
      </c>
      <c r="AQ196" s="24">
        <v>5</v>
      </c>
      <c r="AR196" s="24">
        <v>3</v>
      </c>
      <c r="AS196" s="24">
        <v>1</v>
      </c>
      <c r="AT196" s="24">
        <v>3</v>
      </c>
      <c r="AU196" s="24">
        <v>1</v>
      </c>
      <c r="AV196" s="24">
        <v>3</v>
      </c>
      <c r="AW196" s="24">
        <v>5</v>
      </c>
      <c r="AX196" s="24">
        <v>3</v>
      </c>
      <c r="AY196" s="24">
        <v>5</v>
      </c>
      <c r="AZ196" s="24">
        <v>2</v>
      </c>
      <c r="BA196" s="24">
        <v>1</v>
      </c>
      <c r="BB196" s="23"/>
      <c r="BC196" s="23"/>
      <c r="BD196" s="23"/>
      <c r="BE196" s="24">
        <v>4</v>
      </c>
      <c r="BF196" s="24">
        <v>5</v>
      </c>
      <c r="BG196" s="24">
        <v>5</v>
      </c>
      <c r="BH196" s="24">
        <v>3</v>
      </c>
      <c r="BI196" s="24">
        <v>3</v>
      </c>
      <c r="BJ196" s="24">
        <v>3</v>
      </c>
      <c r="BK196" s="24" t="s">
        <v>198</v>
      </c>
      <c r="BL196" s="24" t="s">
        <v>198</v>
      </c>
      <c r="BM196" s="24" t="s">
        <v>198</v>
      </c>
      <c r="BN196" s="24" t="s">
        <v>198</v>
      </c>
      <c r="BO196" s="24" t="s">
        <v>198</v>
      </c>
      <c r="BP196" s="24" t="s">
        <v>1564</v>
      </c>
      <c r="BQ196" s="24" t="s">
        <v>198</v>
      </c>
      <c r="BR196" s="24" t="s">
        <v>2118</v>
      </c>
      <c r="BS196" s="24" t="s">
        <v>2118</v>
      </c>
      <c r="BT196" s="24" t="s">
        <v>2118</v>
      </c>
      <c r="BU196" s="24" t="s">
        <v>198</v>
      </c>
      <c r="BV196" s="24" t="s">
        <v>2119</v>
      </c>
      <c r="BW196" s="24" t="s">
        <v>2121</v>
      </c>
      <c r="BX196" s="24" t="s">
        <v>2128</v>
      </c>
      <c r="BY196" s="24" t="s">
        <v>705</v>
      </c>
      <c r="BZ196" s="24" t="s">
        <v>712</v>
      </c>
      <c r="CA196" s="24" t="s">
        <v>719</v>
      </c>
      <c r="CB196" s="24" t="s">
        <v>727</v>
      </c>
      <c r="CC196" s="24" t="s">
        <v>977</v>
      </c>
      <c r="CD196" s="24" t="s">
        <v>829</v>
      </c>
      <c r="CE196" s="24" t="s">
        <v>2364</v>
      </c>
      <c r="CF196" s="24" t="s">
        <v>837</v>
      </c>
      <c r="CG196" s="24" t="s">
        <v>844</v>
      </c>
      <c r="CH196" s="24" t="s">
        <v>2118</v>
      </c>
      <c r="CI196" s="23"/>
      <c r="CJ196" s="24" t="s">
        <v>2386</v>
      </c>
      <c r="CK196" s="24">
        <v>5</v>
      </c>
      <c r="CL196" s="24">
        <v>5</v>
      </c>
      <c r="CM196" s="24">
        <v>1</v>
      </c>
      <c r="CN196" s="23"/>
    </row>
    <row r="197" spans="1:92" x14ac:dyDescent="0.2">
      <c r="A197" s="25">
        <v>42387.394416215277</v>
      </c>
      <c r="B197" s="24">
        <v>1</v>
      </c>
      <c r="C197" s="24">
        <v>5</v>
      </c>
      <c r="D197" s="24">
        <v>4</v>
      </c>
      <c r="E197" s="24">
        <v>1</v>
      </c>
      <c r="F197" s="24">
        <v>1</v>
      </c>
      <c r="G197" s="24">
        <v>5</v>
      </c>
      <c r="H197" s="24">
        <v>1</v>
      </c>
      <c r="I197" s="24">
        <v>5</v>
      </c>
      <c r="J197" s="24">
        <v>5</v>
      </c>
      <c r="K197" s="24">
        <v>2</v>
      </c>
      <c r="L197" s="24">
        <v>3</v>
      </c>
      <c r="M197" s="24">
        <v>1</v>
      </c>
      <c r="N197" s="24">
        <v>1</v>
      </c>
      <c r="O197" s="24">
        <v>5</v>
      </c>
      <c r="P197" s="24">
        <v>1</v>
      </c>
      <c r="Q197" s="24">
        <v>2</v>
      </c>
      <c r="R197" s="24">
        <v>5</v>
      </c>
      <c r="S197" s="24">
        <v>1</v>
      </c>
      <c r="T197" s="24">
        <v>2</v>
      </c>
      <c r="U197" s="23"/>
      <c r="V197" s="23"/>
      <c r="W197" s="24">
        <v>5</v>
      </c>
      <c r="X197" s="24">
        <v>4</v>
      </c>
      <c r="Y197" s="24">
        <v>5</v>
      </c>
      <c r="Z197" s="24">
        <v>4</v>
      </c>
      <c r="AA197" s="24">
        <v>4</v>
      </c>
      <c r="AB197" s="24">
        <v>5</v>
      </c>
      <c r="AC197" s="24">
        <v>4</v>
      </c>
      <c r="AD197" s="24">
        <v>1</v>
      </c>
      <c r="AE197" s="24">
        <v>2</v>
      </c>
      <c r="AF197" s="24">
        <v>1</v>
      </c>
      <c r="AG197" s="24">
        <v>1</v>
      </c>
      <c r="AH197" s="24">
        <v>5</v>
      </c>
      <c r="AI197" s="24">
        <v>5</v>
      </c>
      <c r="AJ197" s="24">
        <v>2</v>
      </c>
      <c r="AK197" s="24">
        <v>5</v>
      </c>
      <c r="AL197" s="24">
        <v>2</v>
      </c>
      <c r="AM197" s="24">
        <v>1</v>
      </c>
      <c r="AN197" s="24">
        <v>5</v>
      </c>
      <c r="AO197" s="24">
        <v>1</v>
      </c>
      <c r="AP197" s="24">
        <v>5</v>
      </c>
      <c r="AQ197" s="24">
        <v>5</v>
      </c>
      <c r="AR197" s="24">
        <v>2</v>
      </c>
      <c r="AS197" s="24">
        <v>2</v>
      </c>
      <c r="AT197" s="24">
        <v>2</v>
      </c>
      <c r="AU197" s="24">
        <v>3</v>
      </c>
      <c r="AV197" s="24">
        <v>5</v>
      </c>
      <c r="AW197" s="24">
        <v>1</v>
      </c>
      <c r="AX197" s="24">
        <v>2</v>
      </c>
      <c r="AY197" s="24">
        <v>5</v>
      </c>
      <c r="AZ197" s="24">
        <v>1</v>
      </c>
      <c r="BA197" s="24">
        <v>2</v>
      </c>
      <c r="BB197" s="23"/>
      <c r="BC197" s="23"/>
      <c r="BD197" s="23"/>
      <c r="BE197" s="24">
        <v>5</v>
      </c>
      <c r="BF197" s="24">
        <v>5</v>
      </c>
      <c r="BG197" s="24">
        <v>3</v>
      </c>
      <c r="BH197" s="24">
        <v>4</v>
      </c>
      <c r="BI197" s="24">
        <v>3</v>
      </c>
      <c r="BJ197" s="24">
        <v>5</v>
      </c>
      <c r="BK197" s="24" t="s">
        <v>1564</v>
      </c>
      <c r="BL197" s="24" t="s">
        <v>1564</v>
      </c>
      <c r="BM197" s="24" t="s">
        <v>198</v>
      </c>
      <c r="BN197" s="24" t="s">
        <v>198</v>
      </c>
      <c r="BO197" s="24" t="s">
        <v>198</v>
      </c>
      <c r="BP197" s="24" t="s">
        <v>198</v>
      </c>
      <c r="BQ197" s="24" t="s">
        <v>1564</v>
      </c>
      <c r="BR197" s="24" t="s">
        <v>1564</v>
      </c>
      <c r="BS197" s="24" t="s">
        <v>198</v>
      </c>
      <c r="BT197" s="24" t="s">
        <v>198</v>
      </c>
      <c r="BU197" s="24" t="s">
        <v>198</v>
      </c>
      <c r="BV197" s="24" t="s">
        <v>2119</v>
      </c>
      <c r="BW197" s="24" t="s">
        <v>2121</v>
      </c>
      <c r="BX197" s="24" t="s">
        <v>2128</v>
      </c>
      <c r="BY197" s="24" t="s">
        <v>705</v>
      </c>
      <c r="BZ197" s="24" t="s">
        <v>712</v>
      </c>
      <c r="CA197" s="24" t="s">
        <v>719</v>
      </c>
      <c r="CB197" s="24" t="s">
        <v>727</v>
      </c>
      <c r="CC197" s="24" t="s">
        <v>2387</v>
      </c>
      <c r="CD197" s="24" t="s">
        <v>741</v>
      </c>
      <c r="CE197" s="24" t="s">
        <v>1201</v>
      </c>
      <c r="CF197" s="24" t="s">
        <v>837</v>
      </c>
      <c r="CG197" s="24" t="s">
        <v>844</v>
      </c>
      <c r="CH197" s="24" t="s">
        <v>198</v>
      </c>
      <c r="CI197" s="23"/>
      <c r="CJ197" s="23"/>
      <c r="CK197" s="24">
        <v>2</v>
      </c>
      <c r="CL197" s="24">
        <v>3</v>
      </c>
      <c r="CM197" s="24">
        <v>2</v>
      </c>
      <c r="CN197" s="23"/>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51"/>
  <sheetViews>
    <sheetView topLeftCell="M1" workbookViewId="0">
      <pane ySplit="1" topLeftCell="A2" activePane="bottomLeft" state="frozen"/>
      <selection pane="bottomLeft" activeCell="V1" sqref="V1"/>
    </sheetView>
  </sheetViews>
  <sheetFormatPr defaultColWidth="14.42578125" defaultRowHeight="15.75" customHeight="1" x14ac:dyDescent="0.2"/>
  <cols>
    <col min="1" max="1" width="15.7109375" style="15" customWidth="1"/>
    <col min="2" max="22" width="19.7109375" customWidth="1"/>
    <col min="23" max="35" width="22.85546875" customWidth="1"/>
    <col min="36" max="56" width="22.140625" customWidth="1"/>
    <col min="57" max="62" width="20" customWidth="1"/>
    <col min="63" max="72" width="20.140625" customWidth="1"/>
    <col min="73" max="76" width="19" customWidth="1"/>
    <col min="77" max="82" width="15.140625" customWidth="1"/>
    <col min="83" max="84" width="19.140625" customWidth="1"/>
    <col min="85" max="85" width="29.5703125" customWidth="1"/>
  </cols>
  <sheetData>
    <row r="1" spans="1:85" s="10" customFormat="1" ht="114.75" x14ac:dyDescent="0.2">
      <c r="A1" s="13" t="s">
        <v>850</v>
      </c>
      <c r="B1" s="11" t="s">
        <v>2388</v>
      </c>
      <c r="C1" s="10" t="s">
        <v>2389</v>
      </c>
      <c r="D1" s="10" t="s">
        <v>854</v>
      </c>
      <c r="E1" s="10" t="s">
        <v>855</v>
      </c>
      <c r="F1" s="10" t="s">
        <v>856</v>
      </c>
      <c r="G1" s="10" t="s">
        <v>857</v>
      </c>
      <c r="H1" s="10" t="s">
        <v>858</v>
      </c>
      <c r="I1" s="10" t="s">
        <v>1508</v>
      </c>
      <c r="J1" s="10" t="s">
        <v>2390</v>
      </c>
      <c r="K1" s="10" t="s">
        <v>861</v>
      </c>
      <c r="L1" s="10" t="s">
        <v>2083</v>
      </c>
      <c r="M1" s="10" t="s">
        <v>2391</v>
      </c>
      <c r="N1" s="10" t="s">
        <v>1510</v>
      </c>
      <c r="O1" s="10" t="s">
        <v>2084</v>
      </c>
      <c r="P1" s="10" t="s">
        <v>865</v>
      </c>
      <c r="Q1" s="10" t="s">
        <v>2085</v>
      </c>
      <c r="R1" s="10" t="s">
        <v>867</v>
      </c>
      <c r="S1" s="10" t="s">
        <v>2392</v>
      </c>
      <c r="T1" s="10" t="s">
        <v>2086</v>
      </c>
      <c r="U1" s="10" t="s">
        <v>2087</v>
      </c>
      <c r="V1" s="10" t="s">
        <v>2393</v>
      </c>
      <c r="W1" s="12" t="s">
        <v>873</v>
      </c>
      <c r="X1" s="12" t="s">
        <v>874</v>
      </c>
      <c r="Y1" s="12" t="s">
        <v>875</v>
      </c>
      <c r="Z1" s="12" t="s">
        <v>876</v>
      </c>
      <c r="AA1" s="12" t="s">
        <v>877</v>
      </c>
      <c r="AB1" s="12" t="s">
        <v>878</v>
      </c>
      <c r="AC1" s="12" t="s">
        <v>879</v>
      </c>
      <c r="AD1" s="12" t="s">
        <v>880</v>
      </c>
      <c r="AE1" s="12" t="s">
        <v>881</v>
      </c>
      <c r="AF1" s="12" t="s">
        <v>882</v>
      </c>
      <c r="AG1" s="12" t="s">
        <v>883</v>
      </c>
      <c r="AH1" s="12" t="s">
        <v>884</v>
      </c>
      <c r="AI1" s="12" t="s">
        <v>885</v>
      </c>
      <c r="AJ1" s="12" t="s">
        <v>2394</v>
      </c>
      <c r="AK1" s="12" t="s">
        <v>2395</v>
      </c>
      <c r="AL1" s="12" t="s">
        <v>889</v>
      </c>
      <c r="AM1" s="12" t="s">
        <v>890</v>
      </c>
      <c r="AN1" s="12" t="s">
        <v>891</v>
      </c>
      <c r="AO1" s="12" t="s">
        <v>892</v>
      </c>
      <c r="AP1" s="12" t="s">
        <v>893</v>
      </c>
      <c r="AQ1" s="12" t="s">
        <v>1512</v>
      </c>
      <c r="AR1" s="12" t="s">
        <v>2396</v>
      </c>
      <c r="AS1" s="12" t="s">
        <v>896</v>
      </c>
      <c r="AT1" s="12" t="s">
        <v>2090</v>
      </c>
      <c r="AU1" s="12" t="s">
        <v>2397</v>
      </c>
      <c r="AV1" s="12" t="s">
        <v>1514</v>
      </c>
      <c r="AW1" s="12" t="s">
        <v>2091</v>
      </c>
      <c r="AX1" s="12" t="s">
        <v>900</v>
      </c>
      <c r="AY1" s="12" t="s">
        <v>2092</v>
      </c>
      <c r="AZ1" s="12" t="s">
        <v>902</v>
      </c>
      <c r="BA1" s="12" t="s">
        <v>2398</v>
      </c>
      <c r="BB1" s="12" t="s">
        <v>2093</v>
      </c>
      <c r="BC1" s="12" t="s">
        <v>2094</v>
      </c>
      <c r="BD1" s="12" t="s">
        <v>2399</v>
      </c>
      <c r="BE1" s="10" t="s">
        <v>2400</v>
      </c>
      <c r="BF1" s="10" t="s">
        <v>2401</v>
      </c>
      <c r="BG1" s="10" t="s">
        <v>2402</v>
      </c>
      <c r="BH1" s="10" t="s">
        <v>2403</v>
      </c>
      <c r="BI1" s="10" t="s">
        <v>2404</v>
      </c>
      <c r="BJ1" s="10" t="s">
        <v>2405</v>
      </c>
      <c r="BK1" s="10" t="s">
        <v>2406</v>
      </c>
      <c r="BL1" s="10" t="s">
        <v>2407</v>
      </c>
      <c r="BM1" s="10" t="s">
        <v>2106</v>
      </c>
      <c r="BN1" s="10" t="s">
        <v>2408</v>
      </c>
      <c r="BO1" s="10" t="s">
        <v>2109</v>
      </c>
      <c r="BP1" s="10" t="s">
        <v>2409</v>
      </c>
      <c r="BQ1" s="10" t="s">
        <v>2111</v>
      </c>
      <c r="BR1" s="10" t="s">
        <v>2112</v>
      </c>
      <c r="BS1" s="10" t="s">
        <v>2113</v>
      </c>
      <c r="BT1" s="10" t="s">
        <v>2115</v>
      </c>
      <c r="BU1" s="10" t="s">
        <v>1531</v>
      </c>
      <c r="BV1" s="10" t="s">
        <v>178</v>
      </c>
      <c r="BW1" s="10" t="s">
        <v>2410</v>
      </c>
      <c r="BX1" s="10" t="s">
        <v>1534</v>
      </c>
      <c r="BY1" s="10" t="s">
        <v>702</v>
      </c>
      <c r="BZ1" s="10" t="s">
        <v>708</v>
      </c>
      <c r="CA1" s="10" t="s">
        <v>717</v>
      </c>
      <c r="CB1" s="10" t="s">
        <v>726</v>
      </c>
      <c r="CC1" s="10" t="s">
        <v>925</v>
      </c>
      <c r="CD1" s="10" t="s">
        <v>827</v>
      </c>
      <c r="CE1" s="10" t="s">
        <v>833</v>
      </c>
      <c r="CF1" s="10" t="s">
        <v>835</v>
      </c>
      <c r="CG1" s="10" t="s">
        <v>843</v>
      </c>
    </row>
    <row r="2" spans="1:85" ht="15.75" customHeight="1" x14ac:dyDescent="0.2">
      <c r="A2" s="14">
        <v>41976.577047002313</v>
      </c>
      <c r="B2" s="1">
        <v>3</v>
      </c>
      <c r="C2" s="1">
        <v>5</v>
      </c>
      <c r="D2" s="1">
        <v>2</v>
      </c>
      <c r="E2" s="1">
        <v>3</v>
      </c>
      <c r="F2" s="1">
        <v>4</v>
      </c>
      <c r="G2" s="1">
        <v>4</v>
      </c>
      <c r="H2" s="1">
        <v>4</v>
      </c>
      <c r="I2" s="1">
        <v>4</v>
      </c>
      <c r="J2" s="1">
        <v>3</v>
      </c>
      <c r="K2" s="1">
        <v>2</v>
      </c>
      <c r="L2" s="1">
        <v>4</v>
      </c>
      <c r="M2" s="1">
        <v>5</v>
      </c>
      <c r="N2" s="1">
        <v>1</v>
      </c>
      <c r="O2" s="1">
        <v>4</v>
      </c>
      <c r="P2" s="1">
        <v>3</v>
      </c>
      <c r="Q2" s="1">
        <v>5</v>
      </c>
      <c r="R2" s="1">
        <v>5</v>
      </c>
      <c r="S2" s="1">
        <v>5</v>
      </c>
      <c r="T2" s="1">
        <v>3</v>
      </c>
      <c r="U2" s="1">
        <v>2</v>
      </c>
      <c r="V2" s="1">
        <v>4</v>
      </c>
      <c r="W2" s="1">
        <v>4</v>
      </c>
      <c r="X2" s="1">
        <v>3</v>
      </c>
      <c r="Y2" s="1">
        <v>4</v>
      </c>
      <c r="Z2" s="1">
        <v>3</v>
      </c>
      <c r="AA2" s="1">
        <v>4</v>
      </c>
      <c r="AB2" s="1">
        <v>2</v>
      </c>
      <c r="AC2" s="1">
        <v>5</v>
      </c>
      <c r="AD2" s="1">
        <v>3</v>
      </c>
      <c r="AE2" s="1">
        <v>1</v>
      </c>
      <c r="AF2" s="1">
        <v>3</v>
      </c>
      <c r="AG2" s="1">
        <v>4</v>
      </c>
      <c r="AH2" s="1">
        <v>5</v>
      </c>
      <c r="AI2" s="1">
        <v>4</v>
      </c>
      <c r="AJ2" s="1">
        <v>3</v>
      </c>
      <c r="AK2" s="1">
        <v>5</v>
      </c>
      <c r="AL2" s="1">
        <v>2</v>
      </c>
      <c r="AM2" s="1">
        <v>3</v>
      </c>
      <c r="AN2" s="1">
        <v>5</v>
      </c>
      <c r="AO2" s="1">
        <v>3</v>
      </c>
      <c r="AP2" s="1">
        <v>3</v>
      </c>
      <c r="AQ2" s="1">
        <v>3</v>
      </c>
      <c r="AR2" s="1">
        <v>3</v>
      </c>
      <c r="AS2" s="1">
        <v>3</v>
      </c>
      <c r="AT2" s="1">
        <v>4</v>
      </c>
      <c r="AU2" s="1">
        <v>3</v>
      </c>
      <c r="AV2" s="1">
        <v>1</v>
      </c>
      <c r="AW2" s="1">
        <v>2</v>
      </c>
      <c r="AX2" s="1">
        <v>3</v>
      </c>
      <c r="AY2" s="1">
        <v>5</v>
      </c>
      <c r="AZ2" s="1">
        <v>5</v>
      </c>
      <c r="BA2" s="1">
        <v>5</v>
      </c>
      <c r="BB2" s="1">
        <v>3</v>
      </c>
      <c r="BC2" s="1">
        <v>1</v>
      </c>
      <c r="BD2" s="1">
        <v>5</v>
      </c>
      <c r="BE2" s="1" t="s">
        <v>2411</v>
      </c>
      <c r="BF2" s="1" t="s">
        <v>2412</v>
      </c>
      <c r="BG2" s="1" t="s">
        <v>2413</v>
      </c>
      <c r="BH2" s="1" t="s">
        <v>2414</v>
      </c>
      <c r="BI2" s="1" t="s">
        <v>2415</v>
      </c>
      <c r="BJ2" s="1" t="s">
        <v>2416</v>
      </c>
      <c r="BK2" s="1" t="s">
        <v>198</v>
      </c>
      <c r="BL2" s="1" t="s">
        <v>198</v>
      </c>
      <c r="BM2" s="1" t="s">
        <v>198</v>
      </c>
      <c r="BN2" s="1" t="s">
        <v>198</v>
      </c>
      <c r="BO2" s="1" t="s">
        <v>198</v>
      </c>
      <c r="BP2" s="1" t="s">
        <v>1564</v>
      </c>
      <c r="BQ2" s="1" t="s">
        <v>198</v>
      </c>
      <c r="BR2" s="1" t="s">
        <v>198</v>
      </c>
      <c r="BS2" s="1" t="s">
        <v>198</v>
      </c>
      <c r="BT2" s="1" t="s">
        <v>198</v>
      </c>
      <c r="BU2" s="1" t="s">
        <v>198</v>
      </c>
      <c r="BV2" s="1" t="s">
        <v>187</v>
      </c>
      <c r="BW2" s="1" t="s">
        <v>2121</v>
      </c>
      <c r="BX2" s="1" t="s">
        <v>2128</v>
      </c>
      <c r="BY2" s="1" t="s">
        <v>704</v>
      </c>
      <c r="BZ2" s="1" t="s">
        <v>711</v>
      </c>
      <c r="CA2" s="1" t="s">
        <v>719</v>
      </c>
      <c r="CB2" s="1" t="s">
        <v>727</v>
      </c>
      <c r="CC2" s="1" t="s">
        <v>977</v>
      </c>
      <c r="CD2" s="1" t="s">
        <v>2417</v>
      </c>
      <c r="CE2" s="1" t="s">
        <v>1601</v>
      </c>
      <c r="CF2" s="1" t="s">
        <v>837</v>
      </c>
      <c r="CG2" s="1" t="s">
        <v>844</v>
      </c>
    </row>
    <row r="3" spans="1:85" ht="15.75" customHeight="1" x14ac:dyDescent="0.2">
      <c r="A3" s="14">
        <v>41976.591282777779</v>
      </c>
      <c r="B3" s="1">
        <v>3</v>
      </c>
      <c r="C3" s="1">
        <v>3</v>
      </c>
      <c r="D3" s="1">
        <v>5</v>
      </c>
      <c r="E3" s="1">
        <v>4</v>
      </c>
      <c r="F3" s="1">
        <v>5</v>
      </c>
      <c r="G3" s="1">
        <v>3</v>
      </c>
      <c r="H3" s="1">
        <v>3</v>
      </c>
      <c r="I3" s="1">
        <v>2</v>
      </c>
      <c r="J3" s="1">
        <v>3</v>
      </c>
      <c r="K3" s="1">
        <v>3</v>
      </c>
      <c r="L3" s="1">
        <v>3</v>
      </c>
      <c r="M3" s="1">
        <v>4</v>
      </c>
      <c r="N3" s="1">
        <v>3</v>
      </c>
      <c r="O3" s="1">
        <v>5</v>
      </c>
      <c r="P3" s="1">
        <v>3</v>
      </c>
      <c r="Q3" s="1">
        <v>2</v>
      </c>
      <c r="R3" s="1">
        <v>3</v>
      </c>
      <c r="S3" s="1">
        <v>4</v>
      </c>
      <c r="T3" s="1">
        <v>3</v>
      </c>
      <c r="U3" s="1">
        <v>3</v>
      </c>
      <c r="V3" s="1">
        <v>5</v>
      </c>
      <c r="W3" s="1">
        <v>2</v>
      </c>
      <c r="X3" s="1">
        <v>3</v>
      </c>
      <c r="Y3" s="1">
        <v>3</v>
      </c>
      <c r="Z3" s="1">
        <v>4</v>
      </c>
      <c r="AA3" s="1">
        <v>3</v>
      </c>
      <c r="AB3" s="1">
        <v>3</v>
      </c>
      <c r="AC3" s="1">
        <v>3</v>
      </c>
      <c r="AD3" s="1">
        <v>4</v>
      </c>
      <c r="AE3" s="1">
        <v>3</v>
      </c>
      <c r="AF3" s="1">
        <v>3</v>
      </c>
      <c r="AG3" s="1">
        <v>3</v>
      </c>
      <c r="AH3" s="1">
        <v>4</v>
      </c>
      <c r="AI3" s="1">
        <v>4</v>
      </c>
      <c r="AJ3" s="1">
        <v>2</v>
      </c>
      <c r="AK3" s="1">
        <v>3</v>
      </c>
      <c r="AL3" s="1">
        <v>5</v>
      </c>
      <c r="AM3" s="1">
        <v>5</v>
      </c>
      <c r="AN3" s="1">
        <v>5</v>
      </c>
      <c r="AO3" s="1">
        <v>4</v>
      </c>
      <c r="AP3" s="1">
        <v>4</v>
      </c>
      <c r="AQ3" s="1">
        <v>3</v>
      </c>
      <c r="AR3" s="1">
        <v>3</v>
      </c>
      <c r="AS3" s="1">
        <v>4</v>
      </c>
      <c r="AT3" s="1">
        <v>5</v>
      </c>
      <c r="AU3" s="1">
        <v>2</v>
      </c>
      <c r="AV3" s="1">
        <v>2</v>
      </c>
      <c r="AW3" s="1">
        <v>4</v>
      </c>
      <c r="AX3" s="1">
        <v>4</v>
      </c>
      <c r="AY3" s="1">
        <v>4</v>
      </c>
      <c r="AZ3" s="1">
        <v>3</v>
      </c>
      <c r="BA3" s="1">
        <v>4</v>
      </c>
      <c r="BB3" s="1">
        <v>3</v>
      </c>
      <c r="BC3" s="1">
        <v>2</v>
      </c>
      <c r="BD3" s="1">
        <v>5</v>
      </c>
      <c r="BE3" s="1" t="s">
        <v>2412</v>
      </c>
      <c r="BF3" s="1" t="s">
        <v>2413</v>
      </c>
      <c r="BG3" s="1" t="s">
        <v>5</v>
      </c>
      <c r="BH3" s="1" t="s">
        <v>5</v>
      </c>
      <c r="BI3" s="1" t="s">
        <v>2411</v>
      </c>
      <c r="BJ3" s="1" t="s">
        <v>2414</v>
      </c>
      <c r="BK3" s="1" t="s">
        <v>2418</v>
      </c>
      <c r="BL3" s="1" t="s">
        <v>2418</v>
      </c>
      <c r="BM3" s="1" t="s">
        <v>198</v>
      </c>
      <c r="BN3" s="1" t="s">
        <v>2118</v>
      </c>
      <c r="BO3" s="1" t="s">
        <v>2118</v>
      </c>
      <c r="BP3" s="1" t="s">
        <v>2118</v>
      </c>
      <c r="BQ3" s="1" t="s">
        <v>5</v>
      </c>
      <c r="BR3" s="1" t="s">
        <v>5</v>
      </c>
      <c r="BS3" s="1" t="s">
        <v>5</v>
      </c>
      <c r="BT3" s="1" t="s">
        <v>5</v>
      </c>
      <c r="BU3" s="1" t="s">
        <v>1564</v>
      </c>
      <c r="BY3" s="1" t="s">
        <v>704</v>
      </c>
      <c r="BZ3" s="1" t="s">
        <v>713</v>
      </c>
      <c r="CA3" s="1" t="s">
        <v>721</v>
      </c>
      <c r="CB3" s="1" t="s">
        <v>727</v>
      </c>
      <c r="CC3" s="1" t="s">
        <v>2419</v>
      </c>
      <c r="CD3" s="1" t="s">
        <v>828</v>
      </c>
      <c r="CE3" s="1" t="s">
        <v>1160</v>
      </c>
      <c r="CF3" s="1" t="s">
        <v>837</v>
      </c>
      <c r="CG3" s="1" t="s">
        <v>844</v>
      </c>
    </row>
    <row r="4" spans="1:85" ht="15.75" customHeight="1" x14ac:dyDescent="0.2">
      <c r="A4" s="14">
        <v>41976.594638587965</v>
      </c>
      <c r="B4" s="1">
        <v>4</v>
      </c>
      <c r="C4" s="1">
        <v>5</v>
      </c>
      <c r="D4" s="1">
        <v>1</v>
      </c>
      <c r="E4" s="1">
        <v>1</v>
      </c>
      <c r="F4" s="1">
        <v>5</v>
      </c>
      <c r="G4" s="1">
        <v>3</v>
      </c>
      <c r="H4" s="1">
        <v>2</v>
      </c>
      <c r="I4" s="1">
        <v>1</v>
      </c>
      <c r="J4" s="1">
        <v>3</v>
      </c>
      <c r="K4" s="1">
        <v>4</v>
      </c>
      <c r="L4" s="1">
        <v>1</v>
      </c>
      <c r="M4" s="1">
        <v>1</v>
      </c>
      <c r="N4" s="1">
        <v>1</v>
      </c>
      <c r="O4" s="1">
        <v>4</v>
      </c>
      <c r="P4" s="1">
        <v>1</v>
      </c>
      <c r="Q4" s="1">
        <v>4</v>
      </c>
      <c r="R4" s="1">
        <v>4</v>
      </c>
      <c r="S4" s="1">
        <v>4</v>
      </c>
      <c r="T4" s="1">
        <v>1</v>
      </c>
      <c r="U4" s="1">
        <v>3</v>
      </c>
      <c r="V4" s="1">
        <v>3</v>
      </c>
      <c r="W4" s="1">
        <v>5</v>
      </c>
      <c r="X4" s="1">
        <v>1</v>
      </c>
      <c r="Y4" s="1">
        <v>5</v>
      </c>
      <c r="Z4" s="1">
        <v>2</v>
      </c>
      <c r="AA4" s="1">
        <v>5</v>
      </c>
      <c r="AB4" s="1">
        <v>4</v>
      </c>
      <c r="AC4" s="1">
        <v>5</v>
      </c>
      <c r="AD4" s="1">
        <v>3</v>
      </c>
      <c r="AE4" s="1">
        <v>4</v>
      </c>
      <c r="AF4" s="1">
        <v>3</v>
      </c>
      <c r="AG4" s="1">
        <v>3</v>
      </c>
      <c r="AH4" s="1">
        <v>5</v>
      </c>
      <c r="AI4" s="1">
        <v>4</v>
      </c>
      <c r="AJ4" s="1">
        <v>4</v>
      </c>
      <c r="AK4" s="1">
        <v>5</v>
      </c>
      <c r="AL4" s="1">
        <v>1</v>
      </c>
      <c r="AM4" s="1">
        <v>1</v>
      </c>
      <c r="AN4" s="1">
        <v>5</v>
      </c>
      <c r="AO4" s="1">
        <v>3</v>
      </c>
      <c r="AP4" s="1">
        <v>2</v>
      </c>
      <c r="AQ4" s="1">
        <v>1</v>
      </c>
      <c r="AR4" s="1">
        <v>4</v>
      </c>
      <c r="AS4" s="1">
        <v>4</v>
      </c>
      <c r="AT4" s="1">
        <v>2</v>
      </c>
      <c r="AU4" s="1">
        <v>1</v>
      </c>
      <c r="AV4" s="1">
        <v>1</v>
      </c>
      <c r="AW4" s="1">
        <v>4</v>
      </c>
      <c r="AX4" s="1">
        <v>1</v>
      </c>
      <c r="AY4" s="1">
        <v>4</v>
      </c>
      <c r="AZ4" s="1">
        <v>4</v>
      </c>
      <c r="BA4" s="1">
        <v>4</v>
      </c>
      <c r="BB4" s="1">
        <v>1</v>
      </c>
      <c r="BC4" s="1">
        <v>3</v>
      </c>
      <c r="BD4" s="1">
        <v>4</v>
      </c>
      <c r="BE4" s="1" t="s">
        <v>2414</v>
      </c>
      <c r="BF4" s="1" t="s">
        <v>2411</v>
      </c>
      <c r="BG4" s="1" t="s">
        <v>2412</v>
      </c>
      <c r="BH4" s="1" t="s">
        <v>2413</v>
      </c>
      <c r="BI4" s="1" t="s">
        <v>2416</v>
      </c>
      <c r="BJ4" s="1" t="s">
        <v>2415</v>
      </c>
      <c r="BK4" s="1" t="s">
        <v>1564</v>
      </c>
      <c r="BL4" s="1" t="s">
        <v>2118</v>
      </c>
      <c r="BM4" s="1" t="s">
        <v>2118</v>
      </c>
      <c r="BN4" s="1" t="s">
        <v>2118</v>
      </c>
      <c r="BO4" s="1" t="s">
        <v>2118</v>
      </c>
      <c r="BP4" s="1" t="s">
        <v>2118</v>
      </c>
      <c r="BQ4" s="1" t="s">
        <v>2118</v>
      </c>
      <c r="BR4" s="1" t="s">
        <v>198</v>
      </c>
      <c r="BS4" s="1" t="s">
        <v>198</v>
      </c>
      <c r="BT4" s="1" t="s">
        <v>198</v>
      </c>
      <c r="BU4" s="1" t="s">
        <v>1564</v>
      </c>
      <c r="BY4" s="1" t="s">
        <v>705</v>
      </c>
      <c r="BZ4" s="1" t="s">
        <v>712</v>
      </c>
      <c r="CA4" s="1" t="s">
        <v>719</v>
      </c>
      <c r="CB4" s="1" t="s">
        <v>727</v>
      </c>
      <c r="CC4" s="1" t="s">
        <v>933</v>
      </c>
      <c r="CD4" s="1" t="s">
        <v>741</v>
      </c>
      <c r="CE4" s="1" t="s">
        <v>1018</v>
      </c>
      <c r="CF4" s="1" t="s">
        <v>837</v>
      </c>
      <c r="CG4" s="1" t="s">
        <v>844</v>
      </c>
    </row>
    <row r="5" spans="1:85" ht="15.75" customHeight="1" x14ac:dyDescent="0.2">
      <c r="A5" s="14">
        <v>41976.621003645829</v>
      </c>
      <c r="B5" s="1">
        <v>3</v>
      </c>
      <c r="C5" s="1">
        <v>1</v>
      </c>
      <c r="D5" s="1">
        <v>4</v>
      </c>
      <c r="E5" s="1">
        <v>3</v>
      </c>
      <c r="F5" s="1">
        <v>3</v>
      </c>
      <c r="G5" s="1">
        <v>1</v>
      </c>
      <c r="H5" s="1">
        <v>1</v>
      </c>
      <c r="I5" s="1">
        <v>1</v>
      </c>
      <c r="J5" s="1">
        <v>4</v>
      </c>
      <c r="K5" s="1">
        <v>4</v>
      </c>
      <c r="L5" s="1">
        <v>3</v>
      </c>
      <c r="M5" s="1">
        <v>2</v>
      </c>
      <c r="N5" s="1">
        <v>1</v>
      </c>
      <c r="O5" s="1">
        <v>3</v>
      </c>
      <c r="P5" s="1">
        <v>4</v>
      </c>
      <c r="Q5" s="1">
        <v>5</v>
      </c>
      <c r="R5" s="1">
        <v>2</v>
      </c>
      <c r="S5" s="1">
        <v>5</v>
      </c>
      <c r="T5" s="1">
        <v>1</v>
      </c>
      <c r="U5" s="1">
        <v>3</v>
      </c>
      <c r="V5" s="1">
        <v>4</v>
      </c>
      <c r="W5" s="1">
        <v>5</v>
      </c>
      <c r="X5" s="1">
        <v>4</v>
      </c>
      <c r="Y5" s="1">
        <v>5</v>
      </c>
      <c r="Z5" s="1">
        <v>5</v>
      </c>
      <c r="AA5" s="1">
        <v>4</v>
      </c>
      <c r="AB5" s="1">
        <v>5</v>
      </c>
      <c r="AC5" s="1">
        <v>5</v>
      </c>
      <c r="AD5" s="1">
        <v>4</v>
      </c>
      <c r="AE5" s="1">
        <v>4</v>
      </c>
      <c r="AF5" s="1">
        <v>3</v>
      </c>
      <c r="AG5" s="1">
        <v>3</v>
      </c>
      <c r="AH5" s="1">
        <v>5</v>
      </c>
      <c r="AI5" s="1">
        <v>4</v>
      </c>
      <c r="AJ5" s="1">
        <v>4</v>
      </c>
      <c r="AK5" s="1">
        <v>3</v>
      </c>
      <c r="AL5" s="1">
        <v>3</v>
      </c>
      <c r="AM5" s="1">
        <v>4</v>
      </c>
      <c r="AN5" s="1">
        <v>5</v>
      </c>
      <c r="AO5" s="1">
        <v>1</v>
      </c>
      <c r="AP5" s="1">
        <v>1</v>
      </c>
      <c r="AQ5" s="1">
        <v>1</v>
      </c>
      <c r="AR5" s="1">
        <v>4</v>
      </c>
      <c r="AS5" s="1">
        <v>5</v>
      </c>
      <c r="AT5" s="1">
        <v>3</v>
      </c>
      <c r="AU5" s="1">
        <v>1</v>
      </c>
      <c r="AV5" s="1">
        <v>1</v>
      </c>
      <c r="AW5" s="1">
        <v>3</v>
      </c>
      <c r="AX5" s="1">
        <v>4</v>
      </c>
      <c r="AY5" s="1">
        <v>5</v>
      </c>
      <c r="AZ5" s="1">
        <v>2</v>
      </c>
      <c r="BA5" s="1">
        <v>5</v>
      </c>
      <c r="BB5" s="1">
        <v>1</v>
      </c>
      <c r="BC5" s="1">
        <v>2</v>
      </c>
      <c r="BD5" s="1">
        <v>5</v>
      </c>
      <c r="BE5" s="1" t="s">
        <v>2411</v>
      </c>
      <c r="BF5" s="1" t="s">
        <v>2412</v>
      </c>
      <c r="BG5" s="1" t="s">
        <v>2414</v>
      </c>
      <c r="BH5" s="1" t="s">
        <v>2413</v>
      </c>
      <c r="BI5" s="1" t="s">
        <v>2414</v>
      </c>
      <c r="BJ5" s="1" t="s">
        <v>2413</v>
      </c>
      <c r="BK5" s="1" t="s">
        <v>198</v>
      </c>
      <c r="BL5" s="1" t="s">
        <v>198</v>
      </c>
      <c r="BM5" s="1" t="s">
        <v>198</v>
      </c>
      <c r="BN5" s="1" t="s">
        <v>198</v>
      </c>
      <c r="BO5" s="1" t="s">
        <v>198</v>
      </c>
      <c r="BP5" s="1" t="s">
        <v>198</v>
      </c>
      <c r="BQ5" s="1" t="s">
        <v>198</v>
      </c>
      <c r="BR5" s="1" t="s">
        <v>198</v>
      </c>
      <c r="BS5" s="1" t="s">
        <v>198</v>
      </c>
      <c r="BT5" s="1" t="s">
        <v>198</v>
      </c>
      <c r="BU5" s="1" t="s">
        <v>198</v>
      </c>
      <c r="BV5" s="1" t="s">
        <v>183</v>
      </c>
      <c r="BW5" s="1" t="s">
        <v>2121</v>
      </c>
      <c r="BX5" s="1" t="s">
        <v>1539</v>
      </c>
      <c r="BY5" s="1" t="s">
        <v>705</v>
      </c>
      <c r="BZ5" s="1" t="s">
        <v>715</v>
      </c>
      <c r="CA5" s="1" t="s">
        <v>719</v>
      </c>
      <c r="CB5" s="1" t="s">
        <v>729</v>
      </c>
      <c r="CC5" s="1" t="s">
        <v>2420</v>
      </c>
      <c r="CD5" s="1" t="s">
        <v>236</v>
      </c>
      <c r="CE5" s="1" t="s">
        <v>1404</v>
      </c>
      <c r="CF5" s="1" t="s">
        <v>1472</v>
      </c>
      <c r="CG5" s="1" t="s">
        <v>2421</v>
      </c>
    </row>
    <row r="6" spans="1:85" ht="15.75" customHeight="1" x14ac:dyDescent="0.2">
      <c r="A6" s="14">
        <v>41976.621789293989</v>
      </c>
      <c r="B6" s="1">
        <v>1</v>
      </c>
      <c r="C6" s="1">
        <v>2</v>
      </c>
      <c r="D6" s="1">
        <v>1</v>
      </c>
      <c r="E6" s="1">
        <v>1</v>
      </c>
      <c r="F6" s="1">
        <v>2</v>
      </c>
      <c r="G6" s="1">
        <v>2</v>
      </c>
      <c r="H6" s="1">
        <v>5</v>
      </c>
      <c r="I6" s="1">
        <v>4</v>
      </c>
      <c r="J6" s="1">
        <v>2</v>
      </c>
      <c r="K6" s="1">
        <v>3</v>
      </c>
      <c r="L6" s="1">
        <v>2</v>
      </c>
      <c r="M6" s="1">
        <v>2</v>
      </c>
      <c r="N6" s="1">
        <v>2</v>
      </c>
      <c r="O6" s="1">
        <v>4</v>
      </c>
      <c r="P6" s="1">
        <v>3</v>
      </c>
      <c r="Q6" s="1">
        <v>5</v>
      </c>
      <c r="R6" s="1">
        <v>4</v>
      </c>
      <c r="S6" s="1">
        <v>4</v>
      </c>
      <c r="T6" s="1">
        <v>1</v>
      </c>
      <c r="U6" s="1">
        <v>2</v>
      </c>
      <c r="V6" s="1">
        <v>3</v>
      </c>
      <c r="W6" s="1">
        <v>5</v>
      </c>
      <c r="X6" s="1">
        <v>2</v>
      </c>
      <c r="Y6" s="1">
        <v>4</v>
      </c>
      <c r="Z6" s="1">
        <v>5</v>
      </c>
      <c r="AA6" s="1">
        <v>5</v>
      </c>
      <c r="AB6" s="1">
        <v>3</v>
      </c>
      <c r="AC6" s="1">
        <v>4</v>
      </c>
      <c r="AD6" s="1">
        <v>2</v>
      </c>
      <c r="AE6" s="1">
        <v>2</v>
      </c>
      <c r="AF6" s="1">
        <v>2</v>
      </c>
      <c r="AG6" s="1">
        <v>2</v>
      </c>
      <c r="AH6" s="1">
        <v>4</v>
      </c>
      <c r="AI6" s="1">
        <v>5</v>
      </c>
      <c r="AJ6" s="1">
        <v>2</v>
      </c>
      <c r="AK6" s="1">
        <v>3</v>
      </c>
      <c r="AL6" s="1">
        <v>2</v>
      </c>
      <c r="AM6" s="1">
        <v>2</v>
      </c>
      <c r="AN6" s="1">
        <v>2</v>
      </c>
      <c r="AO6" s="1">
        <v>3</v>
      </c>
      <c r="AP6" s="1">
        <v>5</v>
      </c>
      <c r="AQ6" s="1">
        <v>4</v>
      </c>
      <c r="AR6" s="1">
        <v>3</v>
      </c>
      <c r="AS6" s="1">
        <v>4</v>
      </c>
      <c r="AT6" s="1">
        <v>2</v>
      </c>
      <c r="AU6" s="1">
        <v>2</v>
      </c>
      <c r="AV6" s="1">
        <v>2</v>
      </c>
      <c r="AW6" s="1">
        <v>4</v>
      </c>
      <c r="AX6" s="1">
        <v>4</v>
      </c>
      <c r="AY6" s="1">
        <v>4</v>
      </c>
      <c r="AZ6" s="1">
        <v>4</v>
      </c>
      <c r="BA6" s="1">
        <v>4</v>
      </c>
      <c r="BB6" s="1">
        <v>1</v>
      </c>
      <c r="BC6" s="1">
        <v>2</v>
      </c>
      <c r="BD6" s="1">
        <v>5</v>
      </c>
      <c r="BE6" s="1" t="s">
        <v>2414</v>
      </c>
      <c r="BF6" s="1" t="s">
        <v>2411</v>
      </c>
      <c r="BG6" s="1" t="s">
        <v>2412</v>
      </c>
      <c r="BH6" s="1" t="s">
        <v>2415</v>
      </c>
      <c r="BI6" s="1" t="s">
        <v>2413</v>
      </c>
      <c r="BJ6" s="1" t="s">
        <v>2416</v>
      </c>
      <c r="BK6" s="1" t="s">
        <v>198</v>
      </c>
      <c r="BL6" s="1" t="s">
        <v>198</v>
      </c>
      <c r="BM6" s="1" t="s">
        <v>198</v>
      </c>
      <c r="BN6" s="1" t="s">
        <v>198</v>
      </c>
      <c r="BO6" s="1" t="s">
        <v>198</v>
      </c>
      <c r="BP6" s="1" t="s">
        <v>1564</v>
      </c>
      <c r="BQ6" s="1" t="s">
        <v>2418</v>
      </c>
      <c r="BR6" s="1" t="s">
        <v>198</v>
      </c>
      <c r="BS6" s="1" t="s">
        <v>198</v>
      </c>
      <c r="BT6" s="1" t="s">
        <v>2418</v>
      </c>
      <c r="BU6" s="1" t="s">
        <v>198</v>
      </c>
      <c r="BV6" s="1" t="s">
        <v>187</v>
      </c>
      <c r="BX6" s="1" t="s">
        <v>2128</v>
      </c>
      <c r="BY6" s="1" t="s">
        <v>705</v>
      </c>
      <c r="BZ6" s="1" t="s">
        <v>713</v>
      </c>
      <c r="CA6" s="1" t="s">
        <v>722</v>
      </c>
      <c r="CB6" s="1" t="s">
        <v>727</v>
      </c>
      <c r="CC6" s="1" t="s">
        <v>2422</v>
      </c>
      <c r="CD6" s="1" t="s">
        <v>206</v>
      </c>
      <c r="CE6" s="1" t="s">
        <v>1242</v>
      </c>
      <c r="CF6" s="1" t="s">
        <v>837</v>
      </c>
      <c r="CG6" s="1" t="s">
        <v>844</v>
      </c>
    </row>
    <row r="7" spans="1:85" ht="15.75" customHeight="1" x14ac:dyDescent="0.2">
      <c r="A7" s="14">
        <v>41976.628085104167</v>
      </c>
      <c r="B7" s="1">
        <v>5</v>
      </c>
      <c r="C7" s="1">
        <v>3</v>
      </c>
      <c r="D7" s="1">
        <v>2</v>
      </c>
      <c r="E7" s="1">
        <v>5</v>
      </c>
      <c r="F7" s="1">
        <v>4</v>
      </c>
      <c r="G7" s="1">
        <v>2</v>
      </c>
      <c r="H7" s="1">
        <v>3</v>
      </c>
      <c r="I7" s="1">
        <v>3</v>
      </c>
      <c r="J7" s="1">
        <v>4</v>
      </c>
      <c r="K7" s="1">
        <v>3</v>
      </c>
      <c r="L7" s="1">
        <v>5</v>
      </c>
      <c r="M7" s="1">
        <v>3</v>
      </c>
      <c r="N7" s="1">
        <v>3</v>
      </c>
      <c r="O7" s="1">
        <v>4</v>
      </c>
      <c r="P7" s="1">
        <v>5</v>
      </c>
      <c r="Q7" s="1">
        <v>4</v>
      </c>
      <c r="R7" s="1">
        <v>5</v>
      </c>
      <c r="S7" s="1">
        <v>3</v>
      </c>
      <c r="T7" s="1">
        <v>2</v>
      </c>
      <c r="U7" s="1">
        <v>2</v>
      </c>
      <c r="V7" s="1">
        <v>3</v>
      </c>
      <c r="W7" s="1">
        <v>4</v>
      </c>
      <c r="X7" s="1">
        <v>3</v>
      </c>
      <c r="Y7" s="1">
        <v>5</v>
      </c>
      <c r="Z7" s="1">
        <v>4</v>
      </c>
      <c r="AA7" s="1">
        <v>4</v>
      </c>
      <c r="AB7" s="1">
        <v>5</v>
      </c>
      <c r="AC7" s="1">
        <v>4</v>
      </c>
      <c r="AD7" s="1">
        <v>3</v>
      </c>
      <c r="AE7" s="1">
        <v>3</v>
      </c>
      <c r="AF7" s="1">
        <v>4</v>
      </c>
      <c r="AG7" s="1">
        <v>4</v>
      </c>
      <c r="AH7" s="1">
        <v>4</v>
      </c>
      <c r="AI7" s="1">
        <v>3</v>
      </c>
      <c r="AJ7" s="1">
        <v>4</v>
      </c>
      <c r="AK7" s="1">
        <v>2</v>
      </c>
      <c r="AL7" s="1">
        <v>3</v>
      </c>
      <c r="AM7" s="1">
        <v>4</v>
      </c>
      <c r="AN7" s="1">
        <v>4</v>
      </c>
      <c r="AO7" s="1">
        <v>3</v>
      </c>
      <c r="AP7" s="1">
        <v>3</v>
      </c>
      <c r="AQ7" s="1">
        <v>3</v>
      </c>
      <c r="AR7" s="1">
        <v>5</v>
      </c>
      <c r="AS7" s="1">
        <v>3</v>
      </c>
      <c r="AT7" s="1">
        <v>5</v>
      </c>
      <c r="AU7" s="1">
        <v>5</v>
      </c>
      <c r="AV7" s="1">
        <v>3</v>
      </c>
      <c r="AW7" s="1">
        <v>5</v>
      </c>
      <c r="AX7" s="1">
        <v>4</v>
      </c>
      <c r="AY7" s="1">
        <v>5</v>
      </c>
      <c r="AZ7" s="1">
        <v>5</v>
      </c>
      <c r="BA7" s="1">
        <v>5</v>
      </c>
      <c r="BB7" s="1">
        <v>3</v>
      </c>
      <c r="BC7" s="1">
        <v>2</v>
      </c>
      <c r="BD7" s="1">
        <v>3</v>
      </c>
      <c r="BE7" s="1" t="s">
        <v>2414</v>
      </c>
      <c r="BF7" s="1" t="s">
        <v>2411</v>
      </c>
      <c r="BG7" s="1" t="s">
        <v>2413</v>
      </c>
      <c r="BH7" s="1" t="s">
        <v>2412</v>
      </c>
      <c r="BI7" s="1" t="s">
        <v>2415</v>
      </c>
      <c r="BJ7" s="1" t="s">
        <v>5</v>
      </c>
      <c r="BK7" s="1" t="s">
        <v>1564</v>
      </c>
      <c r="BL7" s="1" t="s">
        <v>198</v>
      </c>
      <c r="BM7" s="1" t="s">
        <v>198</v>
      </c>
      <c r="BN7" s="1" t="s">
        <v>198</v>
      </c>
      <c r="BO7" s="1" t="s">
        <v>1564</v>
      </c>
      <c r="BP7" s="1" t="s">
        <v>1564</v>
      </c>
      <c r="BQ7" s="1" t="s">
        <v>2118</v>
      </c>
      <c r="BR7" s="1" t="s">
        <v>2118</v>
      </c>
      <c r="BS7" s="1" t="s">
        <v>2118</v>
      </c>
      <c r="BT7" s="1" t="s">
        <v>2118</v>
      </c>
      <c r="BU7" s="1" t="s">
        <v>198</v>
      </c>
      <c r="BV7" s="1" t="s">
        <v>187</v>
      </c>
      <c r="BW7" s="1" t="s">
        <v>2121</v>
      </c>
      <c r="BX7" s="1" t="s">
        <v>2128</v>
      </c>
      <c r="BY7" s="1" t="s">
        <v>705</v>
      </c>
      <c r="BZ7" s="1" t="s">
        <v>711</v>
      </c>
      <c r="CA7" s="1" t="s">
        <v>719</v>
      </c>
      <c r="CB7" s="1" t="s">
        <v>727</v>
      </c>
      <c r="CC7" s="1" t="s">
        <v>977</v>
      </c>
      <c r="CD7" s="1" t="s">
        <v>830</v>
      </c>
      <c r="CE7" s="1" t="s">
        <v>1920</v>
      </c>
      <c r="CF7" s="1" t="s">
        <v>837</v>
      </c>
      <c r="CG7" s="1" t="s">
        <v>844</v>
      </c>
    </row>
    <row r="8" spans="1:85" ht="15.75" customHeight="1" x14ac:dyDescent="0.2">
      <c r="A8" s="14">
        <v>41976.67586221065</v>
      </c>
      <c r="B8" s="1">
        <v>4</v>
      </c>
      <c r="C8" s="1">
        <v>4</v>
      </c>
      <c r="D8" s="1">
        <v>4</v>
      </c>
      <c r="E8" s="1">
        <v>2</v>
      </c>
      <c r="F8" s="1">
        <v>5</v>
      </c>
      <c r="G8" s="1">
        <v>4</v>
      </c>
      <c r="H8" s="1">
        <v>5</v>
      </c>
      <c r="I8" s="1">
        <v>5</v>
      </c>
      <c r="J8" s="1">
        <v>5</v>
      </c>
      <c r="K8" s="1">
        <v>5</v>
      </c>
      <c r="L8" s="1">
        <v>5</v>
      </c>
      <c r="M8" s="1">
        <v>4</v>
      </c>
      <c r="N8" s="1">
        <v>4</v>
      </c>
      <c r="O8" s="1">
        <v>5</v>
      </c>
      <c r="P8" s="1">
        <v>5</v>
      </c>
      <c r="Q8" s="1">
        <v>5</v>
      </c>
      <c r="R8" s="1">
        <v>4</v>
      </c>
      <c r="S8" s="1">
        <v>5</v>
      </c>
      <c r="T8" s="1">
        <v>5</v>
      </c>
      <c r="U8" s="1">
        <v>5</v>
      </c>
      <c r="V8" s="1">
        <v>5</v>
      </c>
      <c r="W8" s="1">
        <v>5</v>
      </c>
      <c r="X8" s="1">
        <v>5</v>
      </c>
      <c r="Y8" s="1">
        <v>5</v>
      </c>
      <c r="Z8" s="1">
        <v>2</v>
      </c>
      <c r="AA8" s="1">
        <v>3</v>
      </c>
      <c r="AB8" s="1">
        <v>5</v>
      </c>
      <c r="AC8" s="1">
        <v>5</v>
      </c>
      <c r="AD8" s="1">
        <v>3</v>
      </c>
      <c r="AE8" s="1">
        <v>2</v>
      </c>
      <c r="AF8" s="1">
        <v>2</v>
      </c>
      <c r="AG8" s="1">
        <v>5</v>
      </c>
      <c r="AH8" s="1">
        <v>5</v>
      </c>
      <c r="AI8" s="1">
        <v>5</v>
      </c>
      <c r="AJ8" s="1">
        <v>5</v>
      </c>
      <c r="AK8" s="1">
        <v>5</v>
      </c>
      <c r="AL8" s="1">
        <v>5</v>
      </c>
      <c r="AM8" s="1">
        <v>1</v>
      </c>
      <c r="AN8" s="1">
        <v>5</v>
      </c>
      <c r="AO8" s="1">
        <v>5</v>
      </c>
      <c r="AP8" s="1">
        <v>5</v>
      </c>
      <c r="AQ8" s="1">
        <v>5</v>
      </c>
      <c r="AR8" s="1">
        <v>5</v>
      </c>
      <c r="AS8" s="1">
        <v>5</v>
      </c>
      <c r="AT8" s="1">
        <v>5</v>
      </c>
      <c r="AU8" s="1">
        <v>5</v>
      </c>
      <c r="AV8" s="1">
        <v>4</v>
      </c>
      <c r="AW8" s="1">
        <v>5</v>
      </c>
      <c r="AX8" s="1">
        <v>5</v>
      </c>
      <c r="AY8" s="1">
        <v>5</v>
      </c>
      <c r="AZ8" s="1">
        <v>2</v>
      </c>
      <c r="BA8" s="1">
        <v>5</v>
      </c>
      <c r="BB8" s="1">
        <v>5</v>
      </c>
      <c r="BC8" s="1">
        <v>3</v>
      </c>
      <c r="BD8" s="1">
        <v>5</v>
      </c>
      <c r="BE8" s="1" t="s">
        <v>2416</v>
      </c>
      <c r="BF8" s="1" t="s">
        <v>2413</v>
      </c>
      <c r="BG8" s="1" t="s">
        <v>2414</v>
      </c>
      <c r="BH8" s="1" t="s">
        <v>2411</v>
      </c>
      <c r="BI8" s="1" t="s">
        <v>2412</v>
      </c>
      <c r="BJ8" s="1" t="s">
        <v>2415</v>
      </c>
      <c r="BK8" s="1" t="s">
        <v>2418</v>
      </c>
      <c r="BL8" s="1" t="s">
        <v>198</v>
      </c>
      <c r="BM8" s="1" t="s">
        <v>198</v>
      </c>
      <c r="BN8" s="1" t="s">
        <v>198</v>
      </c>
      <c r="BO8" s="1" t="s">
        <v>198</v>
      </c>
      <c r="BP8" s="1" t="s">
        <v>198</v>
      </c>
      <c r="BQ8" s="1" t="s">
        <v>5</v>
      </c>
      <c r="BR8" s="1" t="s">
        <v>2418</v>
      </c>
      <c r="BS8" s="1" t="s">
        <v>2118</v>
      </c>
      <c r="BT8" s="1" t="s">
        <v>2418</v>
      </c>
      <c r="BU8" s="1" t="s">
        <v>198</v>
      </c>
      <c r="BV8" s="1" t="s">
        <v>2119</v>
      </c>
      <c r="BW8" s="1" t="s">
        <v>2121</v>
      </c>
      <c r="BX8" s="1" t="s">
        <v>2423</v>
      </c>
      <c r="BY8" s="1" t="s">
        <v>704</v>
      </c>
      <c r="BZ8" s="1" t="s">
        <v>713</v>
      </c>
      <c r="CA8" s="1" t="s">
        <v>721</v>
      </c>
      <c r="CB8" s="1" t="s">
        <v>727</v>
      </c>
      <c r="CC8" s="1" t="s">
        <v>1087</v>
      </c>
      <c r="CD8" s="1" t="s">
        <v>206</v>
      </c>
      <c r="CE8" s="1" t="s">
        <v>1794</v>
      </c>
      <c r="CF8" s="1" t="s">
        <v>837</v>
      </c>
      <c r="CG8" s="1" t="s">
        <v>844</v>
      </c>
    </row>
    <row r="9" spans="1:85" ht="15.75" customHeight="1" x14ac:dyDescent="0.2">
      <c r="A9" s="14">
        <v>41976.862661585648</v>
      </c>
      <c r="B9" s="1">
        <v>4</v>
      </c>
      <c r="C9" s="1">
        <v>5</v>
      </c>
      <c r="D9" s="1">
        <v>4</v>
      </c>
      <c r="E9" s="1">
        <v>3</v>
      </c>
      <c r="F9" s="1">
        <v>4</v>
      </c>
      <c r="G9" s="1">
        <v>4</v>
      </c>
      <c r="H9" s="1">
        <v>4</v>
      </c>
      <c r="I9" s="1">
        <v>3</v>
      </c>
      <c r="J9" s="1">
        <v>4</v>
      </c>
      <c r="K9" s="1">
        <v>4</v>
      </c>
      <c r="L9" s="1">
        <v>2</v>
      </c>
      <c r="M9" s="1">
        <v>4</v>
      </c>
      <c r="N9" s="1">
        <v>4</v>
      </c>
      <c r="O9" s="1">
        <v>4</v>
      </c>
      <c r="P9" s="1">
        <v>5</v>
      </c>
      <c r="Q9" s="1">
        <v>4</v>
      </c>
      <c r="R9" s="1">
        <v>3</v>
      </c>
      <c r="S9" s="1">
        <v>4</v>
      </c>
      <c r="T9" s="1">
        <v>3</v>
      </c>
      <c r="U9" s="1">
        <v>3</v>
      </c>
      <c r="V9" s="1">
        <v>4</v>
      </c>
      <c r="W9" s="1">
        <v>4</v>
      </c>
      <c r="X9" s="1">
        <v>2</v>
      </c>
      <c r="Y9" s="1">
        <v>4</v>
      </c>
      <c r="Z9" s="1">
        <v>4</v>
      </c>
      <c r="AA9" s="1">
        <v>3</v>
      </c>
      <c r="AB9" s="1">
        <v>4</v>
      </c>
      <c r="AC9" s="1">
        <v>4</v>
      </c>
      <c r="AD9" s="1">
        <v>2</v>
      </c>
      <c r="AE9" s="1">
        <v>5</v>
      </c>
      <c r="AF9" s="1">
        <v>2</v>
      </c>
      <c r="AG9" s="1">
        <v>4</v>
      </c>
      <c r="AH9" s="1">
        <v>5</v>
      </c>
      <c r="AI9" s="1">
        <v>3</v>
      </c>
      <c r="AJ9" s="1">
        <v>5</v>
      </c>
      <c r="AK9" s="1">
        <v>5</v>
      </c>
      <c r="AL9" s="1">
        <v>4</v>
      </c>
      <c r="AM9" s="1">
        <v>4</v>
      </c>
      <c r="AN9" s="1">
        <v>3</v>
      </c>
      <c r="AO9" s="1">
        <v>5</v>
      </c>
      <c r="AP9" s="1">
        <v>5</v>
      </c>
      <c r="AQ9" s="1">
        <v>5</v>
      </c>
      <c r="AR9" s="1">
        <v>4</v>
      </c>
      <c r="AS9" s="1">
        <v>5</v>
      </c>
      <c r="AT9" s="1">
        <v>3</v>
      </c>
      <c r="AU9" s="1">
        <v>5</v>
      </c>
      <c r="AV9" s="1">
        <v>3</v>
      </c>
      <c r="AW9" s="1">
        <v>5</v>
      </c>
      <c r="AX9" s="1">
        <v>5</v>
      </c>
      <c r="AY9" s="1">
        <v>5</v>
      </c>
      <c r="AZ9" s="1">
        <v>3</v>
      </c>
      <c r="BA9" s="1">
        <v>5</v>
      </c>
      <c r="BB9" s="1">
        <v>3</v>
      </c>
      <c r="BC9" s="1">
        <v>4</v>
      </c>
      <c r="BD9" s="1">
        <v>5</v>
      </c>
      <c r="BE9" s="1" t="s">
        <v>2414</v>
      </c>
      <c r="BF9" s="1" t="s">
        <v>2413</v>
      </c>
      <c r="BG9" s="1" t="s">
        <v>2412</v>
      </c>
      <c r="BH9" s="1" t="s">
        <v>2415</v>
      </c>
      <c r="BI9" s="1" t="s">
        <v>2411</v>
      </c>
      <c r="BJ9" s="1" t="s">
        <v>2416</v>
      </c>
      <c r="BK9" s="1" t="s">
        <v>2418</v>
      </c>
      <c r="BL9" s="1" t="s">
        <v>2418</v>
      </c>
      <c r="BM9" s="1" t="s">
        <v>2418</v>
      </c>
      <c r="BN9" s="1" t="s">
        <v>2418</v>
      </c>
      <c r="BO9" s="1" t="s">
        <v>198</v>
      </c>
      <c r="BP9" s="1" t="s">
        <v>198</v>
      </c>
      <c r="BQ9" s="1" t="s">
        <v>2418</v>
      </c>
      <c r="BR9" s="1" t="s">
        <v>2418</v>
      </c>
      <c r="BS9" s="1" t="s">
        <v>2418</v>
      </c>
      <c r="BT9" s="1" t="s">
        <v>2418</v>
      </c>
      <c r="BU9" s="1" t="s">
        <v>1564</v>
      </c>
      <c r="BY9" s="1" t="s">
        <v>704</v>
      </c>
      <c r="BZ9" s="1" t="s">
        <v>713</v>
      </c>
      <c r="CA9" s="1" t="s">
        <v>719</v>
      </c>
      <c r="CB9" s="1" t="s">
        <v>727</v>
      </c>
      <c r="CC9" s="1" t="s">
        <v>1039</v>
      </c>
      <c r="CD9" s="1" t="s">
        <v>741</v>
      </c>
      <c r="CE9" s="1" t="s">
        <v>2314</v>
      </c>
      <c r="CF9" s="1" t="s">
        <v>837</v>
      </c>
      <c r="CG9" s="1" t="s">
        <v>844</v>
      </c>
    </row>
    <row r="10" spans="1:85" ht="15.75" customHeight="1" x14ac:dyDescent="0.2">
      <c r="A10" s="14">
        <v>41977.396902719905</v>
      </c>
      <c r="B10" s="1">
        <v>4</v>
      </c>
      <c r="C10" s="1">
        <v>4</v>
      </c>
      <c r="D10" s="1">
        <v>5</v>
      </c>
      <c r="E10" s="1">
        <v>1</v>
      </c>
      <c r="F10" s="1">
        <v>5</v>
      </c>
      <c r="G10" s="1">
        <v>3</v>
      </c>
      <c r="H10" s="1">
        <v>4</v>
      </c>
      <c r="I10" s="1">
        <v>5</v>
      </c>
      <c r="J10" s="1">
        <v>4</v>
      </c>
      <c r="K10" s="1">
        <v>4</v>
      </c>
      <c r="L10" s="1">
        <v>3</v>
      </c>
      <c r="M10" s="1">
        <v>4</v>
      </c>
      <c r="N10" s="1">
        <v>4</v>
      </c>
      <c r="O10" s="1">
        <v>5</v>
      </c>
      <c r="P10" s="1">
        <v>5</v>
      </c>
      <c r="Q10" s="1">
        <v>3</v>
      </c>
      <c r="R10" s="1">
        <v>4</v>
      </c>
      <c r="S10" s="1">
        <v>5</v>
      </c>
      <c r="T10" s="1">
        <v>2</v>
      </c>
      <c r="U10" s="1">
        <v>4</v>
      </c>
      <c r="V10" s="1">
        <v>5</v>
      </c>
      <c r="W10" s="1">
        <v>5</v>
      </c>
      <c r="X10" s="1">
        <v>3</v>
      </c>
      <c r="Y10" s="1">
        <v>4</v>
      </c>
      <c r="Z10" s="1">
        <v>5</v>
      </c>
      <c r="AA10" s="1">
        <v>3</v>
      </c>
      <c r="AB10" s="1">
        <v>5</v>
      </c>
      <c r="AC10" s="1">
        <v>5</v>
      </c>
      <c r="AD10" s="1">
        <v>4</v>
      </c>
      <c r="AE10" s="1">
        <v>3</v>
      </c>
      <c r="AF10" s="1">
        <v>5</v>
      </c>
      <c r="AG10" s="1">
        <v>5</v>
      </c>
      <c r="AH10" s="1">
        <v>4</v>
      </c>
      <c r="AI10" s="1">
        <v>3</v>
      </c>
      <c r="AJ10" s="1">
        <v>5</v>
      </c>
      <c r="AK10" s="1">
        <v>5</v>
      </c>
      <c r="AL10" s="1">
        <v>5</v>
      </c>
      <c r="AM10" s="1">
        <v>1</v>
      </c>
      <c r="AN10" s="1">
        <v>5</v>
      </c>
      <c r="AO10" s="1">
        <v>4</v>
      </c>
      <c r="AP10" s="1">
        <v>5</v>
      </c>
      <c r="AQ10" s="1">
        <v>5</v>
      </c>
      <c r="AR10" s="1">
        <v>4</v>
      </c>
      <c r="AS10" s="1">
        <v>3</v>
      </c>
      <c r="AT10" s="1">
        <v>3</v>
      </c>
      <c r="AU10" s="1">
        <v>4</v>
      </c>
      <c r="AV10" s="1">
        <v>4</v>
      </c>
      <c r="AW10" s="1">
        <v>5</v>
      </c>
      <c r="AX10" s="1">
        <v>5</v>
      </c>
      <c r="AY10" s="1">
        <v>3</v>
      </c>
      <c r="AZ10" s="1">
        <v>4</v>
      </c>
      <c r="BA10" s="1">
        <v>5</v>
      </c>
      <c r="BB10" s="1">
        <v>3</v>
      </c>
      <c r="BC10" s="1">
        <v>4</v>
      </c>
      <c r="BD10" s="1">
        <v>5</v>
      </c>
      <c r="BE10" s="1" t="s">
        <v>2413</v>
      </c>
      <c r="BF10" s="1" t="s">
        <v>2414</v>
      </c>
      <c r="BG10" s="1" t="s">
        <v>2412</v>
      </c>
      <c r="BH10" s="1" t="s">
        <v>2416</v>
      </c>
      <c r="BI10" s="1" t="s">
        <v>2411</v>
      </c>
      <c r="BJ10" s="1" t="s">
        <v>2415</v>
      </c>
      <c r="BK10" s="1" t="s">
        <v>198</v>
      </c>
      <c r="BL10" s="1" t="s">
        <v>198</v>
      </c>
      <c r="BM10" s="1" t="s">
        <v>2418</v>
      </c>
      <c r="BN10" s="1" t="s">
        <v>198</v>
      </c>
      <c r="BO10" s="1" t="s">
        <v>198</v>
      </c>
      <c r="BP10" s="1" t="s">
        <v>2118</v>
      </c>
      <c r="BQ10" s="1" t="s">
        <v>2118</v>
      </c>
      <c r="BR10" s="1" t="s">
        <v>2118</v>
      </c>
      <c r="BS10" s="1" t="s">
        <v>198</v>
      </c>
      <c r="BT10" s="1" t="s">
        <v>198</v>
      </c>
      <c r="BU10" s="1" t="s">
        <v>198</v>
      </c>
      <c r="BV10" s="1" t="s">
        <v>2119</v>
      </c>
      <c r="BW10" s="1" t="s">
        <v>2121</v>
      </c>
      <c r="BX10" s="1" t="s">
        <v>2128</v>
      </c>
      <c r="BY10" s="1" t="s">
        <v>704</v>
      </c>
      <c r="BZ10" s="1" t="s">
        <v>713</v>
      </c>
      <c r="CA10" s="1" t="s">
        <v>719</v>
      </c>
      <c r="CB10" s="1" t="s">
        <v>727</v>
      </c>
      <c r="CC10" s="1" t="s">
        <v>2424</v>
      </c>
      <c r="CD10" s="1" t="s">
        <v>741</v>
      </c>
      <c r="CE10" s="1" t="s">
        <v>1711</v>
      </c>
      <c r="CF10" s="1" t="s">
        <v>2425</v>
      </c>
      <c r="CG10" s="1" t="s">
        <v>2426</v>
      </c>
    </row>
    <row r="11" spans="1:85" ht="15.75" customHeight="1" x14ac:dyDescent="0.2">
      <c r="A11" s="14">
        <v>41977.426385462961</v>
      </c>
      <c r="B11" s="1">
        <v>3</v>
      </c>
      <c r="C11" s="1">
        <v>5</v>
      </c>
      <c r="D11" s="1">
        <v>5</v>
      </c>
      <c r="E11" s="1">
        <v>2</v>
      </c>
      <c r="F11" s="1">
        <v>5</v>
      </c>
      <c r="G11" s="1">
        <v>2</v>
      </c>
      <c r="H11" s="1">
        <v>2</v>
      </c>
      <c r="I11" s="1">
        <v>4</v>
      </c>
      <c r="J11" s="1">
        <v>4</v>
      </c>
      <c r="K11" s="1">
        <v>1</v>
      </c>
      <c r="L11" s="1">
        <v>1</v>
      </c>
      <c r="M11" s="1">
        <v>1</v>
      </c>
      <c r="N11" s="1">
        <v>1</v>
      </c>
      <c r="O11" s="1">
        <v>4</v>
      </c>
      <c r="P11" s="1">
        <v>5</v>
      </c>
      <c r="Q11" s="1">
        <v>2</v>
      </c>
      <c r="R11" s="1">
        <v>2</v>
      </c>
      <c r="S11" s="1">
        <v>5</v>
      </c>
      <c r="T11" s="1">
        <v>4</v>
      </c>
      <c r="U11" s="1">
        <v>4</v>
      </c>
      <c r="V11" s="1">
        <v>5</v>
      </c>
      <c r="W11" s="1">
        <v>4</v>
      </c>
      <c r="X11" s="1">
        <v>2</v>
      </c>
      <c r="Y11" s="1">
        <v>4</v>
      </c>
      <c r="Z11" s="1">
        <v>3</v>
      </c>
      <c r="AA11" s="1">
        <v>3</v>
      </c>
      <c r="AB11" s="1">
        <v>2</v>
      </c>
      <c r="AC11" s="1">
        <v>4</v>
      </c>
      <c r="AD11" s="1">
        <v>4</v>
      </c>
      <c r="AE11" s="1">
        <v>2</v>
      </c>
      <c r="AF11" s="1">
        <v>5</v>
      </c>
      <c r="AG11" s="1">
        <v>3</v>
      </c>
      <c r="AH11" s="1">
        <v>2</v>
      </c>
      <c r="AI11" s="1">
        <v>3</v>
      </c>
      <c r="AJ11" s="1">
        <v>3</v>
      </c>
      <c r="AK11" s="1">
        <v>5</v>
      </c>
      <c r="AL11" s="1">
        <v>5</v>
      </c>
      <c r="AM11" s="1">
        <v>4</v>
      </c>
      <c r="AN11" s="1">
        <v>5</v>
      </c>
      <c r="AO11" s="1">
        <v>2</v>
      </c>
      <c r="AP11" s="1">
        <v>2</v>
      </c>
      <c r="AQ11" s="1">
        <v>4</v>
      </c>
      <c r="AR11" s="1">
        <v>4</v>
      </c>
      <c r="AS11" s="1">
        <v>1</v>
      </c>
      <c r="AT11" s="1">
        <v>1</v>
      </c>
      <c r="AU11" s="1">
        <v>1</v>
      </c>
      <c r="AV11" s="1">
        <v>1</v>
      </c>
      <c r="AW11" s="1">
        <v>4</v>
      </c>
      <c r="AX11" s="1">
        <v>5</v>
      </c>
      <c r="AY11" s="1">
        <v>2</v>
      </c>
      <c r="AZ11" s="1">
        <v>1</v>
      </c>
      <c r="BA11" s="1">
        <v>5</v>
      </c>
      <c r="BB11" s="1">
        <v>3</v>
      </c>
      <c r="BC11" s="1">
        <v>4</v>
      </c>
      <c r="BD11" s="1">
        <v>5</v>
      </c>
      <c r="BE11" s="1" t="s">
        <v>2415</v>
      </c>
      <c r="BF11" s="1" t="s">
        <v>2412</v>
      </c>
      <c r="BG11" s="1" t="s">
        <v>2413</v>
      </c>
      <c r="BH11" s="1" t="s">
        <v>2414</v>
      </c>
      <c r="BI11" s="1" t="s">
        <v>2411</v>
      </c>
      <c r="BJ11" s="1" t="s">
        <v>2416</v>
      </c>
      <c r="BK11" s="1" t="s">
        <v>1564</v>
      </c>
      <c r="BL11" s="1" t="s">
        <v>198</v>
      </c>
      <c r="BM11" s="1" t="s">
        <v>198</v>
      </c>
      <c r="BN11" s="1" t="s">
        <v>198</v>
      </c>
      <c r="BO11" s="1" t="s">
        <v>198</v>
      </c>
      <c r="BP11" s="1" t="s">
        <v>198</v>
      </c>
      <c r="BQ11" s="1" t="s">
        <v>1564</v>
      </c>
      <c r="BR11" s="1" t="s">
        <v>5</v>
      </c>
      <c r="BS11" s="1" t="s">
        <v>198</v>
      </c>
      <c r="BT11" s="1" t="s">
        <v>198</v>
      </c>
      <c r="BU11" s="1" t="s">
        <v>198</v>
      </c>
      <c r="BV11" s="1" t="s">
        <v>2119</v>
      </c>
      <c r="BW11" s="1" t="s">
        <v>2192</v>
      </c>
      <c r="BX11" s="1" t="s">
        <v>2128</v>
      </c>
      <c r="BY11" s="1" t="s">
        <v>705</v>
      </c>
      <c r="BZ11" s="1" t="s">
        <v>712</v>
      </c>
      <c r="CA11" s="1" t="s">
        <v>719</v>
      </c>
      <c r="CB11" s="1" t="s">
        <v>727</v>
      </c>
      <c r="CC11" s="1" t="s">
        <v>2427</v>
      </c>
      <c r="CD11" s="1" t="s">
        <v>830</v>
      </c>
      <c r="CE11" s="1" t="s">
        <v>1037</v>
      </c>
      <c r="CF11" s="1" t="s">
        <v>837</v>
      </c>
      <c r="CG11" s="1" t="s">
        <v>844</v>
      </c>
    </row>
    <row r="12" spans="1:85" ht="15.75" customHeight="1" x14ac:dyDescent="0.2">
      <c r="A12" s="14">
        <v>41977.430414664355</v>
      </c>
      <c r="B12" s="1">
        <v>1</v>
      </c>
      <c r="C12" s="1">
        <v>3</v>
      </c>
      <c r="D12" s="1">
        <v>1</v>
      </c>
      <c r="E12" s="1">
        <v>1</v>
      </c>
      <c r="F12" s="1">
        <v>4</v>
      </c>
      <c r="G12" s="1">
        <v>3</v>
      </c>
      <c r="H12" s="1">
        <v>3</v>
      </c>
      <c r="I12" s="1">
        <v>2</v>
      </c>
      <c r="J12" s="1">
        <v>4</v>
      </c>
      <c r="K12" s="1">
        <v>5</v>
      </c>
      <c r="L12" s="1">
        <v>4</v>
      </c>
      <c r="M12" s="1">
        <v>5</v>
      </c>
      <c r="N12" s="1">
        <v>5</v>
      </c>
      <c r="O12" s="1">
        <v>4</v>
      </c>
      <c r="P12" s="1">
        <v>5</v>
      </c>
      <c r="Q12" s="1">
        <v>5</v>
      </c>
      <c r="R12" s="1">
        <v>4</v>
      </c>
      <c r="S12" s="1">
        <v>3</v>
      </c>
      <c r="T12" s="1">
        <v>2</v>
      </c>
      <c r="U12" s="1">
        <v>2</v>
      </c>
      <c r="V12" s="1">
        <v>3</v>
      </c>
      <c r="W12" s="1">
        <v>5</v>
      </c>
      <c r="X12" s="1">
        <v>5</v>
      </c>
      <c r="Y12" s="1">
        <v>5</v>
      </c>
      <c r="Z12" s="1">
        <v>4</v>
      </c>
      <c r="AA12" s="1">
        <v>5</v>
      </c>
      <c r="AB12" s="1">
        <v>4</v>
      </c>
      <c r="AC12" s="1">
        <v>3</v>
      </c>
      <c r="AD12" s="1">
        <v>4</v>
      </c>
      <c r="AE12" s="1">
        <v>5</v>
      </c>
      <c r="AF12" s="1">
        <v>4</v>
      </c>
      <c r="AG12" s="1">
        <v>5</v>
      </c>
      <c r="AH12" s="1">
        <v>4</v>
      </c>
      <c r="AI12" s="1">
        <v>4</v>
      </c>
      <c r="AJ12" s="1">
        <v>2</v>
      </c>
      <c r="AK12" s="1">
        <v>4</v>
      </c>
      <c r="AL12" s="1">
        <v>3</v>
      </c>
      <c r="AM12" s="1">
        <v>1</v>
      </c>
      <c r="AN12" s="1">
        <v>5</v>
      </c>
      <c r="AO12" s="1">
        <v>2</v>
      </c>
      <c r="AP12" s="1">
        <v>3</v>
      </c>
      <c r="AQ12" s="1">
        <v>2</v>
      </c>
      <c r="AR12" s="1">
        <v>5</v>
      </c>
      <c r="AS12" s="1">
        <v>5</v>
      </c>
      <c r="AT12" s="1">
        <v>4</v>
      </c>
      <c r="AU12" s="1">
        <v>5</v>
      </c>
      <c r="AV12" s="1">
        <v>5</v>
      </c>
      <c r="AW12" s="1">
        <v>5</v>
      </c>
      <c r="AX12" s="1">
        <v>5</v>
      </c>
      <c r="AY12" s="1">
        <v>5</v>
      </c>
      <c r="AZ12" s="1">
        <v>5</v>
      </c>
      <c r="BA12" s="1">
        <v>5</v>
      </c>
      <c r="BB12" s="1">
        <v>3</v>
      </c>
      <c r="BC12" s="1">
        <v>5</v>
      </c>
      <c r="BD12" s="1">
        <v>1</v>
      </c>
      <c r="BE12" s="1" t="s">
        <v>2414</v>
      </c>
      <c r="BF12" s="1" t="s">
        <v>2413</v>
      </c>
      <c r="BG12" s="1" t="s">
        <v>2412</v>
      </c>
      <c r="BH12" s="1" t="s">
        <v>2411</v>
      </c>
      <c r="BI12" s="1" t="s">
        <v>2415</v>
      </c>
      <c r="BJ12" s="1" t="s">
        <v>2416</v>
      </c>
      <c r="BK12" s="1" t="s">
        <v>198</v>
      </c>
      <c r="BL12" s="1" t="s">
        <v>198</v>
      </c>
      <c r="BM12" s="1" t="s">
        <v>198</v>
      </c>
      <c r="BN12" s="1" t="s">
        <v>2418</v>
      </c>
      <c r="BO12" s="1" t="s">
        <v>198</v>
      </c>
      <c r="BP12" s="1" t="s">
        <v>198</v>
      </c>
      <c r="BQ12" s="1" t="s">
        <v>2418</v>
      </c>
      <c r="BR12" s="1" t="s">
        <v>2418</v>
      </c>
      <c r="BS12" s="1" t="s">
        <v>2418</v>
      </c>
      <c r="BT12" s="1" t="s">
        <v>2418</v>
      </c>
      <c r="BU12" s="1" t="s">
        <v>182</v>
      </c>
      <c r="BY12" s="1" t="s">
        <v>705</v>
      </c>
      <c r="BZ12" s="1" t="s">
        <v>713</v>
      </c>
      <c r="CA12" s="1" t="s">
        <v>719</v>
      </c>
      <c r="CB12" s="1" t="s">
        <v>728</v>
      </c>
      <c r="CC12" s="1" t="s">
        <v>2428</v>
      </c>
      <c r="CD12" s="1" t="s">
        <v>741</v>
      </c>
      <c r="CE12" s="1" t="s">
        <v>1018</v>
      </c>
      <c r="CF12" s="1" t="s">
        <v>837</v>
      </c>
      <c r="CG12" s="1" t="s">
        <v>844</v>
      </c>
    </row>
    <row r="13" spans="1:85" ht="15.75" customHeight="1" x14ac:dyDescent="0.2">
      <c r="A13" s="14">
        <v>41977.440878784721</v>
      </c>
      <c r="B13" s="1">
        <v>3</v>
      </c>
      <c r="C13" s="1">
        <v>4</v>
      </c>
      <c r="D13" s="1">
        <v>4</v>
      </c>
      <c r="E13" s="1">
        <v>2</v>
      </c>
      <c r="F13" s="1">
        <v>4</v>
      </c>
      <c r="G13" s="1">
        <v>4</v>
      </c>
      <c r="H13" s="1">
        <v>4</v>
      </c>
      <c r="I13" s="1">
        <v>4</v>
      </c>
      <c r="J13" s="1">
        <v>4</v>
      </c>
      <c r="K13" s="1">
        <v>3</v>
      </c>
      <c r="L13" s="1">
        <v>3</v>
      </c>
      <c r="M13" s="1">
        <v>2</v>
      </c>
      <c r="N13" s="1">
        <v>4</v>
      </c>
      <c r="O13" s="1">
        <v>4</v>
      </c>
      <c r="P13" s="1">
        <v>4</v>
      </c>
      <c r="Q13" s="1">
        <v>3</v>
      </c>
      <c r="R13" s="1">
        <v>3</v>
      </c>
      <c r="S13" s="1">
        <v>4</v>
      </c>
      <c r="T13" s="1">
        <v>3</v>
      </c>
      <c r="U13" s="1">
        <v>2</v>
      </c>
      <c r="V13" s="1">
        <v>4</v>
      </c>
      <c r="W13" s="1">
        <v>2</v>
      </c>
      <c r="X13" s="1">
        <v>3</v>
      </c>
      <c r="Y13" s="1">
        <v>4</v>
      </c>
      <c r="Z13" s="1">
        <v>4</v>
      </c>
      <c r="AA13" s="1">
        <v>3</v>
      </c>
      <c r="AB13" s="1">
        <v>4</v>
      </c>
      <c r="AC13" s="1">
        <v>2</v>
      </c>
      <c r="AD13" s="1">
        <v>2</v>
      </c>
      <c r="AE13" s="1">
        <v>3</v>
      </c>
      <c r="AF13" s="1">
        <v>4</v>
      </c>
      <c r="AG13" s="1">
        <v>4</v>
      </c>
      <c r="AH13" s="1">
        <v>4</v>
      </c>
      <c r="AI13" s="1">
        <v>3</v>
      </c>
      <c r="AJ13" s="1">
        <v>3</v>
      </c>
      <c r="AK13" s="1">
        <v>4</v>
      </c>
      <c r="AL13" s="1">
        <v>4</v>
      </c>
      <c r="AM13" s="1">
        <v>3</v>
      </c>
      <c r="AN13" s="1">
        <v>4</v>
      </c>
      <c r="AO13" s="1">
        <v>4</v>
      </c>
      <c r="AP13" s="1">
        <v>3</v>
      </c>
      <c r="AQ13" s="1">
        <v>4</v>
      </c>
      <c r="AR13" s="1">
        <v>3</v>
      </c>
      <c r="AS13" s="1">
        <v>3</v>
      </c>
      <c r="AT13" s="1">
        <v>3</v>
      </c>
      <c r="AU13" s="1">
        <v>2</v>
      </c>
      <c r="AV13" s="1">
        <v>3</v>
      </c>
      <c r="AW13" s="1">
        <v>4</v>
      </c>
      <c r="AX13" s="1">
        <v>3</v>
      </c>
      <c r="AY13" s="1">
        <v>3</v>
      </c>
      <c r="AZ13" s="1">
        <v>3</v>
      </c>
      <c r="BA13" s="1">
        <v>4</v>
      </c>
      <c r="BB13" s="1">
        <v>3</v>
      </c>
      <c r="BC13" s="1">
        <v>2</v>
      </c>
      <c r="BD13" s="1">
        <v>5</v>
      </c>
      <c r="BE13" s="1" t="s">
        <v>2411</v>
      </c>
      <c r="BF13" s="1" t="s">
        <v>2412</v>
      </c>
      <c r="BG13" s="1" t="s">
        <v>2415</v>
      </c>
      <c r="BH13" s="1" t="s">
        <v>2414</v>
      </c>
      <c r="BI13" s="1" t="s">
        <v>2412</v>
      </c>
      <c r="BJ13" s="1" t="s">
        <v>2412</v>
      </c>
      <c r="BK13" s="1" t="s">
        <v>2418</v>
      </c>
      <c r="BL13" s="1" t="s">
        <v>198</v>
      </c>
      <c r="BM13" s="1" t="s">
        <v>2418</v>
      </c>
      <c r="BN13" s="1" t="s">
        <v>198</v>
      </c>
      <c r="BO13" s="1" t="s">
        <v>198</v>
      </c>
      <c r="BP13" s="1" t="s">
        <v>2418</v>
      </c>
      <c r="BQ13" s="1" t="s">
        <v>2418</v>
      </c>
      <c r="BR13" s="1" t="s">
        <v>2418</v>
      </c>
      <c r="BS13" s="1" t="s">
        <v>2118</v>
      </c>
      <c r="BT13" s="1" t="s">
        <v>2118</v>
      </c>
      <c r="BU13" s="1" t="s">
        <v>198</v>
      </c>
      <c r="BV13" s="1" t="s">
        <v>183</v>
      </c>
      <c r="BW13" s="1" t="s">
        <v>1556</v>
      </c>
      <c r="BX13" s="1" t="s">
        <v>2128</v>
      </c>
      <c r="BY13" s="1" t="s">
        <v>704</v>
      </c>
      <c r="BZ13" s="1" t="s">
        <v>711</v>
      </c>
      <c r="CA13" s="1" t="s">
        <v>720</v>
      </c>
      <c r="CB13" s="1" t="s">
        <v>727</v>
      </c>
      <c r="CC13" s="1" t="s">
        <v>2429</v>
      </c>
      <c r="CD13" s="1" t="s">
        <v>830</v>
      </c>
      <c r="CE13" s="1" t="s">
        <v>2229</v>
      </c>
      <c r="CF13" s="1" t="s">
        <v>837</v>
      </c>
      <c r="CG13" s="1" t="s">
        <v>844</v>
      </c>
    </row>
    <row r="14" spans="1:85" ht="15.75" customHeight="1" x14ac:dyDescent="0.2">
      <c r="A14" s="14">
        <v>41977.448422222216</v>
      </c>
      <c r="B14" s="1">
        <v>4</v>
      </c>
      <c r="C14" s="1">
        <v>4</v>
      </c>
      <c r="D14" s="1">
        <v>5</v>
      </c>
      <c r="E14" s="1">
        <v>4</v>
      </c>
      <c r="F14" s="1">
        <v>4</v>
      </c>
      <c r="G14" s="1">
        <v>4</v>
      </c>
      <c r="H14" s="1">
        <v>4</v>
      </c>
      <c r="I14" s="1">
        <v>5</v>
      </c>
      <c r="J14" s="1">
        <v>3</v>
      </c>
      <c r="K14" s="1">
        <v>3</v>
      </c>
      <c r="L14" s="1">
        <v>3</v>
      </c>
      <c r="M14" s="1">
        <v>3</v>
      </c>
      <c r="N14" s="1">
        <v>4</v>
      </c>
      <c r="O14" s="1">
        <v>3</v>
      </c>
      <c r="P14" s="1">
        <v>4</v>
      </c>
      <c r="Q14" s="1">
        <v>3</v>
      </c>
      <c r="R14" s="1">
        <v>4</v>
      </c>
      <c r="S14" s="1">
        <v>3</v>
      </c>
      <c r="T14" s="1">
        <v>2</v>
      </c>
      <c r="U14" s="1">
        <v>3</v>
      </c>
      <c r="V14" s="1">
        <v>4</v>
      </c>
      <c r="W14" s="1">
        <v>3</v>
      </c>
      <c r="X14" s="1">
        <v>3</v>
      </c>
      <c r="Y14" s="1">
        <v>4</v>
      </c>
      <c r="Z14" s="1">
        <v>3</v>
      </c>
      <c r="AA14" s="1">
        <v>3</v>
      </c>
      <c r="AB14" s="1">
        <v>1</v>
      </c>
      <c r="AC14" s="1">
        <v>2</v>
      </c>
      <c r="AD14" s="1">
        <v>3</v>
      </c>
      <c r="AE14" s="1">
        <v>3</v>
      </c>
      <c r="AF14" s="1">
        <v>3</v>
      </c>
      <c r="AG14" s="1">
        <v>4</v>
      </c>
      <c r="AH14" s="1">
        <v>4</v>
      </c>
      <c r="AI14" s="1">
        <v>3</v>
      </c>
      <c r="AJ14" s="1">
        <v>3</v>
      </c>
      <c r="AK14" s="1">
        <v>4</v>
      </c>
      <c r="AL14" s="1">
        <v>4</v>
      </c>
      <c r="AM14" s="1">
        <v>4</v>
      </c>
      <c r="AN14" s="1">
        <v>5</v>
      </c>
      <c r="AO14" s="1">
        <v>4</v>
      </c>
      <c r="AP14" s="1">
        <v>4</v>
      </c>
      <c r="AQ14" s="1">
        <v>4</v>
      </c>
      <c r="AR14" s="1">
        <v>4</v>
      </c>
      <c r="AS14" s="1">
        <v>2</v>
      </c>
      <c r="AT14" s="1">
        <v>3</v>
      </c>
      <c r="AU14" s="1">
        <v>2</v>
      </c>
      <c r="AV14" s="1">
        <v>2</v>
      </c>
      <c r="AW14" s="1">
        <v>2</v>
      </c>
      <c r="AX14" s="1">
        <v>4</v>
      </c>
      <c r="AY14" s="1">
        <v>2</v>
      </c>
      <c r="AZ14" s="1">
        <v>3</v>
      </c>
      <c r="BA14" s="1">
        <v>4</v>
      </c>
      <c r="BB14" s="1">
        <v>1</v>
      </c>
      <c r="BC14" s="1">
        <v>1</v>
      </c>
      <c r="BD14" s="1">
        <v>4</v>
      </c>
      <c r="BE14" s="1" t="s">
        <v>2411</v>
      </c>
      <c r="BF14" s="1" t="s">
        <v>2413</v>
      </c>
      <c r="BG14" s="1" t="s">
        <v>2414</v>
      </c>
      <c r="BH14" s="1" t="s">
        <v>2412</v>
      </c>
      <c r="BI14" s="1" t="s">
        <v>2416</v>
      </c>
      <c r="BJ14" s="1" t="s">
        <v>2415</v>
      </c>
      <c r="BK14" s="1" t="s">
        <v>2118</v>
      </c>
      <c r="BL14" s="1" t="s">
        <v>2418</v>
      </c>
      <c r="BM14" s="1" t="s">
        <v>2418</v>
      </c>
      <c r="BN14" s="1" t="s">
        <v>1564</v>
      </c>
      <c r="BO14" s="1" t="s">
        <v>1564</v>
      </c>
      <c r="BP14" s="1" t="s">
        <v>2118</v>
      </c>
      <c r="BQ14" s="1" t="s">
        <v>198</v>
      </c>
      <c r="BR14" s="1" t="s">
        <v>198</v>
      </c>
      <c r="BS14" s="1" t="s">
        <v>198</v>
      </c>
      <c r="BT14" s="1" t="s">
        <v>198</v>
      </c>
      <c r="BU14" s="1" t="s">
        <v>182</v>
      </c>
      <c r="BY14" s="1" t="s">
        <v>704</v>
      </c>
      <c r="BZ14" s="1" t="s">
        <v>712</v>
      </c>
      <c r="CA14" s="1" t="s">
        <v>720</v>
      </c>
      <c r="CB14" s="1" t="s">
        <v>727</v>
      </c>
      <c r="CC14" s="1" t="s">
        <v>2430</v>
      </c>
      <c r="CD14" s="1" t="s">
        <v>830</v>
      </c>
      <c r="CE14" s="1" t="s">
        <v>2431</v>
      </c>
      <c r="CF14" s="1" t="s">
        <v>838</v>
      </c>
      <c r="CG14" s="1" t="s">
        <v>845</v>
      </c>
    </row>
    <row r="15" spans="1:85" ht="15.75" customHeight="1" x14ac:dyDescent="0.2">
      <c r="A15" s="14">
        <v>41977.474132650459</v>
      </c>
      <c r="B15" s="1">
        <v>2</v>
      </c>
      <c r="C15" s="1">
        <v>5</v>
      </c>
      <c r="D15" s="1">
        <v>1</v>
      </c>
      <c r="E15" s="1">
        <v>1</v>
      </c>
      <c r="F15" s="1">
        <v>5</v>
      </c>
      <c r="G15" s="1">
        <v>3</v>
      </c>
      <c r="H15" s="1">
        <v>2</v>
      </c>
      <c r="I15" s="1">
        <v>4</v>
      </c>
      <c r="J15" s="1">
        <v>1</v>
      </c>
      <c r="K15" s="1">
        <v>1</v>
      </c>
      <c r="L15" s="1">
        <v>1</v>
      </c>
      <c r="M15" s="1">
        <v>1</v>
      </c>
      <c r="N15" s="1">
        <v>2</v>
      </c>
      <c r="O15" s="1">
        <v>2</v>
      </c>
      <c r="P15" s="1">
        <v>3</v>
      </c>
      <c r="Q15" s="1">
        <v>4</v>
      </c>
      <c r="R15" s="1">
        <v>3</v>
      </c>
      <c r="S15" s="1">
        <v>3</v>
      </c>
      <c r="T15" s="1">
        <v>1</v>
      </c>
      <c r="U15" s="1">
        <v>2</v>
      </c>
      <c r="V15" s="1">
        <v>4</v>
      </c>
      <c r="W15" s="1">
        <v>3</v>
      </c>
      <c r="X15" s="1">
        <v>2</v>
      </c>
      <c r="Y15" s="1">
        <v>4</v>
      </c>
      <c r="Z15" s="1">
        <v>3</v>
      </c>
      <c r="AA15" s="1">
        <v>2</v>
      </c>
      <c r="AB15" s="1">
        <v>2</v>
      </c>
      <c r="AC15" s="1">
        <v>4</v>
      </c>
      <c r="AD15" s="1">
        <v>3</v>
      </c>
      <c r="AE15" s="1">
        <v>4</v>
      </c>
      <c r="AF15" s="1">
        <v>2</v>
      </c>
      <c r="AG15" s="1">
        <v>4</v>
      </c>
      <c r="AH15" s="1">
        <v>4</v>
      </c>
      <c r="AI15" s="1">
        <v>3</v>
      </c>
      <c r="AJ15" s="1">
        <v>2</v>
      </c>
      <c r="AK15" s="1">
        <v>4</v>
      </c>
      <c r="AL15" s="1">
        <v>1</v>
      </c>
      <c r="AM15" s="1">
        <v>1</v>
      </c>
      <c r="AN15" s="1">
        <v>5</v>
      </c>
      <c r="AO15" s="1">
        <v>3</v>
      </c>
      <c r="AP15" s="1">
        <v>3</v>
      </c>
      <c r="AQ15" s="1">
        <v>4</v>
      </c>
      <c r="AR15" s="1">
        <v>1</v>
      </c>
      <c r="AS15" s="1">
        <v>2</v>
      </c>
      <c r="AT15" s="1">
        <v>1</v>
      </c>
      <c r="AU15" s="1">
        <v>3</v>
      </c>
      <c r="AV15" s="1">
        <v>3</v>
      </c>
      <c r="AW15" s="1">
        <v>2</v>
      </c>
      <c r="AX15" s="1">
        <v>4</v>
      </c>
      <c r="AY15" s="1">
        <v>4</v>
      </c>
      <c r="AZ15" s="1">
        <v>2</v>
      </c>
      <c r="BA15" s="1">
        <v>4</v>
      </c>
      <c r="BB15" s="1">
        <v>1</v>
      </c>
      <c r="BC15" s="1">
        <v>1</v>
      </c>
      <c r="BD15" s="1">
        <v>1</v>
      </c>
      <c r="BE15" s="1" t="s">
        <v>2413</v>
      </c>
      <c r="BF15" s="1" t="s">
        <v>2411</v>
      </c>
      <c r="BG15" s="1" t="s">
        <v>2412</v>
      </c>
      <c r="BH15" s="1" t="s">
        <v>2415</v>
      </c>
      <c r="BI15" s="1" t="s">
        <v>2414</v>
      </c>
      <c r="BJ15" s="1" t="s">
        <v>2416</v>
      </c>
      <c r="BK15" s="1" t="s">
        <v>2418</v>
      </c>
      <c r="BL15" s="1" t="s">
        <v>2418</v>
      </c>
      <c r="BM15" s="1" t="s">
        <v>2118</v>
      </c>
      <c r="BN15" s="1" t="s">
        <v>198</v>
      </c>
      <c r="BO15" s="1" t="s">
        <v>198</v>
      </c>
      <c r="BP15" s="1" t="s">
        <v>2118</v>
      </c>
      <c r="BQ15" s="1" t="s">
        <v>1564</v>
      </c>
      <c r="BR15" s="1" t="s">
        <v>1564</v>
      </c>
      <c r="BS15" s="1" t="s">
        <v>1564</v>
      </c>
      <c r="BT15" s="1" t="s">
        <v>1564</v>
      </c>
      <c r="BU15" s="1" t="s">
        <v>198</v>
      </c>
      <c r="BV15" s="1" t="s">
        <v>181</v>
      </c>
      <c r="BX15" s="1" t="s">
        <v>2128</v>
      </c>
      <c r="BY15" s="1" t="s">
        <v>705</v>
      </c>
      <c r="BZ15" s="1" t="s">
        <v>711</v>
      </c>
      <c r="CA15" s="1" t="s">
        <v>722</v>
      </c>
      <c r="CB15" s="1" t="s">
        <v>727</v>
      </c>
      <c r="CC15" s="1" t="s">
        <v>2432</v>
      </c>
      <c r="CD15" s="1" t="s">
        <v>830</v>
      </c>
      <c r="CE15" s="1" t="s">
        <v>828</v>
      </c>
      <c r="CF15" s="1" t="s">
        <v>837</v>
      </c>
      <c r="CG15" s="1" t="s">
        <v>844</v>
      </c>
    </row>
    <row r="16" spans="1:85" ht="15.75" customHeight="1" x14ac:dyDescent="0.2">
      <c r="A16" s="14">
        <v>41977.515896006938</v>
      </c>
      <c r="B16" s="1">
        <v>3</v>
      </c>
      <c r="C16" s="1">
        <v>4</v>
      </c>
      <c r="D16" s="1">
        <v>5</v>
      </c>
      <c r="E16" s="1">
        <v>2</v>
      </c>
      <c r="F16" s="1">
        <v>5</v>
      </c>
      <c r="G16" s="1">
        <v>1</v>
      </c>
      <c r="H16" s="1">
        <v>3</v>
      </c>
      <c r="I16" s="1">
        <v>1</v>
      </c>
      <c r="J16" s="1">
        <v>4</v>
      </c>
      <c r="K16" s="1">
        <v>1</v>
      </c>
      <c r="L16" s="1">
        <v>2</v>
      </c>
      <c r="M16" s="1">
        <v>2</v>
      </c>
      <c r="N16" s="1">
        <v>1</v>
      </c>
      <c r="O16" s="1">
        <v>5</v>
      </c>
      <c r="P16" s="1">
        <v>3</v>
      </c>
      <c r="Q16" s="1">
        <v>4</v>
      </c>
      <c r="R16" s="1">
        <v>1</v>
      </c>
      <c r="S16" s="1">
        <v>5</v>
      </c>
      <c r="T16" s="1" t="s">
        <v>5</v>
      </c>
      <c r="U16" s="1">
        <v>1</v>
      </c>
      <c r="V16" s="1">
        <v>5</v>
      </c>
      <c r="W16" s="1" t="s">
        <v>5</v>
      </c>
      <c r="X16" s="1">
        <v>1</v>
      </c>
      <c r="Y16" s="1">
        <v>2</v>
      </c>
      <c r="Z16" s="1">
        <v>4</v>
      </c>
      <c r="AA16" s="1">
        <v>1</v>
      </c>
      <c r="AB16" s="1">
        <v>3</v>
      </c>
      <c r="AC16" s="1">
        <v>3</v>
      </c>
      <c r="AD16" s="1">
        <v>2</v>
      </c>
      <c r="AE16" s="1">
        <v>4</v>
      </c>
      <c r="AF16" s="1" t="s">
        <v>5</v>
      </c>
      <c r="AG16" s="1">
        <v>4</v>
      </c>
      <c r="AH16" s="1">
        <v>5</v>
      </c>
      <c r="AI16" s="1">
        <v>3</v>
      </c>
      <c r="AJ16" s="1">
        <v>2</v>
      </c>
      <c r="AK16" s="1">
        <v>3</v>
      </c>
      <c r="AL16" s="1">
        <v>5</v>
      </c>
      <c r="AM16" s="1" t="s">
        <v>5</v>
      </c>
      <c r="AN16" s="1">
        <v>5</v>
      </c>
      <c r="AO16" s="1" t="s">
        <v>5</v>
      </c>
      <c r="AP16" s="1">
        <v>2</v>
      </c>
      <c r="AQ16" s="1">
        <v>1</v>
      </c>
      <c r="AR16" s="1">
        <v>4</v>
      </c>
      <c r="AS16" s="1">
        <v>1</v>
      </c>
      <c r="AT16" s="1">
        <v>3</v>
      </c>
      <c r="AU16" s="1">
        <v>1</v>
      </c>
      <c r="AV16" s="1">
        <v>1</v>
      </c>
      <c r="AW16" s="1">
        <v>3</v>
      </c>
      <c r="AX16" s="1">
        <v>1</v>
      </c>
      <c r="AY16" s="1">
        <v>4</v>
      </c>
      <c r="AZ16" s="1">
        <v>1</v>
      </c>
      <c r="BA16" s="1">
        <v>5</v>
      </c>
      <c r="BB16" s="1" t="s">
        <v>5</v>
      </c>
      <c r="BC16" s="1" t="s">
        <v>5</v>
      </c>
      <c r="BD16" s="1">
        <v>5</v>
      </c>
      <c r="BE16" s="1" t="s">
        <v>2411</v>
      </c>
      <c r="BF16" s="1" t="s">
        <v>2414</v>
      </c>
      <c r="BG16" s="1" t="s">
        <v>2415</v>
      </c>
      <c r="BH16" s="1" t="s">
        <v>5</v>
      </c>
      <c r="BI16" s="1" t="s">
        <v>2416</v>
      </c>
      <c r="BJ16" s="1" t="s">
        <v>2415</v>
      </c>
      <c r="BK16" s="1" t="s">
        <v>2118</v>
      </c>
      <c r="BL16" s="1" t="s">
        <v>2118</v>
      </c>
      <c r="BM16" s="1" t="s">
        <v>2118</v>
      </c>
      <c r="BN16" s="1" t="s">
        <v>2118</v>
      </c>
      <c r="BO16" s="1" t="s">
        <v>2118</v>
      </c>
      <c r="BP16" s="1" t="s">
        <v>2118</v>
      </c>
      <c r="BQ16" s="1" t="s">
        <v>2118</v>
      </c>
      <c r="BR16" s="1" t="s">
        <v>2418</v>
      </c>
      <c r="BS16" s="1" t="s">
        <v>2418</v>
      </c>
      <c r="BT16" s="1" t="s">
        <v>198</v>
      </c>
      <c r="BU16" s="1" t="s">
        <v>1564</v>
      </c>
      <c r="BY16" s="1" t="s">
        <v>704</v>
      </c>
      <c r="BZ16" s="1" t="s">
        <v>712</v>
      </c>
      <c r="CA16" s="1" t="s">
        <v>723</v>
      </c>
      <c r="CB16" s="1" t="s">
        <v>727</v>
      </c>
      <c r="CC16" s="1" t="s">
        <v>2433</v>
      </c>
      <c r="CD16" s="1" t="s">
        <v>741</v>
      </c>
      <c r="CE16" s="1" t="s">
        <v>985</v>
      </c>
      <c r="CF16" s="1" t="s">
        <v>1561</v>
      </c>
      <c r="CG16" s="1" t="s">
        <v>845</v>
      </c>
    </row>
    <row r="17" spans="1:85" ht="15.75" customHeight="1" x14ac:dyDescent="0.2">
      <c r="A17" s="14">
        <v>41977.557071331023</v>
      </c>
      <c r="B17" s="1">
        <v>3</v>
      </c>
      <c r="C17" s="1">
        <v>3</v>
      </c>
      <c r="D17" s="1">
        <v>3</v>
      </c>
      <c r="E17" s="1">
        <v>1</v>
      </c>
      <c r="F17" s="1">
        <v>4</v>
      </c>
      <c r="G17" s="1">
        <v>2</v>
      </c>
      <c r="H17" s="1">
        <v>4</v>
      </c>
      <c r="I17" s="1">
        <v>2</v>
      </c>
      <c r="J17" s="1">
        <v>4</v>
      </c>
      <c r="K17" s="1">
        <v>5</v>
      </c>
      <c r="L17" s="1">
        <v>5</v>
      </c>
      <c r="M17" s="1">
        <v>4</v>
      </c>
      <c r="N17" s="1">
        <v>4</v>
      </c>
      <c r="O17" s="1">
        <v>5</v>
      </c>
      <c r="P17" s="1">
        <v>4</v>
      </c>
      <c r="Q17" s="1">
        <v>4</v>
      </c>
      <c r="R17" s="1">
        <v>5</v>
      </c>
      <c r="S17" s="1">
        <v>2</v>
      </c>
      <c r="T17" s="1">
        <v>3</v>
      </c>
      <c r="U17" s="1">
        <v>5</v>
      </c>
      <c r="V17" s="1">
        <v>5</v>
      </c>
      <c r="W17" s="1">
        <v>5</v>
      </c>
      <c r="X17" s="1">
        <v>3</v>
      </c>
      <c r="Y17" s="1">
        <v>4</v>
      </c>
      <c r="Z17" s="1">
        <v>5</v>
      </c>
      <c r="AA17" s="1">
        <v>3</v>
      </c>
      <c r="AB17" s="1">
        <v>2</v>
      </c>
      <c r="AC17" s="1">
        <v>5</v>
      </c>
      <c r="AD17" s="1">
        <v>4</v>
      </c>
      <c r="AE17" s="1">
        <v>3</v>
      </c>
      <c r="AF17" s="1">
        <v>5</v>
      </c>
      <c r="AG17" s="1">
        <v>4</v>
      </c>
      <c r="AH17" s="1">
        <v>4</v>
      </c>
      <c r="AI17" s="1">
        <v>2</v>
      </c>
      <c r="AJ17" s="1">
        <v>3</v>
      </c>
      <c r="AK17" s="1">
        <v>3</v>
      </c>
      <c r="AL17" s="1">
        <v>3</v>
      </c>
      <c r="AM17" s="1">
        <v>1</v>
      </c>
      <c r="AN17" s="1">
        <v>3</v>
      </c>
      <c r="AO17" s="1">
        <v>2</v>
      </c>
      <c r="AP17" s="1">
        <v>4</v>
      </c>
      <c r="AQ17" s="1">
        <v>3</v>
      </c>
      <c r="AR17" s="1">
        <v>5</v>
      </c>
      <c r="AS17" s="1">
        <v>5</v>
      </c>
      <c r="AT17" s="1">
        <v>4</v>
      </c>
      <c r="AU17" s="1">
        <v>4</v>
      </c>
      <c r="AV17" s="1">
        <v>4</v>
      </c>
      <c r="AW17" s="1">
        <v>5</v>
      </c>
      <c r="AX17" s="1">
        <v>3</v>
      </c>
      <c r="AY17" s="1">
        <v>3</v>
      </c>
      <c r="AZ17" s="1">
        <v>5</v>
      </c>
      <c r="BA17" s="1">
        <v>3</v>
      </c>
      <c r="BB17" s="1">
        <v>4</v>
      </c>
      <c r="BC17" s="1">
        <v>4</v>
      </c>
      <c r="BD17" s="1">
        <v>5</v>
      </c>
      <c r="BE17" s="1" t="s">
        <v>2411</v>
      </c>
      <c r="BF17" s="1" t="s">
        <v>2414</v>
      </c>
      <c r="BG17" s="1" t="s">
        <v>2413</v>
      </c>
      <c r="BH17" s="1" t="s">
        <v>2412</v>
      </c>
      <c r="BI17" s="1" t="s">
        <v>2412</v>
      </c>
      <c r="BJ17" s="1" t="s">
        <v>2412</v>
      </c>
      <c r="BK17" s="1" t="s">
        <v>198</v>
      </c>
      <c r="BL17" s="1" t="s">
        <v>198</v>
      </c>
      <c r="BM17" s="1" t="s">
        <v>198</v>
      </c>
      <c r="BN17" s="1" t="s">
        <v>198</v>
      </c>
      <c r="BO17" s="1" t="s">
        <v>198</v>
      </c>
      <c r="BP17" s="1" t="s">
        <v>2418</v>
      </c>
      <c r="BQ17" s="1" t="s">
        <v>2418</v>
      </c>
      <c r="BR17" s="1" t="s">
        <v>2418</v>
      </c>
      <c r="BS17" s="1" t="s">
        <v>198</v>
      </c>
      <c r="BT17" s="1" t="s">
        <v>2418</v>
      </c>
      <c r="BU17" s="1" t="s">
        <v>198</v>
      </c>
      <c r="BV17" s="1" t="s">
        <v>187</v>
      </c>
      <c r="BW17" s="1" t="s">
        <v>2267</v>
      </c>
      <c r="BX17" s="1" t="s">
        <v>2206</v>
      </c>
      <c r="BY17" s="1" t="s">
        <v>705</v>
      </c>
      <c r="BZ17" s="1" t="s">
        <v>712</v>
      </c>
      <c r="CA17" s="1" t="s">
        <v>719</v>
      </c>
      <c r="CB17" s="1" t="s">
        <v>727</v>
      </c>
      <c r="CC17" s="1" t="s">
        <v>2434</v>
      </c>
      <c r="CD17" s="1" t="s">
        <v>206</v>
      </c>
      <c r="CE17" s="1" t="s">
        <v>2435</v>
      </c>
      <c r="CF17" s="1" t="s">
        <v>2436</v>
      </c>
      <c r="CG17" s="1" t="s">
        <v>848</v>
      </c>
    </row>
    <row r="18" spans="1:85" ht="12.75" x14ac:dyDescent="0.2">
      <c r="A18" s="14">
        <v>41977.561567025463</v>
      </c>
      <c r="B18" s="1">
        <v>3</v>
      </c>
      <c r="C18" s="1">
        <v>5</v>
      </c>
      <c r="D18" s="1">
        <v>5</v>
      </c>
      <c r="E18" s="1">
        <v>4</v>
      </c>
      <c r="F18" s="1">
        <v>5</v>
      </c>
      <c r="G18" s="1">
        <v>3</v>
      </c>
      <c r="H18" s="1">
        <v>3</v>
      </c>
      <c r="I18" s="1">
        <v>4</v>
      </c>
      <c r="J18" s="1">
        <v>2</v>
      </c>
      <c r="K18" s="1">
        <v>3</v>
      </c>
      <c r="L18" s="1">
        <v>3</v>
      </c>
      <c r="M18" s="1">
        <v>2</v>
      </c>
      <c r="N18" s="1">
        <v>2</v>
      </c>
      <c r="O18" s="1">
        <v>4</v>
      </c>
      <c r="P18" s="1">
        <v>3</v>
      </c>
      <c r="Q18" s="1">
        <v>1</v>
      </c>
      <c r="R18" s="1">
        <v>4</v>
      </c>
      <c r="S18" s="1">
        <v>3</v>
      </c>
      <c r="T18" s="1">
        <v>2</v>
      </c>
      <c r="U18" s="1">
        <v>1</v>
      </c>
      <c r="V18" s="1">
        <v>4</v>
      </c>
      <c r="W18" s="1">
        <v>4</v>
      </c>
      <c r="X18" s="1">
        <v>3</v>
      </c>
      <c r="Y18" s="1">
        <v>3</v>
      </c>
      <c r="Z18" s="1">
        <v>5</v>
      </c>
      <c r="AA18" s="1">
        <v>4</v>
      </c>
      <c r="AB18" s="1">
        <v>4</v>
      </c>
      <c r="AC18" s="1">
        <v>4</v>
      </c>
      <c r="AD18" s="1">
        <v>3</v>
      </c>
      <c r="AE18" s="1">
        <v>3</v>
      </c>
      <c r="AF18" s="1">
        <v>3</v>
      </c>
      <c r="AG18" s="1">
        <v>3</v>
      </c>
      <c r="AH18" s="1">
        <v>4</v>
      </c>
      <c r="AI18" s="1">
        <v>2</v>
      </c>
      <c r="AJ18" s="1">
        <v>3</v>
      </c>
      <c r="AK18" s="1">
        <v>5</v>
      </c>
      <c r="AL18" s="1">
        <v>4</v>
      </c>
      <c r="AM18" s="1">
        <v>5</v>
      </c>
      <c r="AN18" s="1">
        <v>5</v>
      </c>
      <c r="AO18" s="1">
        <v>5</v>
      </c>
      <c r="AP18" s="1">
        <v>4</v>
      </c>
      <c r="AQ18" s="1">
        <v>4</v>
      </c>
      <c r="AR18" s="1">
        <v>3</v>
      </c>
      <c r="AS18" s="1">
        <v>4</v>
      </c>
      <c r="AT18" s="1">
        <v>4</v>
      </c>
      <c r="AU18" s="1">
        <v>2</v>
      </c>
      <c r="AV18" s="1">
        <v>2</v>
      </c>
      <c r="AW18" s="1">
        <v>4</v>
      </c>
      <c r="AX18" s="1">
        <v>3</v>
      </c>
      <c r="AY18" s="1">
        <v>3</v>
      </c>
      <c r="AZ18" s="1">
        <v>4</v>
      </c>
      <c r="BA18" s="1">
        <v>5</v>
      </c>
      <c r="BB18" s="1">
        <v>4</v>
      </c>
      <c r="BC18" s="1">
        <v>1</v>
      </c>
      <c r="BD18" s="1">
        <v>5</v>
      </c>
      <c r="BE18" s="1" t="s">
        <v>2411</v>
      </c>
      <c r="BF18" s="1" t="s">
        <v>2416</v>
      </c>
      <c r="BG18" s="1" t="s">
        <v>2414</v>
      </c>
      <c r="BH18" s="1" t="s">
        <v>2415</v>
      </c>
      <c r="BI18" s="1" t="s">
        <v>2413</v>
      </c>
      <c r="BJ18" s="1" t="s">
        <v>2412</v>
      </c>
      <c r="BK18" s="1" t="s">
        <v>198</v>
      </c>
      <c r="BL18" s="1" t="s">
        <v>198</v>
      </c>
      <c r="BM18" s="1" t="s">
        <v>198</v>
      </c>
      <c r="BN18" s="1" t="s">
        <v>198</v>
      </c>
      <c r="BO18" s="1" t="s">
        <v>198</v>
      </c>
      <c r="BP18" s="1" t="s">
        <v>198</v>
      </c>
      <c r="BQ18" s="1" t="s">
        <v>198</v>
      </c>
      <c r="BR18" s="1" t="s">
        <v>198</v>
      </c>
      <c r="BS18" s="1" t="s">
        <v>198</v>
      </c>
      <c r="BT18" s="1" t="s">
        <v>198</v>
      </c>
      <c r="BU18" s="1" t="s">
        <v>198</v>
      </c>
      <c r="BV18" s="1" t="s">
        <v>2124</v>
      </c>
      <c r="BW18" s="1" t="s">
        <v>2437</v>
      </c>
      <c r="BX18" s="1" t="s">
        <v>2128</v>
      </c>
      <c r="BY18" s="1" t="s">
        <v>705</v>
      </c>
      <c r="BZ18" s="1" t="s">
        <v>711</v>
      </c>
      <c r="CA18" s="1" t="s">
        <v>719</v>
      </c>
      <c r="CB18" s="1" t="s">
        <v>727</v>
      </c>
      <c r="CC18" s="1" t="s">
        <v>2438</v>
      </c>
      <c r="CD18" s="1" t="s">
        <v>828</v>
      </c>
      <c r="CE18" s="1" t="s">
        <v>1293</v>
      </c>
      <c r="CF18" s="1" t="s">
        <v>837</v>
      </c>
      <c r="CG18" s="1" t="s">
        <v>844</v>
      </c>
    </row>
    <row r="19" spans="1:85" ht="12.75" x14ac:dyDescent="0.2">
      <c r="A19" s="14">
        <v>41977.577254166667</v>
      </c>
      <c r="B19" s="1">
        <v>2</v>
      </c>
      <c r="C19" s="1">
        <v>4</v>
      </c>
      <c r="D19" s="1">
        <v>2</v>
      </c>
      <c r="E19" s="1">
        <v>5</v>
      </c>
      <c r="F19" s="1">
        <v>4</v>
      </c>
      <c r="G19" s="1">
        <v>4</v>
      </c>
      <c r="H19" s="1">
        <v>5</v>
      </c>
      <c r="I19" s="1">
        <v>4</v>
      </c>
      <c r="J19" s="1">
        <v>3</v>
      </c>
      <c r="K19" s="1">
        <v>3</v>
      </c>
      <c r="L19" s="1">
        <v>4</v>
      </c>
      <c r="M19" s="1">
        <v>2</v>
      </c>
      <c r="N19" s="1">
        <v>2</v>
      </c>
      <c r="O19" s="1">
        <v>5</v>
      </c>
      <c r="P19" s="1">
        <v>5</v>
      </c>
      <c r="Q19" s="1">
        <v>4</v>
      </c>
      <c r="R19" s="1">
        <v>4</v>
      </c>
      <c r="S19" s="1">
        <v>4</v>
      </c>
      <c r="T19" s="1">
        <v>3</v>
      </c>
      <c r="U19" s="1">
        <v>5</v>
      </c>
      <c r="V19" s="1">
        <v>5</v>
      </c>
      <c r="W19" s="1">
        <v>4</v>
      </c>
      <c r="X19" s="1">
        <v>4</v>
      </c>
      <c r="Y19" s="1">
        <v>4</v>
      </c>
      <c r="Z19" s="1">
        <v>4</v>
      </c>
      <c r="AA19" s="1">
        <v>4</v>
      </c>
      <c r="AB19" s="1">
        <v>5</v>
      </c>
      <c r="AC19" s="1">
        <v>2</v>
      </c>
      <c r="AD19" s="1">
        <v>1</v>
      </c>
      <c r="AE19" s="1">
        <v>3</v>
      </c>
      <c r="AF19" s="1">
        <v>5</v>
      </c>
      <c r="AG19" s="1">
        <v>4</v>
      </c>
      <c r="AH19" s="1">
        <v>4</v>
      </c>
      <c r="AI19" s="1">
        <v>2</v>
      </c>
      <c r="AJ19" s="1">
        <v>4</v>
      </c>
      <c r="AK19" s="1">
        <v>3</v>
      </c>
      <c r="AL19" s="1">
        <v>1</v>
      </c>
      <c r="AM19" s="1">
        <v>5</v>
      </c>
      <c r="AN19" s="1">
        <v>4</v>
      </c>
      <c r="AO19" s="1">
        <v>3</v>
      </c>
      <c r="AP19" s="1">
        <v>5</v>
      </c>
      <c r="AQ19" s="1">
        <v>4</v>
      </c>
      <c r="AR19" s="1">
        <v>4</v>
      </c>
      <c r="AS19" s="1">
        <v>4</v>
      </c>
      <c r="AT19" s="1">
        <v>5</v>
      </c>
      <c r="AU19" s="1">
        <v>4</v>
      </c>
      <c r="AV19" s="1">
        <v>1</v>
      </c>
      <c r="AW19" s="1">
        <v>4</v>
      </c>
      <c r="AX19" s="1">
        <v>4</v>
      </c>
      <c r="AY19" s="1">
        <v>2</v>
      </c>
      <c r="AZ19" s="1">
        <v>2</v>
      </c>
      <c r="BA19" s="1">
        <v>5</v>
      </c>
      <c r="BB19" s="1">
        <v>4</v>
      </c>
      <c r="BC19" s="1">
        <v>3</v>
      </c>
      <c r="BD19" s="1">
        <v>5</v>
      </c>
      <c r="BE19" s="1" t="s">
        <v>2414</v>
      </c>
      <c r="BF19" s="1" t="s">
        <v>2415</v>
      </c>
      <c r="BG19" s="1" t="s">
        <v>2416</v>
      </c>
      <c r="BH19" s="1" t="s">
        <v>2413</v>
      </c>
      <c r="BI19" s="1" t="s">
        <v>2411</v>
      </c>
      <c r="BJ19" s="1" t="s">
        <v>2412</v>
      </c>
      <c r="BK19" s="1" t="s">
        <v>198</v>
      </c>
      <c r="BL19" s="1" t="s">
        <v>198</v>
      </c>
      <c r="BM19" s="1" t="s">
        <v>198</v>
      </c>
      <c r="BN19" s="1" t="s">
        <v>198</v>
      </c>
      <c r="BO19" s="1" t="s">
        <v>198</v>
      </c>
      <c r="BP19" s="1" t="s">
        <v>2418</v>
      </c>
      <c r="BQ19" s="1" t="s">
        <v>2418</v>
      </c>
      <c r="BR19" s="1" t="s">
        <v>2418</v>
      </c>
      <c r="BS19" s="1" t="s">
        <v>2418</v>
      </c>
      <c r="BT19" s="1" t="s">
        <v>2418</v>
      </c>
      <c r="BU19" s="1" t="s">
        <v>198</v>
      </c>
      <c r="BV19" s="1" t="s">
        <v>2439</v>
      </c>
      <c r="BW19" s="1" t="s">
        <v>2198</v>
      </c>
      <c r="BX19" s="1" t="s">
        <v>2440</v>
      </c>
      <c r="BY19" s="1" t="s">
        <v>705</v>
      </c>
      <c r="BZ19" s="1" t="s">
        <v>712</v>
      </c>
      <c r="CA19" s="1" t="s">
        <v>719</v>
      </c>
      <c r="CB19" s="1" t="s">
        <v>727</v>
      </c>
      <c r="CC19" s="1" t="s">
        <v>2441</v>
      </c>
      <c r="CD19" s="1" t="s">
        <v>828</v>
      </c>
      <c r="CE19" s="1" t="s">
        <v>1809</v>
      </c>
      <c r="CF19" s="1" t="s">
        <v>837</v>
      </c>
      <c r="CG19" s="1" t="s">
        <v>844</v>
      </c>
    </row>
    <row r="20" spans="1:85" ht="12.75" x14ac:dyDescent="0.2">
      <c r="A20" s="14">
        <v>41977.578317557869</v>
      </c>
      <c r="B20" s="1">
        <v>2</v>
      </c>
      <c r="C20" s="1">
        <v>2</v>
      </c>
      <c r="D20" s="1">
        <v>1</v>
      </c>
      <c r="E20" s="1">
        <v>1</v>
      </c>
      <c r="F20" s="1">
        <v>2</v>
      </c>
      <c r="G20" s="1">
        <v>2</v>
      </c>
      <c r="H20" s="1">
        <v>2</v>
      </c>
      <c r="I20" s="1">
        <v>1</v>
      </c>
      <c r="J20" s="1">
        <v>3</v>
      </c>
      <c r="K20" s="1">
        <v>3</v>
      </c>
      <c r="L20" s="1">
        <v>4</v>
      </c>
      <c r="M20" s="1">
        <v>3</v>
      </c>
      <c r="N20" s="1">
        <v>4</v>
      </c>
      <c r="O20" s="1">
        <v>4</v>
      </c>
      <c r="P20" s="1">
        <v>5</v>
      </c>
      <c r="Q20" s="1">
        <v>4</v>
      </c>
      <c r="R20" s="1">
        <v>4</v>
      </c>
      <c r="S20" s="1">
        <v>1</v>
      </c>
      <c r="T20" s="1">
        <v>5</v>
      </c>
      <c r="U20" s="1">
        <v>2</v>
      </c>
      <c r="V20" s="1">
        <v>4</v>
      </c>
      <c r="W20" s="1">
        <v>5</v>
      </c>
      <c r="X20" s="1">
        <v>2</v>
      </c>
      <c r="Y20" s="1">
        <v>2</v>
      </c>
      <c r="Z20" s="1">
        <v>5</v>
      </c>
      <c r="AA20" s="1">
        <v>2</v>
      </c>
      <c r="AB20" s="1">
        <v>1</v>
      </c>
      <c r="AC20" s="1">
        <v>1</v>
      </c>
      <c r="AD20" s="1">
        <v>4</v>
      </c>
      <c r="AE20" s="1">
        <v>3</v>
      </c>
      <c r="AF20" s="1">
        <v>5</v>
      </c>
      <c r="AG20" s="1">
        <v>2</v>
      </c>
      <c r="AH20" s="1">
        <v>4</v>
      </c>
      <c r="AI20" s="1">
        <v>2</v>
      </c>
      <c r="AJ20" s="1">
        <v>2</v>
      </c>
      <c r="AK20" s="1">
        <v>2</v>
      </c>
      <c r="AL20" s="1">
        <v>2</v>
      </c>
      <c r="AM20" s="1">
        <v>5</v>
      </c>
      <c r="AN20" s="1">
        <v>2</v>
      </c>
      <c r="AO20" s="1">
        <v>1</v>
      </c>
      <c r="AP20" s="1">
        <v>2</v>
      </c>
      <c r="AQ20" s="1">
        <v>2</v>
      </c>
      <c r="AR20" s="1">
        <v>2</v>
      </c>
      <c r="AS20" s="1">
        <v>2</v>
      </c>
      <c r="AT20" s="1">
        <v>2</v>
      </c>
      <c r="AU20" s="1">
        <v>1</v>
      </c>
      <c r="AV20" s="1">
        <v>1</v>
      </c>
      <c r="AW20" s="1">
        <v>3</v>
      </c>
      <c r="AX20" s="1">
        <v>3</v>
      </c>
      <c r="AY20" s="1">
        <v>1</v>
      </c>
      <c r="AZ20" s="1">
        <v>2</v>
      </c>
      <c r="BA20" s="1">
        <v>2</v>
      </c>
      <c r="BB20" s="1">
        <v>5</v>
      </c>
      <c r="BC20" s="1">
        <v>1</v>
      </c>
      <c r="BD20" s="1">
        <v>5</v>
      </c>
      <c r="BE20" s="1" t="s">
        <v>2411</v>
      </c>
      <c r="BF20" s="1" t="s">
        <v>2414</v>
      </c>
      <c r="BG20" s="1" t="s">
        <v>2412</v>
      </c>
      <c r="BH20" s="1" t="s">
        <v>2416</v>
      </c>
      <c r="BI20" s="1" t="s">
        <v>2415</v>
      </c>
      <c r="BJ20" s="1" t="s">
        <v>2413</v>
      </c>
      <c r="BK20" s="1" t="s">
        <v>1564</v>
      </c>
      <c r="BL20" s="1" t="s">
        <v>198</v>
      </c>
      <c r="BM20" s="1" t="s">
        <v>1564</v>
      </c>
      <c r="BN20" s="1" t="s">
        <v>2418</v>
      </c>
      <c r="BO20" s="1" t="s">
        <v>198</v>
      </c>
      <c r="BP20" s="1" t="s">
        <v>1564</v>
      </c>
      <c r="BQ20" s="1" t="s">
        <v>198</v>
      </c>
      <c r="BR20" s="1" t="s">
        <v>1564</v>
      </c>
      <c r="BS20" s="1" t="s">
        <v>198</v>
      </c>
      <c r="BT20" s="1" t="s">
        <v>198</v>
      </c>
      <c r="BU20" s="1" t="s">
        <v>198</v>
      </c>
      <c r="BV20" s="1" t="s">
        <v>2119</v>
      </c>
      <c r="BW20" s="1" t="s">
        <v>2121</v>
      </c>
      <c r="BX20" s="1" t="s">
        <v>2128</v>
      </c>
      <c r="BY20" s="1" t="s">
        <v>705</v>
      </c>
      <c r="BZ20" s="1" t="s">
        <v>713</v>
      </c>
      <c r="CA20" s="1" t="s">
        <v>719</v>
      </c>
      <c r="CB20" s="1" t="s">
        <v>727</v>
      </c>
      <c r="CC20" s="1" t="s">
        <v>738</v>
      </c>
      <c r="CD20" s="1" t="s">
        <v>741</v>
      </c>
      <c r="CE20" s="1" t="s">
        <v>1201</v>
      </c>
      <c r="CF20" s="1" t="s">
        <v>837</v>
      </c>
      <c r="CG20" s="1" t="s">
        <v>844</v>
      </c>
    </row>
    <row r="21" spans="1:85" ht="12.75" x14ac:dyDescent="0.2">
      <c r="A21" s="14">
        <v>41977.580401736108</v>
      </c>
      <c r="B21" s="1">
        <v>5</v>
      </c>
      <c r="C21" s="1">
        <v>5</v>
      </c>
      <c r="D21" s="1">
        <v>4</v>
      </c>
      <c r="E21" s="1">
        <v>4</v>
      </c>
      <c r="F21" s="1">
        <v>5</v>
      </c>
      <c r="G21" s="1">
        <v>5</v>
      </c>
      <c r="H21" s="1">
        <v>5</v>
      </c>
      <c r="I21" s="1">
        <v>5</v>
      </c>
      <c r="J21" s="1">
        <v>5</v>
      </c>
      <c r="K21" s="1">
        <v>4</v>
      </c>
      <c r="L21" s="1">
        <v>5</v>
      </c>
      <c r="M21" s="1">
        <v>4</v>
      </c>
      <c r="N21" s="1">
        <v>4</v>
      </c>
      <c r="O21" s="1">
        <v>5</v>
      </c>
      <c r="P21" s="1">
        <v>5</v>
      </c>
      <c r="Q21" s="1">
        <v>5</v>
      </c>
      <c r="R21" s="1">
        <v>4</v>
      </c>
      <c r="S21" s="1">
        <v>5</v>
      </c>
      <c r="T21" s="1">
        <v>4</v>
      </c>
      <c r="U21" s="1">
        <v>5</v>
      </c>
      <c r="V21" s="1">
        <v>5</v>
      </c>
      <c r="W21" s="1">
        <v>5</v>
      </c>
      <c r="X21" s="1">
        <v>3</v>
      </c>
      <c r="Y21" s="1">
        <v>5</v>
      </c>
      <c r="Z21" s="1">
        <v>5</v>
      </c>
      <c r="AA21" s="1">
        <v>4</v>
      </c>
      <c r="AB21" s="1">
        <v>4</v>
      </c>
      <c r="AC21" s="1">
        <v>5</v>
      </c>
      <c r="AD21" s="1">
        <v>4</v>
      </c>
      <c r="AE21" s="1">
        <v>4</v>
      </c>
      <c r="AF21" s="1">
        <v>4</v>
      </c>
      <c r="AG21" s="1">
        <v>4</v>
      </c>
      <c r="AH21" s="1">
        <v>5</v>
      </c>
      <c r="AI21" s="1">
        <v>4</v>
      </c>
      <c r="AJ21" s="1">
        <v>5</v>
      </c>
      <c r="AK21" s="1">
        <v>5</v>
      </c>
      <c r="AL21" s="1">
        <v>4</v>
      </c>
      <c r="AM21" s="1">
        <v>3</v>
      </c>
      <c r="AN21" s="1">
        <v>5</v>
      </c>
      <c r="AO21" s="1">
        <v>5</v>
      </c>
      <c r="AP21" s="1">
        <v>5</v>
      </c>
      <c r="AQ21" s="1">
        <v>5</v>
      </c>
      <c r="AR21" s="1">
        <v>5</v>
      </c>
      <c r="AS21" s="1">
        <v>5</v>
      </c>
      <c r="AT21" s="1">
        <v>5</v>
      </c>
      <c r="AU21" s="1">
        <v>4</v>
      </c>
      <c r="AV21" s="1">
        <v>5</v>
      </c>
      <c r="AW21" s="1">
        <v>5</v>
      </c>
      <c r="AX21" s="1">
        <v>5</v>
      </c>
      <c r="AY21" s="1">
        <v>5</v>
      </c>
      <c r="AZ21" s="1">
        <v>4</v>
      </c>
      <c r="BA21" s="1">
        <v>5</v>
      </c>
      <c r="BB21" s="1">
        <v>4</v>
      </c>
      <c r="BC21" s="1">
        <v>4</v>
      </c>
      <c r="BD21" s="1">
        <v>5</v>
      </c>
      <c r="BE21" s="1" t="s">
        <v>2411</v>
      </c>
      <c r="BF21" s="1" t="s">
        <v>2414</v>
      </c>
      <c r="BG21" s="1" t="s">
        <v>2412</v>
      </c>
      <c r="BH21" s="1" t="s">
        <v>2415</v>
      </c>
      <c r="BI21" s="1" t="s">
        <v>2413</v>
      </c>
      <c r="BJ21" s="1" t="s">
        <v>2416</v>
      </c>
      <c r="BK21" s="1" t="s">
        <v>198</v>
      </c>
      <c r="BL21" s="1" t="s">
        <v>198</v>
      </c>
      <c r="BM21" s="1" t="s">
        <v>198</v>
      </c>
      <c r="BN21" s="1" t="s">
        <v>198</v>
      </c>
      <c r="BO21" s="1" t="s">
        <v>198</v>
      </c>
      <c r="BP21" s="1" t="s">
        <v>1564</v>
      </c>
      <c r="BQ21" s="1" t="s">
        <v>198</v>
      </c>
      <c r="BR21" s="1" t="s">
        <v>198</v>
      </c>
      <c r="BS21" s="1" t="s">
        <v>198</v>
      </c>
      <c r="BT21" s="1" t="s">
        <v>198</v>
      </c>
      <c r="BU21" s="1" t="s">
        <v>198</v>
      </c>
      <c r="BV21" s="1" t="s">
        <v>183</v>
      </c>
      <c r="BW21" s="1" t="s">
        <v>1556</v>
      </c>
      <c r="BX21" s="1" t="s">
        <v>2442</v>
      </c>
      <c r="BY21" s="1" t="s">
        <v>704</v>
      </c>
      <c r="BZ21" s="1" t="s">
        <v>712</v>
      </c>
      <c r="CA21" s="1" t="s">
        <v>720</v>
      </c>
      <c r="CB21" s="1" t="s">
        <v>727</v>
      </c>
      <c r="CC21" s="1" t="s">
        <v>738</v>
      </c>
      <c r="CD21" s="1" t="s">
        <v>741</v>
      </c>
      <c r="CE21" s="1" t="s">
        <v>1711</v>
      </c>
      <c r="CF21" s="1" t="s">
        <v>837</v>
      </c>
      <c r="CG21" s="1" t="s">
        <v>844</v>
      </c>
    </row>
    <row r="22" spans="1:85" ht="12.75" x14ac:dyDescent="0.2">
      <c r="A22" s="14">
        <v>41977.582800208329</v>
      </c>
      <c r="B22" s="1">
        <v>2</v>
      </c>
      <c r="C22" s="1">
        <v>5</v>
      </c>
      <c r="D22" s="1">
        <v>2</v>
      </c>
      <c r="E22" s="1" t="s">
        <v>5</v>
      </c>
      <c r="F22" s="1">
        <v>5</v>
      </c>
      <c r="G22" s="1">
        <v>1</v>
      </c>
      <c r="H22" s="1">
        <v>1</v>
      </c>
      <c r="I22" s="1">
        <v>3</v>
      </c>
      <c r="J22" s="1">
        <v>2</v>
      </c>
      <c r="K22" s="1">
        <v>2</v>
      </c>
      <c r="L22" s="1" t="s">
        <v>5</v>
      </c>
      <c r="M22" s="1" t="s">
        <v>5</v>
      </c>
      <c r="N22" s="1">
        <v>2</v>
      </c>
      <c r="O22" s="1">
        <v>4</v>
      </c>
      <c r="P22" s="1">
        <v>2</v>
      </c>
      <c r="Q22" s="1">
        <v>1</v>
      </c>
      <c r="R22" s="1">
        <v>3</v>
      </c>
      <c r="S22" s="1">
        <v>5</v>
      </c>
      <c r="T22" s="1">
        <v>3</v>
      </c>
      <c r="U22" s="1">
        <v>2</v>
      </c>
      <c r="V22" s="1">
        <v>1</v>
      </c>
      <c r="W22" s="1">
        <v>5</v>
      </c>
      <c r="X22" s="1">
        <v>4</v>
      </c>
      <c r="Y22" s="1">
        <v>5</v>
      </c>
      <c r="Z22" s="1">
        <v>4</v>
      </c>
      <c r="AA22" s="1">
        <v>4</v>
      </c>
      <c r="AB22" s="1">
        <v>3</v>
      </c>
      <c r="AC22" s="1">
        <v>5</v>
      </c>
      <c r="AD22" s="1">
        <v>5</v>
      </c>
      <c r="AE22" s="1">
        <v>4</v>
      </c>
      <c r="AF22" s="1">
        <v>5</v>
      </c>
      <c r="AG22" s="1">
        <v>5</v>
      </c>
      <c r="AH22" s="1">
        <v>4</v>
      </c>
      <c r="AI22" s="1">
        <v>4</v>
      </c>
      <c r="AJ22" s="1">
        <v>3</v>
      </c>
      <c r="AK22" s="1">
        <v>5</v>
      </c>
      <c r="AL22" s="1">
        <v>2</v>
      </c>
      <c r="AM22" s="1">
        <v>1</v>
      </c>
      <c r="AN22" s="1">
        <v>5</v>
      </c>
      <c r="AO22" s="1">
        <v>2</v>
      </c>
      <c r="AP22" s="1">
        <v>3</v>
      </c>
      <c r="AQ22" s="1">
        <v>4</v>
      </c>
      <c r="AR22" s="1">
        <v>2</v>
      </c>
      <c r="AS22" s="1">
        <v>4</v>
      </c>
      <c r="AT22" s="1">
        <v>3</v>
      </c>
      <c r="AU22" s="1" t="s">
        <v>5</v>
      </c>
      <c r="AV22" s="1">
        <v>3</v>
      </c>
      <c r="AW22" s="1">
        <v>3</v>
      </c>
      <c r="AX22" s="1">
        <v>1</v>
      </c>
      <c r="AY22" s="1">
        <v>3</v>
      </c>
      <c r="AZ22" s="1">
        <v>4</v>
      </c>
      <c r="BA22" s="1">
        <v>5</v>
      </c>
      <c r="BB22" s="1">
        <v>4</v>
      </c>
      <c r="BC22" s="1">
        <v>3</v>
      </c>
      <c r="BD22" s="1">
        <v>2</v>
      </c>
      <c r="BE22" s="1" t="s">
        <v>2412</v>
      </c>
      <c r="BF22" s="1" t="s">
        <v>2414</v>
      </c>
      <c r="BG22" s="1" t="s">
        <v>2411</v>
      </c>
      <c r="BH22" s="1" t="s">
        <v>2413</v>
      </c>
      <c r="BI22" s="1" t="s">
        <v>2415</v>
      </c>
      <c r="BJ22" s="1" t="s">
        <v>2416</v>
      </c>
      <c r="BK22" s="1" t="s">
        <v>1564</v>
      </c>
      <c r="BL22" s="1" t="s">
        <v>2418</v>
      </c>
      <c r="BM22" s="1" t="s">
        <v>198</v>
      </c>
      <c r="BN22" s="1" t="s">
        <v>198</v>
      </c>
      <c r="BO22" s="1" t="s">
        <v>2418</v>
      </c>
      <c r="BP22" s="1" t="s">
        <v>2418</v>
      </c>
      <c r="BQ22" s="1" t="s">
        <v>5</v>
      </c>
      <c r="BR22" s="1" t="s">
        <v>198</v>
      </c>
      <c r="BS22" s="1" t="s">
        <v>198</v>
      </c>
      <c r="BT22" s="1" t="s">
        <v>198</v>
      </c>
      <c r="BU22" s="1" t="s">
        <v>198</v>
      </c>
      <c r="BV22" s="1" t="s">
        <v>2119</v>
      </c>
      <c r="BW22" s="1" t="s">
        <v>2121</v>
      </c>
      <c r="BX22" s="1" t="s">
        <v>2128</v>
      </c>
      <c r="BY22" s="1" t="s">
        <v>704</v>
      </c>
      <c r="BZ22" s="1" t="s">
        <v>714</v>
      </c>
      <c r="CA22" s="1" t="s">
        <v>723</v>
      </c>
      <c r="CB22" s="1" t="s">
        <v>727</v>
      </c>
      <c r="CC22" s="1" t="s">
        <v>2285</v>
      </c>
      <c r="CD22" s="1" t="s">
        <v>831</v>
      </c>
      <c r="CE22" s="1" t="s">
        <v>1027</v>
      </c>
      <c r="CF22" s="1" t="s">
        <v>837</v>
      </c>
      <c r="CG22" s="1" t="s">
        <v>844</v>
      </c>
    </row>
    <row r="23" spans="1:85" ht="12.75" x14ac:dyDescent="0.2">
      <c r="A23" s="14">
        <v>41977.583241817134</v>
      </c>
      <c r="B23" s="1" t="s">
        <v>5</v>
      </c>
      <c r="C23" s="1">
        <v>3</v>
      </c>
      <c r="D23" s="1">
        <v>2</v>
      </c>
      <c r="E23" s="1">
        <v>2</v>
      </c>
      <c r="F23" s="1">
        <v>4</v>
      </c>
      <c r="G23" s="1">
        <v>4</v>
      </c>
      <c r="H23" s="1">
        <v>4</v>
      </c>
      <c r="I23" s="1">
        <v>4</v>
      </c>
      <c r="J23" s="1">
        <v>2</v>
      </c>
      <c r="K23" s="1">
        <v>3</v>
      </c>
      <c r="L23" s="1">
        <v>3</v>
      </c>
      <c r="M23" s="1" t="s">
        <v>5</v>
      </c>
      <c r="N23" s="1" t="s">
        <v>5</v>
      </c>
      <c r="O23" s="1">
        <v>3</v>
      </c>
      <c r="P23" s="1">
        <v>4</v>
      </c>
      <c r="Q23" s="1">
        <v>4</v>
      </c>
      <c r="R23" s="1">
        <v>3</v>
      </c>
      <c r="S23" s="1">
        <v>2</v>
      </c>
      <c r="T23" s="1">
        <v>1</v>
      </c>
      <c r="U23" s="1">
        <v>5</v>
      </c>
      <c r="V23" s="1">
        <v>4</v>
      </c>
      <c r="W23" s="1">
        <v>4</v>
      </c>
      <c r="X23" s="1">
        <v>4</v>
      </c>
      <c r="Y23" s="1">
        <v>4</v>
      </c>
      <c r="Z23" s="1">
        <v>4</v>
      </c>
      <c r="AA23" s="1">
        <v>4</v>
      </c>
      <c r="AB23" s="1">
        <v>4</v>
      </c>
      <c r="AC23" s="1">
        <v>4</v>
      </c>
      <c r="AD23" s="1">
        <v>4</v>
      </c>
      <c r="AE23" s="1">
        <v>2</v>
      </c>
      <c r="AF23" s="1">
        <v>3</v>
      </c>
      <c r="AG23" s="1">
        <v>3</v>
      </c>
      <c r="AH23" s="1">
        <v>4</v>
      </c>
      <c r="AI23" s="1">
        <v>3</v>
      </c>
      <c r="AJ23" s="1" t="s">
        <v>5</v>
      </c>
      <c r="AK23" s="1">
        <v>4</v>
      </c>
      <c r="AL23" s="1">
        <v>1</v>
      </c>
      <c r="AM23" s="1">
        <v>1</v>
      </c>
      <c r="AN23" s="1">
        <v>3</v>
      </c>
      <c r="AO23" s="1">
        <v>3</v>
      </c>
      <c r="AP23" s="1">
        <v>4</v>
      </c>
      <c r="AQ23" s="1">
        <v>4</v>
      </c>
      <c r="AR23" s="1">
        <v>2</v>
      </c>
      <c r="AS23" s="1">
        <v>3</v>
      </c>
      <c r="AT23" s="1">
        <v>3</v>
      </c>
      <c r="AU23" s="1" t="s">
        <v>5</v>
      </c>
      <c r="AV23" s="1">
        <v>1</v>
      </c>
      <c r="AW23" s="1">
        <v>3</v>
      </c>
      <c r="AX23" s="1">
        <v>4</v>
      </c>
      <c r="AY23" s="1">
        <v>3</v>
      </c>
      <c r="AZ23" s="1">
        <v>3</v>
      </c>
      <c r="BA23" s="1">
        <v>3</v>
      </c>
      <c r="BB23" s="1">
        <v>1</v>
      </c>
      <c r="BC23" s="1">
        <v>5</v>
      </c>
      <c r="BD23" s="1">
        <v>5</v>
      </c>
      <c r="BE23" s="1" t="s">
        <v>2411</v>
      </c>
      <c r="BF23" s="1" t="s">
        <v>2413</v>
      </c>
      <c r="BG23" s="1" t="s">
        <v>2412</v>
      </c>
      <c r="BH23" s="1" t="s">
        <v>2415</v>
      </c>
      <c r="BI23" s="1" t="s">
        <v>2414</v>
      </c>
      <c r="BJ23" s="1" t="s">
        <v>2416</v>
      </c>
      <c r="BK23" s="1" t="s">
        <v>2418</v>
      </c>
      <c r="BL23" s="1" t="s">
        <v>2418</v>
      </c>
      <c r="BM23" s="1" t="s">
        <v>198</v>
      </c>
      <c r="BN23" s="1" t="s">
        <v>198</v>
      </c>
      <c r="BO23" s="1" t="s">
        <v>198</v>
      </c>
      <c r="BP23" s="1" t="s">
        <v>2118</v>
      </c>
      <c r="BQ23" s="1" t="s">
        <v>2418</v>
      </c>
      <c r="BR23" s="1" t="s">
        <v>2418</v>
      </c>
      <c r="BS23" s="1" t="s">
        <v>2418</v>
      </c>
      <c r="BT23" s="1" t="s">
        <v>2418</v>
      </c>
      <c r="BU23" s="1" t="s">
        <v>198</v>
      </c>
      <c r="BV23" s="1" t="s">
        <v>2119</v>
      </c>
      <c r="BW23" s="1" t="s">
        <v>2121</v>
      </c>
      <c r="BX23" s="1" t="s">
        <v>2128</v>
      </c>
      <c r="BY23" s="1" t="s">
        <v>704</v>
      </c>
      <c r="BZ23" s="1" t="s">
        <v>713</v>
      </c>
      <c r="CA23" s="1" t="s">
        <v>719</v>
      </c>
      <c r="CB23" s="1" t="s">
        <v>727</v>
      </c>
      <c r="CC23" s="1" t="s">
        <v>2443</v>
      </c>
      <c r="CD23" s="1" t="s">
        <v>206</v>
      </c>
      <c r="CE23" s="1" t="s">
        <v>1669</v>
      </c>
      <c r="CF23" s="1" t="s">
        <v>837</v>
      </c>
      <c r="CG23" s="1" t="s">
        <v>844</v>
      </c>
    </row>
    <row r="24" spans="1:85" ht="12.75" x14ac:dyDescent="0.2">
      <c r="A24" s="14">
        <v>41977.58529101852</v>
      </c>
      <c r="B24" s="1">
        <v>1</v>
      </c>
      <c r="C24" s="1">
        <v>5</v>
      </c>
      <c r="D24" s="1">
        <v>5</v>
      </c>
      <c r="E24" s="1">
        <v>3</v>
      </c>
      <c r="F24" s="1">
        <v>5</v>
      </c>
      <c r="G24" s="1">
        <v>2</v>
      </c>
      <c r="H24" s="1">
        <v>1</v>
      </c>
      <c r="I24" s="1">
        <v>2</v>
      </c>
      <c r="J24" s="1">
        <v>5</v>
      </c>
      <c r="K24" s="1">
        <v>5</v>
      </c>
      <c r="L24" s="1">
        <v>4</v>
      </c>
      <c r="M24" s="1">
        <v>4</v>
      </c>
      <c r="N24" s="1">
        <v>2</v>
      </c>
      <c r="O24" s="1">
        <v>2</v>
      </c>
      <c r="P24" s="1">
        <v>5</v>
      </c>
      <c r="Q24" s="1">
        <v>3</v>
      </c>
      <c r="R24" s="1">
        <v>4</v>
      </c>
      <c r="S24" s="1">
        <v>3</v>
      </c>
      <c r="T24" s="1">
        <v>1</v>
      </c>
      <c r="U24" s="1">
        <v>1</v>
      </c>
      <c r="V24" s="1">
        <v>5</v>
      </c>
      <c r="W24" s="1">
        <v>4</v>
      </c>
      <c r="X24" s="1">
        <v>3</v>
      </c>
      <c r="Y24" s="1">
        <v>4</v>
      </c>
      <c r="Z24" s="1">
        <v>4</v>
      </c>
      <c r="AA24" s="1">
        <v>4</v>
      </c>
      <c r="AB24" s="1">
        <v>3</v>
      </c>
      <c r="AC24" s="1">
        <v>5</v>
      </c>
      <c r="AD24" s="1">
        <v>4</v>
      </c>
      <c r="AE24" s="1">
        <v>4</v>
      </c>
      <c r="AF24" s="1">
        <v>4</v>
      </c>
      <c r="AG24" s="1">
        <v>4</v>
      </c>
      <c r="AH24" s="1">
        <v>5</v>
      </c>
      <c r="AI24" s="1">
        <v>5</v>
      </c>
      <c r="AJ24" s="1">
        <v>3</v>
      </c>
      <c r="AK24" s="1">
        <v>5</v>
      </c>
      <c r="AL24" s="1">
        <v>5</v>
      </c>
      <c r="AM24" s="1">
        <v>4</v>
      </c>
      <c r="AN24" s="1">
        <v>5</v>
      </c>
      <c r="AO24" s="1">
        <v>4</v>
      </c>
      <c r="AP24" s="1">
        <v>2</v>
      </c>
      <c r="AQ24" s="1">
        <v>2</v>
      </c>
      <c r="AR24" s="1">
        <v>5</v>
      </c>
      <c r="AS24" s="1">
        <v>4</v>
      </c>
      <c r="AT24" s="1">
        <v>5</v>
      </c>
      <c r="AU24" s="1">
        <v>3</v>
      </c>
      <c r="AV24" s="1">
        <v>2</v>
      </c>
      <c r="AW24" s="1">
        <v>3</v>
      </c>
      <c r="AX24" s="1">
        <v>5</v>
      </c>
      <c r="AY24" s="1">
        <v>4</v>
      </c>
      <c r="AZ24" s="1">
        <v>4</v>
      </c>
      <c r="BA24" s="1">
        <v>4</v>
      </c>
      <c r="BB24" s="1">
        <v>1</v>
      </c>
      <c r="BC24" s="1">
        <v>4</v>
      </c>
      <c r="BD24" s="1">
        <v>5</v>
      </c>
      <c r="BE24" s="1" t="s">
        <v>2411</v>
      </c>
      <c r="BF24" s="1" t="s">
        <v>2414</v>
      </c>
      <c r="BG24" s="1" t="s">
        <v>2412</v>
      </c>
      <c r="BH24" s="1" t="s">
        <v>2413</v>
      </c>
      <c r="BI24" s="1" t="s">
        <v>2415</v>
      </c>
      <c r="BJ24" s="1" t="s">
        <v>2416</v>
      </c>
      <c r="BK24" s="1" t="s">
        <v>198</v>
      </c>
      <c r="BL24" s="1" t="s">
        <v>198</v>
      </c>
      <c r="BM24" s="1" t="s">
        <v>198</v>
      </c>
      <c r="BN24" s="1" t="s">
        <v>198</v>
      </c>
      <c r="BO24" s="1" t="s">
        <v>198</v>
      </c>
      <c r="BP24" s="1" t="s">
        <v>1564</v>
      </c>
      <c r="BQ24" s="1" t="s">
        <v>198</v>
      </c>
      <c r="BR24" s="1" t="s">
        <v>198</v>
      </c>
      <c r="BS24" s="1" t="s">
        <v>198</v>
      </c>
      <c r="BT24" s="1" t="s">
        <v>198</v>
      </c>
      <c r="BU24" s="1" t="s">
        <v>198</v>
      </c>
      <c r="BV24" s="1" t="s">
        <v>2143</v>
      </c>
      <c r="BW24" s="1" t="s">
        <v>2267</v>
      </c>
      <c r="BX24" s="1" t="s">
        <v>2128</v>
      </c>
      <c r="BY24" s="1" t="s">
        <v>705</v>
      </c>
      <c r="BZ24" s="1" t="s">
        <v>713</v>
      </c>
      <c r="CA24" s="1" t="s">
        <v>719</v>
      </c>
      <c r="CB24" s="1" t="s">
        <v>727</v>
      </c>
      <c r="CD24" s="1" t="s">
        <v>828</v>
      </c>
      <c r="CE24" s="1" t="s">
        <v>2444</v>
      </c>
      <c r="CF24" s="1" t="s">
        <v>837</v>
      </c>
      <c r="CG24" s="1" t="s">
        <v>844</v>
      </c>
    </row>
    <row r="25" spans="1:85" ht="12.75" x14ac:dyDescent="0.2">
      <c r="A25" s="14">
        <v>41977.586794351846</v>
      </c>
      <c r="B25" s="1">
        <v>1</v>
      </c>
      <c r="C25" s="1">
        <v>3</v>
      </c>
      <c r="D25" s="1">
        <v>3</v>
      </c>
      <c r="E25" s="1">
        <v>1</v>
      </c>
      <c r="F25" s="1">
        <v>2</v>
      </c>
      <c r="G25" s="1">
        <v>3</v>
      </c>
      <c r="H25" s="1">
        <v>5</v>
      </c>
      <c r="I25" s="1">
        <v>2</v>
      </c>
      <c r="J25" s="1">
        <v>5</v>
      </c>
      <c r="K25" s="1">
        <v>5</v>
      </c>
      <c r="L25" s="1">
        <v>1</v>
      </c>
      <c r="M25" s="1">
        <v>1</v>
      </c>
      <c r="N25" s="1">
        <v>2</v>
      </c>
      <c r="O25" s="1">
        <v>4</v>
      </c>
      <c r="P25" s="1">
        <v>4</v>
      </c>
      <c r="Q25" s="1">
        <v>4</v>
      </c>
      <c r="R25" s="1">
        <v>4</v>
      </c>
      <c r="S25" s="1">
        <v>4</v>
      </c>
      <c r="T25" s="1">
        <v>1</v>
      </c>
      <c r="U25" s="1">
        <v>5</v>
      </c>
      <c r="V25" s="1">
        <v>5</v>
      </c>
      <c r="W25" s="1">
        <v>4</v>
      </c>
      <c r="X25" s="1">
        <v>1</v>
      </c>
      <c r="Y25" s="1">
        <v>4</v>
      </c>
      <c r="Z25" s="1">
        <v>3</v>
      </c>
      <c r="AA25" s="1">
        <v>5</v>
      </c>
      <c r="AB25" s="1">
        <v>4</v>
      </c>
      <c r="AC25" s="1">
        <v>5</v>
      </c>
      <c r="AD25" s="1">
        <v>5</v>
      </c>
      <c r="AE25" s="1">
        <v>2</v>
      </c>
      <c r="AF25" s="1">
        <v>3</v>
      </c>
      <c r="AG25" s="1">
        <v>4</v>
      </c>
      <c r="AH25" s="1">
        <v>3</v>
      </c>
      <c r="AI25" s="1">
        <v>4</v>
      </c>
      <c r="AJ25" s="1">
        <v>1</v>
      </c>
      <c r="AK25" s="1">
        <v>3</v>
      </c>
      <c r="AL25" s="1">
        <v>3</v>
      </c>
      <c r="AM25" s="1">
        <v>3</v>
      </c>
      <c r="AN25" s="1">
        <v>4</v>
      </c>
      <c r="AO25" s="1">
        <v>3</v>
      </c>
      <c r="AP25" s="1">
        <v>5</v>
      </c>
      <c r="AQ25" s="1">
        <v>3</v>
      </c>
      <c r="AR25" s="1">
        <v>3</v>
      </c>
      <c r="AS25" s="1">
        <v>5</v>
      </c>
      <c r="AT25" s="1">
        <v>4</v>
      </c>
      <c r="AU25" s="1">
        <v>3</v>
      </c>
      <c r="AV25" s="1">
        <v>3</v>
      </c>
      <c r="AW25" s="1">
        <v>5</v>
      </c>
      <c r="AX25" s="1">
        <v>4</v>
      </c>
      <c r="AY25" s="1">
        <v>4</v>
      </c>
      <c r="AZ25" s="1">
        <v>5</v>
      </c>
      <c r="BA25" s="1">
        <v>5</v>
      </c>
      <c r="BB25" s="1">
        <v>1</v>
      </c>
      <c r="BC25" s="1">
        <v>5</v>
      </c>
      <c r="BD25" s="1">
        <v>5</v>
      </c>
      <c r="BE25" s="1" t="s">
        <v>2412</v>
      </c>
      <c r="BF25" s="1" t="s">
        <v>2415</v>
      </c>
      <c r="BG25" s="1" t="s">
        <v>2413</v>
      </c>
      <c r="BH25" s="1" t="s">
        <v>2416</v>
      </c>
      <c r="BI25" s="1" t="s">
        <v>2414</v>
      </c>
      <c r="BJ25" s="1" t="s">
        <v>2411</v>
      </c>
      <c r="BK25" s="1" t="s">
        <v>198</v>
      </c>
      <c r="BL25" s="1" t="s">
        <v>198</v>
      </c>
      <c r="BM25" s="1" t="s">
        <v>198</v>
      </c>
      <c r="BN25" s="1" t="s">
        <v>198</v>
      </c>
      <c r="BO25" s="1" t="s">
        <v>198</v>
      </c>
      <c r="BP25" s="1" t="s">
        <v>1564</v>
      </c>
      <c r="BQ25" s="1" t="s">
        <v>1564</v>
      </c>
      <c r="BR25" s="1" t="s">
        <v>1564</v>
      </c>
      <c r="BS25" s="1" t="s">
        <v>1564</v>
      </c>
      <c r="BT25" s="1" t="s">
        <v>1564</v>
      </c>
      <c r="BU25" s="1" t="s">
        <v>198</v>
      </c>
      <c r="BV25" s="1" t="s">
        <v>2119</v>
      </c>
      <c r="BW25" s="1" t="s">
        <v>2121</v>
      </c>
      <c r="BX25" s="1" t="s">
        <v>2332</v>
      </c>
      <c r="BY25" s="1" t="s">
        <v>704</v>
      </c>
      <c r="BZ25" s="1" t="s">
        <v>714</v>
      </c>
      <c r="CA25" s="1" t="s">
        <v>721</v>
      </c>
      <c r="CB25" s="1" t="s">
        <v>727</v>
      </c>
      <c r="CC25" s="1" t="s">
        <v>745</v>
      </c>
      <c r="CD25" s="1" t="s">
        <v>828</v>
      </c>
      <c r="CE25" s="1" t="s">
        <v>236</v>
      </c>
      <c r="CF25" s="1" t="s">
        <v>837</v>
      </c>
      <c r="CG25" s="1" t="s">
        <v>844</v>
      </c>
    </row>
    <row r="26" spans="1:85" ht="12.75" x14ac:dyDescent="0.2">
      <c r="A26" s="14">
        <v>41977.591174710651</v>
      </c>
      <c r="B26" s="1">
        <v>2</v>
      </c>
      <c r="C26" s="1">
        <v>4</v>
      </c>
      <c r="D26" s="1">
        <v>3</v>
      </c>
      <c r="E26" s="1">
        <v>2</v>
      </c>
      <c r="F26" s="1">
        <v>4</v>
      </c>
      <c r="G26" s="1">
        <v>2</v>
      </c>
      <c r="H26" s="1">
        <v>4</v>
      </c>
      <c r="I26" s="1">
        <v>3</v>
      </c>
      <c r="J26" s="1">
        <v>1</v>
      </c>
      <c r="K26" s="1">
        <v>3</v>
      </c>
      <c r="L26" s="1">
        <v>1</v>
      </c>
      <c r="M26" s="1">
        <v>1</v>
      </c>
      <c r="N26" s="1">
        <v>3</v>
      </c>
      <c r="O26" s="1">
        <v>5</v>
      </c>
      <c r="P26" s="1">
        <v>2</v>
      </c>
      <c r="Q26" s="1">
        <v>3</v>
      </c>
      <c r="R26" s="1">
        <v>2</v>
      </c>
      <c r="S26" s="1">
        <v>4</v>
      </c>
      <c r="T26" s="1">
        <v>3</v>
      </c>
      <c r="U26" s="1">
        <v>2</v>
      </c>
      <c r="V26" s="1">
        <v>4</v>
      </c>
      <c r="W26" s="1">
        <v>4</v>
      </c>
      <c r="X26" s="1">
        <v>3</v>
      </c>
      <c r="Y26" s="1">
        <v>3</v>
      </c>
      <c r="Z26" s="1">
        <v>3</v>
      </c>
      <c r="AA26" s="1">
        <v>3</v>
      </c>
      <c r="AB26" s="1">
        <v>3</v>
      </c>
      <c r="AC26" s="1">
        <v>3</v>
      </c>
      <c r="AD26" s="1">
        <v>4</v>
      </c>
      <c r="AE26" s="1">
        <v>3</v>
      </c>
      <c r="AF26" s="1">
        <v>3</v>
      </c>
      <c r="AG26" s="1">
        <v>2</v>
      </c>
      <c r="AH26" s="1">
        <v>4</v>
      </c>
      <c r="AI26" s="1">
        <v>4</v>
      </c>
      <c r="AJ26" s="1">
        <v>3</v>
      </c>
      <c r="AK26" s="1">
        <v>4</v>
      </c>
      <c r="AL26" s="1">
        <v>2</v>
      </c>
      <c r="AM26" s="1" t="s">
        <v>5</v>
      </c>
      <c r="AN26" s="1">
        <v>4</v>
      </c>
      <c r="AO26" s="1">
        <v>1</v>
      </c>
      <c r="AP26" s="1">
        <v>3</v>
      </c>
      <c r="AQ26" s="1">
        <v>3</v>
      </c>
      <c r="AR26" s="1">
        <v>3</v>
      </c>
      <c r="AS26" s="1" t="s">
        <v>5</v>
      </c>
      <c r="AT26" s="1" t="s">
        <v>5</v>
      </c>
      <c r="AU26" s="1">
        <v>1</v>
      </c>
      <c r="AV26" s="1">
        <v>4</v>
      </c>
      <c r="AW26" s="1">
        <v>5</v>
      </c>
      <c r="AX26" s="1">
        <v>1</v>
      </c>
      <c r="AY26" s="1">
        <v>4</v>
      </c>
      <c r="AZ26" s="1">
        <v>3</v>
      </c>
      <c r="BA26" s="1">
        <v>4</v>
      </c>
      <c r="BB26" s="1">
        <v>3</v>
      </c>
      <c r="BC26" s="1">
        <v>3</v>
      </c>
      <c r="BD26" s="1">
        <v>4</v>
      </c>
      <c r="BE26" s="1" t="s">
        <v>2411</v>
      </c>
      <c r="BF26" s="1" t="s">
        <v>2413</v>
      </c>
      <c r="BG26" s="1" t="s">
        <v>2415</v>
      </c>
      <c r="BH26" s="1" t="s">
        <v>2414</v>
      </c>
      <c r="BI26" s="1" t="s">
        <v>2416</v>
      </c>
      <c r="BJ26" s="1" t="s">
        <v>2412</v>
      </c>
      <c r="BK26" s="1" t="s">
        <v>1564</v>
      </c>
      <c r="BL26" s="1" t="s">
        <v>1564</v>
      </c>
      <c r="BM26" s="1" t="s">
        <v>1564</v>
      </c>
      <c r="BN26" s="1" t="s">
        <v>1564</v>
      </c>
      <c r="BO26" s="1" t="s">
        <v>1564</v>
      </c>
      <c r="BP26" s="1" t="s">
        <v>1564</v>
      </c>
      <c r="BQ26" s="1" t="s">
        <v>1564</v>
      </c>
      <c r="BR26" s="1" t="s">
        <v>1564</v>
      </c>
      <c r="BS26" s="1" t="s">
        <v>1564</v>
      </c>
      <c r="BT26" s="1" t="s">
        <v>1564</v>
      </c>
      <c r="BU26" s="1" t="s">
        <v>1564</v>
      </c>
      <c r="BY26" s="1" t="s">
        <v>704</v>
      </c>
      <c r="BZ26" s="1" t="s">
        <v>713</v>
      </c>
      <c r="CA26" s="1" t="s">
        <v>719</v>
      </c>
      <c r="CB26" s="1" t="s">
        <v>728</v>
      </c>
      <c r="CC26" s="1" t="s">
        <v>738</v>
      </c>
      <c r="CD26" s="1" t="s">
        <v>741</v>
      </c>
      <c r="CE26" s="1" t="s">
        <v>236</v>
      </c>
      <c r="CF26" s="1" t="s">
        <v>837</v>
      </c>
      <c r="CG26" s="1" t="s">
        <v>844</v>
      </c>
    </row>
    <row r="27" spans="1:85" ht="12.75" x14ac:dyDescent="0.2">
      <c r="A27" s="14">
        <v>41977.592284467588</v>
      </c>
      <c r="B27" s="1">
        <v>1</v>
      </c>
      <c r="C27" s="1">
        <v>5</v>
      </c>
      <c r="D27" s="1">
        <v>2</v>
      </c>
      <c r="E27" s="1">
        <v>1</v>
      </c>
      <c r="F27" s="1">
        <v>5</v>
      </c>
      <c r="G27" s="1">
        <v>2</v>
      </c>
      <c r="H27" s="1">
        <v>4</v>
      </c>
      <c r="I27" s="1">
        <v>3</v>
      </c>
      <c r="J27" s="1">
        <v>2</v>
      </c>
      <c r="K27" s="1">
        <v>1</v>
      </c>
      <c r="L27" s="1">
        <v>5</v>
      </c>
      <c r="M27" s="1">
        <v>3</v>
      </c>
      <c r="N27" s="1">
        <v>1</v>
      </c>
      <c r="O27" s="1">
        <v>2</v>
      </c>
      <c r="P27" s="1">
        <v>3</v>
      </c>
      <c r="Q27" s="1">
        <v>4</v>
      </c>
      <c r="R27" s="1">
        <v>1</v>
      </c>
      <c r="S27" s="1">
        <v>4</v>
      </c>
      <c r="T27" s="1">
        <v>1</v>
      </c>
      <c r="U27" s="1">
        <v>1</v>
      </c>
      <c r="V27" s="1">
        <v>5</v>
      </c>
      <c r="W27" s="1">
        <v>2</v>
      </c>
      <c r="X27" s="1">
        <v>2</v>
      </c>
      <c r="Y27" s="1">
        <v>5</v>
      </c>
      <c r="Z27" s="1">
        <v>3</v>
      </c>
      <c r="AA27" s="1">
        <v>4</v>
      </c>
      <c r="AB27" s="1">
        <v>2</v>
      </c>
      <c r="AC27" s="1">
        <v>4</v>
      </c>
      <c r="AD27" s="1">
        <v>4</v>
      </c>
      <c r="AE27" s="1">
        <v>2</v>
      </c>
      <c r="AF27" s="1">
        <v>4</v>
      </c>
      <c r="AG27" s="1">
        <v>4</v>
      </c>
      <c r="AH27" s="1">
        <v>4</v>
      </c>
      <c r="AI27" s="1">
        <v>4</v>
      </c>
      <c r="AJ27" s="1">
        <v>1</v>
      </c>
      <c r="AK27" s="1">
        <v>5</v>
      </c>
      <c r="AL27" s="1">
        <v>2</v>
      </c>
      <c r="AM27" s="1">
        <v>1</v>
      </c>
      <c r="AN27" s="1">
        <v>5</v>
      </c>
      <c r="AO27" s="1">
        <v>5</v>
      </c>
      <c r="AP27" s="1">
        <v>3</v>
      </c>
      <c r="AQ27" s="1">
        <v>4</v>
      </c>
      <c r="AR27" s="1">
        <v>1</v>
      </c>
      <c r="AS27" s="1">
        <v>1</v>
      </c>
      <c r="AT27" s="1">
        <v>5</v>
      </c>
      <c r="AU27" s="1">
        <v>1</v>
      </c>
      <c r="AV27" s="1">
        <v>1</v>
      </c>
      <c r="AW27" s="1">
        <v>1</v>
      </c>
      <c r="AX27" s="1">
        <v>5</v>
      </c>
      <c r="AY27" s="1">
        <v>3</v>
      </c>
      <c r="AZ27" s="1">
        <v>1</v>
      </c>
      <c r="BA27" s="1">
        <v>5</v>
      </c>
      <c r="BB27" s="1">
        <v>1</v>
      </c>
      <c r="BC27" s="1">
        <v>1</v>
      </c>
      <c r="BD27" s="1">
        <v>5</v>
      </c>
      <c r="BE27" s="1" t="s">
        <v>2414</v>
      </c>
      <c r="BF27" s="1" t="s">
        <v>2411</v>
      </c>
      <c r="BG27" s="1" t="s">
        <v>2416</v>
      </c>
      <c r="BH27" s="1" t="s">
        <v>2413</v>
      </c>
      <c r="BI27" s="1" t="s">
        <v>2415</v>
      </c>
      <c r="BJ27" s="1" t="s">
        <v>2412</v>
      </c>
      <c r="BK27" s="1" t="s">
        <v>1564</v>
      </c>
      <c r="BL27" s="1" t="s">
        <v>1564</v>
      </c>
      <c r="BM27" s="1" t="s">
        <v>2418</v>
      </c>
      <c r="BN27" s="1" t="s">
        <v>198</v>
      </c>
      <c r="BO27" s="1" t="s">
        <v>1564</v>
      </c>
      <c r="BP27" s="1" t="s">
        <v>1564</v>
      </c>
      <c r="BQ27" s="1" t="s">
        <v>1564</v>
      </c>
      <c r="BR27" s="1" t="s">
        <v>1564</v>
      </c>
      <c r="BS27" s="1" t="s">
        <v>198</v>
      </c>
      <c r="BT27" s="1" t="s">
        <v>198</v>
      </c>
      <c r="BU27" s="1" t="s">
        <v>198</v>
      </c>
      <c r="BV27" s="1" t="s">
        <v>187</v>
      </c>
      <c r="BW27" s="1" t="s">
        <v>2283</v>
      </c>
      <c r="BX27" s="1" t="s">
        <v>2128</v>
      </c>
      <c r="BY27" s="1" t="s">
        <v>705</v>
      </c>
      <c r="BZ27" s="1" t="s">
        <v>713</v>
      </c>
      <c r="CA27" s="1" t="s">
        <v>719</v>
      </c>
      <c r="CB27" s="1" t="s">
        <v>727</v>
      </c>
      <c r="CC27" s="1" t="s">
        <v>1374</v>
      </c>
      <c r="CD27" s="1" t="s">
        <v>828</v>
      </c>
      <c r="CE27" s="1" t="s">
        <v>828</v>
      </c>
      <c r="CF27" s="1" t="s">
        <v>837</v>
      </c>
      <c r="CG27" s="1" t="s">
        <v>844</v>
      </c>
    </row>
    <row r="28" spans="1:85" ht="12.75" x14ac:dyDescent="0.2">
      <c r="A28" s="14">
        <v>41977.59381071759</v>
      </c>
      <c r="B28" s="1">
        <v>1</v>
      </c>
      <c r="C28" s="1">
        <v>5</v>
      </c>
      <c r="D28" s="1">
        <v>5</v>
      </c>
      <c r="E28" s="1">
        <v>2</v>
      </c>
      <c r="F28" s="1">
        <v>5</v>
      </c>
      <c r="G28" s="1">
        <v>5</v>
      </c>
      <c r="H28" s="1">
        <v>1</v>
      </c>
      <c r="I28" s="1">
        <v>3</v>
      </c>
      <c r="J28" s="1">
        <v>3</v>
      </c>
      <c r="K28" s="1">
        <v>2</v>
      </c>
      <c r="L28" s="1">
        <v>2</v>
      </c>
      <c r="M28" s="1">
        <v>3</v>
      </c>
      <c r="N28" s="1">
        <v>1</v>
      </c>
      <c r="O28" s="1">
        <v>3</v>
      </c>
      <c r="P28" s="1">
        <v>4</v>
      </c>
      <c r="Q28" s="1">
        <v>3</v>
      </c>
      <c r="R28" s="1">
        <v>5</v>
      </c>
      <c r="S28" s="1">
        <v>2</v>
      </c>
      <c r="T28" s="1">
        <v>2</v>
      </c>
      <c r="U28" s="1">
        <v>4</v>
      </c>
      <c r="V28" s="1">
        <v>4</v>
      </c>
      <c r="W28" s="1">
        <v>3</v>
      </c>
      <c r="X28" s="1">
        <v>2</v>
      </c>
      <c r="Y28" s="1">
        <v>3</v>
      </c>
      <c r="Z28" s="1">
        <v>3</v>
      </c>
      <c r="AA28" s="1">
        <v>5</v>
      </c>
      <c r="AB28" s="1">
        <v>2</v>
      </c>
      <c r="AC28" s="1">
        <v>4</v>
      </c>
      <c r="AD28" s="1">
        <v>5</v>
      </c>
      <c r="AE28" s="1">
        <v>3</v>
      </c>
      <c r="AF28" s="1">
        <v>5</v>
      </c>
      <c r="AG28" s="1">
        <v>5</v>
      </c>
      <c r="AH28" s="1">
        <v>4</v>
      </c>
      <c r="AI28" s="1">
        <v>4</v>
      </c>
      <c r="AJ28" s="1">
        <v>2</v>
      </c>
      <c r="AK28" s="1">
        <v>5</v>
      </c>
      <c r="AL28" s="1">
        <v>5</v>
      </c>
      <c r="AM28" s="1">
        <v>4</v>
      </c>
      <c r="AN28" s="1">
        <v>5</v>
      </c>
      <c r="AO28" s="1">
        <v>5</v>
      </c>
      <c r="AP28" s="1">
        <v>2</v>
      </c>
      <c r="AQ28" s="1">
        <v>5</v>
      </c>
      <c r="AR28" s="1">
        <v>2</v>
      </c>
      <c r="AS28" s="1">
        <v>2</v>
      </c>
      <c r="AT28" s="1">
        <v>3</v>
      </c>
      <c r="AU28" s="1">
        <v>3</v>
      </c>
      <c r="AV28" s="1">
        <v>2</v>
      </c>
      <c r="AW28" s="1">
        <v>3</v>
      </c>
      <c r="AX28" s="1">
        <v>5</v>
      </c>
      <c r="AY28" s="1">
        <v>4</v>
      </c>
      <c r="AZ28" s="1">
        <v>5</v>
      </c>
      <c r="BA28" s="1">
        <v>2</v>
      </c>
      <c r="BB28" s="1">
        <v>2</v>
      </c>
      <c r="BC28" s="1">
        <v>3</v>
      </c>
      <c r="BD28" s="1">
        <v>3</v>
      </c>
      <c r="BE28" s="1" t="s">
        <v>2414</v>
      </c>
      <c r="BF28" s="1" t="s">
        <v>2411</v>
      </c>
      <c r="BG28" s="1" t="s">
        <v>2413</v>
      </c>
      <c r="BH28" s="1" t="s">
        <v>2412</v>
      </c>
      <c r="BI28" s="1" t="s">
        <v>2415</v>
      </c>
      <c r="BJ28" s="1" t="s">
        <v>2416</v>
      </c>
      <c r="BK28" s="1" t="s">
        <v>2418</v>
      </c>
      <c r="BL28" s="1" t="s">
        <v>2418</v>
      </c>
      <c r="BM28" s="1" t="s">
        <v>1564</v>
      </c>
      <c r="BN28" s="1" t="s">
        <v>1564</v>
      </c>
      <c r="BO28" s="1" t="s">
        <v>198</v>
      </c>
      <c r="BP28" s="1" t="s">
        <v>1564</v>
      </c>
      <c r="BQ28" s="1" t="s">
        <v>198</v>
      </c>
      <c r="BR28" s="1" t="s">
        <v>198</v>
      </c>
      <c r="BS28" s="1" t="s">
        <v>198</v>
      </c>
      <c r="BT28" s="1" t="s">
        <v>198</v>
      </c>
      <c r="BU28" s="1" t="s">
        <v>198</v>
      </c>
      <c r="BV28" s="1" t="s">
        <v>182</v>
      </c>
      <c r="BX28" s="1" t="s">
        <v>2128</v>
      </c>
      <c r="BY28" s="1" t="s">
        <v>705</v>
      </c>
      <c r="BZ28" s="1" t="s">
        <v>712</v>
      </c>
      <c r="CA28" s="1" t="s">
        <v>719</v>
      </c>
      <c r="CB28" s="1" t="s">
        <v>727</v>
      </c>
      <c r="CC28" s="1" t="s">
        <v>2445</v>
      </c>
      <c r="CD28" s="1" t="s">
        <v>830</v>
      </c>
      <c r="CE28" s="1" t="s">
        <v>2431</v>
      </c>
      <c r="CF28" s="1" t="s">
        <v>837</v>
      </c>
      <c r="CG28" s="1" t="s">
        <v>844</v>
      </c>
    </row>
    <row r="29" spans="1:85" ht="12.75" x14ac:dyDescent="0.2">
      <c r="A29" s="14">
        <v>41977.598934988426</v>
      </c>
      <c r="B29" s="1">
        <v>4</v>
      </c>
      <c r="C29" s="1">
        <v>5</v>
      </c>
      <c r="D29" s="1">
        <v>3</v>
      </c>
      <c r="E29" s="1">
        <v>1</v>
      </c>
      <c r="F29" s="1">
        <v>5</v>
      </c>
      <c r="G29" s="1">
        <v>3</v>
      </c>
      <c r="H29" s="1">
        <v>4</v>
      </c>
      <c r="I29" s="1" t="s">
        <v>5</v>
      </c>
      <c r="J29" s="1">
        <v>1</v>
      </c>
      <c r="K29" s="1">
        <v>2</v>
      </c>
      <c r="L29" s="1">
        <v>2</v>
      </c>
      <c r="M29" s="1">
        <v>3</v>
      </c>
      <c r="N29" s="1">
        <v>2</v>
      </c>
      <c r="O29" s="1">
        <v>3</v>
      </c>
      <c r="P29" s="1">
        <v>2</v>
      </c>
      <c r="Q29" s="1">
        <v>3</v>
      </c>
      <c r="R29" s="1">
        <v>4</v>
      </c>
      <c r="S29" s="1">
        <v>4</v>
      </c>
      <c r="T29" s="1">
        <v>3</v>
      </c>
      <c r="U29" s="1">
        <v>1</v>
      </c>
      <c r="V29" s="1">
        <v>5</v>
      </c>
      <c r="W29" s="1">
        <v>4</v>
      </c>
      <c r="X29" s="1">
        <v>4</v>
      </c>
      <c r="Y29" s="1">
        <v>4</v>
      </c>
      <c r="Z29" s="1">
        <v>4</v>
      </c>
      <c r="AA29" s="1">
        <v>4</v>
      </c>
      <c r="AB29" s="1">
        <v>4</v>
      </c>
      <c r="AC29" s="1">
        <v>3</v>
      </c>
      <c r="AD29" s="1">
        <v>4</v>
      </c>
      <c r="AE29" s="1">
        <v>3</v>
      </c>
      <c r="AF29" s="1">
        <v>4</v>
      </c>
      <c r="AG29" s="1">
        <v>4</v>
      </c>
      <c r="AH29" s="1">
        <v>4</v>
      </c>
      <c r="AI29" s="1">
        <v>4</v>
      </c>
      <c r="AJ29" s="1">
        <v>4</v>
      </c>
      <c r="AK29" s="1">
        <v>5</v>
      </c>
      <c r="AL29" s="1">
        <v>4</v>
      </c>
      <c r="AM29" s="1">
        <v>2</v>
      </c>
      <c r="AN29" s="1">
        <v>5</v>
      </c>
      <c r="AO29" s="1">
        <v>4</v>
      </c>
      <c r="AP29" s="1">
        <v>5</v>
      </c>
      <c r="AQ29" s="1">
        <v>3</v>
      </c>
      <c r="AR29" s="1">
        <v>3</v>
      </c>
      <c r="AS29" s="1">
        <v>4</v>
      </c>
      <c r="AT29" s="1">
        <v>3</v>
      </c>
      <c r="AU29" s="1">
        <v>4</v>
      </c>
      <c r="AV29" s="1">
        <v>4</v>
      </c>
      <c r="AW29" s="1">
        <v>3</v>
      </c>
      <c r="AX29" s="1">
        <v>4</v>
      </c>
      <c r="AY29" s="1">
        <v>4</v>
      </c>
      <c r="AZ29" s="1">
        <v>4</v>
      </c>
      <c r="BA29" s="1">
        <v>4</v>
      </c>
      <c r="BB29" s="1">
        <v>4</v>
      </c>
      <c r="BC29" s="1">
        <v>3</v>
      </c>
      <c r="BD29" s="1">
        <v>4</v>
      </c>
      <c r="BE29" s="1" t="s">
        <v>2416</v>
      </c>
      <c r="BF29" s="1" t="s">
        <v>2414</v>
      </c>
      <c r="BG29" s="1" t="s">
        <v>2413</v>
      </c>
      <c r="BH29" s="1" t="s">
        <v>2415</v>
      </c>
      <c r="BI29" s="1" t="s">
        <v>2411</v>
      </c>
      <c r="BJ29" s="1" t="s">
        <v>2412</v>
      </c>
      <c r="BK29" s="1" t="s">
        <v>198</v>
      </c>
      <c r="BL29" s="1" t="s">
        <v>198</v>
      </c>
      <c r="BM29" s="1" t="s">
        <v>198</v>
      </c>
      <c r="BN29" s="1" t="s">
        <v>198</v>
      </c>
      <c r="BO29" s="1" t="s">
        <v>2118</v>
      </c>
      <c r="BP29" s="1" t="s">
        <v>198</v>
      </c>
      <c r="BQ29" s="1" t="s">
        <v>5</v>
      </c>
      <c r="BR29" s="1" t="s">
        <v>5</v>
      </c>
      <c r="BS29" s="1" t="s">
        <v>5</v>
      </c>
      <c r="BT29" s="1" t="s">
        <v>2418</v>
      </c>
      <c r="BU29" s="1" t="s">
        <v>198</v>
      </c>
      <c r="BV29" s="1" t="s">
        <v>2196</v>
      </c>
      <c r="BW29" s="1" t="s">
        <v>2198</v>
      </c>
      <c r="BX29" s="1" t="s">
        <v>2128</v>
      </c>
      <c r="BY29" s="1" t="s">
        <v>704</v>
      </c>
      <c r="BZ29" s="1" t="s">
        <v>713</v>
      </c>
      <c r="CA29" s="1" t="s">
        <v>719</v>
      </c>
      <c r="CB29" s="1" t="s">
        <v>727</v>
      </c>
      <c r="CC29" s="1" t="s">
        <v>977</v>
      </c>
      <c r="CD29" s="1" t="s">
        <v>206</v>
      </c>
      <c r="CE29" s="1" t="s">
        <v>1326</v>
      </c>
      <c r="CF29" s="1" t="s">
        <v>837</v>
      </c>
      <c r="CG29" s="1" t="s">
        <v>844</v>
      </c>
    </row>
    <row r="30" spans="1:85" ht="12.75" x14ac:dyDescent="0.2">
      <c r="A30" s="14">
        <v>41977.602282870372</v>
      </c>
      <c r="B30" s="1">
        <v>2</v>
      </c>
      <c r="C30" s="1">
        <v>3</v>
      </c>
      <c r="D30" s="1">
        <v>4</v>
      </c>
      <c r="E30" s="1">
        <v>1</v>
      </c>
      <c r="F30" s="1">
        <v>5</v>
      </c>
      <c r="G30" s="1">
        <v>1</v>
      </c>
      <c r="H30" s="1">
        <v>2</v>
      </c>
      <c r="I30" s="1">
        <v>3</v>
      </c>
      <c r="J30" s="1">
        <v>1</v>
      </c>
      <c r="K30" s="1">
        <v>3</v>
      </c>
      <c r="L30" s="1">
        <v>3</v>
      </c>
      <c r="M30" s="1">
        <v>1</v>
      </c>
      <c r="N30" s="1">
        <v>3</v>
      </c>
      <c r="O30" s="1">
        <v>1</v>
      </c>
      <c r="P30" s="1">
        <v>1</v>
      </c>
      <c r="Q30" s="1">
        <v>1</v>
      </c>
      <c r="R30" s="1">
        <v>2</v>
      </c>
      <c r="S30" s="1">
        <v>5</v>
      </c>
      <c r="T30" s="1">
        <v>1</v>
      </c>
      <c r="U30" s="1">
        <v>1</v>
      </c>
      <c r="V30" s="1">
        <v>5</v>
      </c>
      <c r="W30" s="1">
        <v>3</v>
      </c>
      <c r="X30" s="1">
        <v>2</v>
      </c>
      <c r="Y30" s="1">
        <v>4</v>
      </c>
      <c r="Z30" s="1">
        <v>4</v>
      </c>
      <c r="AA30" s="1">
        <v>4</v>
      </c>
      <c r="AB30" s="1">
        <v>4</v>
      </c>
      <c r="AC30" s="1">
        <v>2</v>
      </c>
      <c r="AD30" s="1">
        <v>3</v>
      </c>
      <c r="AE30" s="1">
        <v>4</v>
      </c>
      <c r="AF30" s="1">
        <v>4</v>
      </c>
      <c r="AG30" s="1">
        <v>4</v>
      </c>
      <c r="AH30" s="1">
        <v>3</v>
      </c>
      <c r="AI30" s="1">
        <v>3</v>
      </c>
      <c r="AJ30" s="1">
        <v>3</v>
      </c>
      <c r="AK30" s="1">
        <v>3</v>
      </c>
      <c r="AL30" s="1">
        <v>3</v>
      </c>
      <c r="AM30" s="1">
        <v>1</v>
      </c>
      <c r="AN30" s="1">
        <v>4</v>
      </c>
      <c r="AO30" s="1">
        <v>1</v>
      </c>
      <c r="AP30" s="1">
        <v>1</v>
      </c>
      <c r="AQ30" s="1">
        <v>3</v>
      </c>
      <c r="AR30" s="1">
        <v>1</v>
      </c>
      <c r="AS30" s="1">
        <v>3</v>
      </c>
      <c r="AT30" s="1">
        <v>2</v>
      </c>
      <c r="AU30" s="1">
        <v>1</v>
      </c>
      <c r="AV30" s="1">
        <v>3</v>
      </c>
      <c r="AW30" s="1">
        <v>1</v>
      </c>
      <c r="AX30" s="1">
        <v>2</v>
      </c>
      <c r="AY30" s="1">
        <v>3</v>
      </c>
      <c r="AZ30" s="1">
        <v>2</v>
      </c>
      <c r="BA30" s="1">
        <v>4</v>
      </c>
      <c r="BB30" s="1">
        <v>1</v>
      </c>
      <c r="BC30" s="1">
        <v>1</v>
      </c>
      <c r="BD30" s="1">
        <v>4</v>
      </c>
      <c r="BE30" s="1" t="s">
        <v>2413</v>
      </c>
      <c r="BF30" s="1" t="s">
        <v>2415</v>
      </c>
      <c r="BG30" s="1" t="s">
        <v>2416</v>
      </c>
      <c r="BH30" s="1" t="s">
        <v>2412</v>
      </c>
      <c r="BI30" s="1" t="s">
        <v>2411</v>
      </c>
      <c r="BJ30" s="1" t="s">
        <v>2414</v>
      </c>
      <c r="BK30" s="1" t="s">
        <v>1564</v>
      </c>
      <c r="BL30" s="1" t="s">
        <v>2418</v>
      </c>
      <c r="BM30" s="1" t="s">
        <v>198</v>
      </c>
      <c r="BN30" s="1" t="s">
        <v>198</v>
      </c>
      <c r="BO30" s="1" t="s">
        <v>1564</v>
      </c>
      <c r="BP30" s="1" t="s">
        <v>1564</v>
      </c>
      <c r="BQ30" s="1" t="s">
        <v>5</v>
      </c>
      <c r="BR30" s="1" t="s">
        <v>1564</v>
      </c>
      <c r="BS30" s="1" t="s">
        <v>1564</v>
      </c>
      <c r="BT30" s="1" t="s">
        <v>1564</v>
      </c>
      <c r="BU30" s="1" t="s">
        <v>198</v>
      </c>
      <c r="BV30" s="1" t="s">
        <v>183</v>
      </c>
      <c r="BW30" s="1" t="s">
        <v>2121</v>
      </c>
      <c r="BX30" s="1" t="s">
        <v>2128</v>
      </c>
      <c r="BY30" s="1" t="s">
        <v>705</v>
      </c>
      <c r="BZ30" s="1" t="s">
        <v>714</v>
      </c>
      <c r="CA30" s="1" t="s">
        <v>719</v>
      </c>
      <c r="CB30" s="1" t="s">
        <v>727</v>
      </c>
      <c r="CC30" s="1" t="s">
        <v>2446</v>
      </c>
      <c r="CD30" s="1" t="s">
        <v>2447</v>
      </c>
      <c r="CE30" s="1" t="s">
        <v>1116</v>
      </c>
      <c r="CF30" s="1" t="s">
        <v>837</v>
      </c>
      <c r="CG30" s="1" t="s">
        <v>844</v>
      </c>
    </row>
    <row r="31" spans="1:85" ht="12.75" x14ac:dyDescent="0.2">
      <c r="A31" s="14">
        <v>41977.603412291668</v>
      </c>
      <c r="B31" s="1">
        <v>1</v>
      </c>
      <c r="C31" s="1">
        <v>4</v>
      </c>
      <c r="D31" s="1">
        <v>1</v>
      </c>
      <c r="E31" s="1">
        <v>1</v>
      </c>
      <c r="F31" s="1">
        <v>5</v>
      </c>
      <c r="G31" s="1">
        <v>1</v>
      </c>
      <c r="H31" s="1">
        <v>2</v>
      </c>
      <c r="I31" s="1">
        <v>1</v>
      </c>
      <c r="J31" s="1">
        <v>4</v>
      </c>
      <c r="K31" s="1">
        <v>3</v>
      </c>
      <c r="L31" s="1">
        <v>3</v>
      </c>
      <c r="M31" s="1">
        <v>2</v>
      </c>
      <c r="N31" s="1">
        <v>3</v>
      </c>
      <c r="O31" s="1">
        <v>3</v>
      </c>
      <c r="P31" s="1">
        <v>1</v>
      </c>
      <c r="Q31" s="1">
        <v>1</v>
      </c>
      <c r="R31" s="1">
        <v>1</v>
      </c>
      <c r="S31" s="1">
        <v>4</v>
      </c>
      <c r="T31" s="1">
        <v>1</v>
      </c>
      <c r="U31" s="1">
        <v>3</v>
      </c>
      <c r="V31" s="1">
        <v>4</v>
      </c>
      <c r="W31" s="1">
        <v>4</v>
      </c>
      <c r="X31" s="1">
        <v>3</v>
      </c>
      <c r="Y31" s="1">
        <v>3</v>
      </c>
      <c r="Z31" s="1">
        <v>3</v>
      </c>
      <c r="AA31" s="1">
        <v>5</v>
      </c>
      <c r="AB31" s="1">
        <v>4</v>
      </c>
      <c r="AC31" s="1">
        <v>4</v>
      </c>
      <c r="AD31" s="1">
        <v>4</v>
      </c>
      <c r="AE31" s="1">
        <v>2</v>
      </c>
      <c r="AF31" s="1">
        <v>5</v>
      </c>
      <c r="AG31" s="1">
        <v>3</v>
      </c>
      <c r="AH31" s="1">
        <v>4</v>
      </c>
      <c r="AI31" s="1">
        <v>4</v>
      </c>
      <c r="AJ31" s="1">
        <v>1</v>
      </c>
      <c r="AK31" s="1">
        <v>4</v>
      </c>
      <c r="AL31" s="1">
        <v>1</v>
      </c>
      <c r="AM31" s="1">
        <v>1</v>
      </c>
      <c r="AN31" s="1">
        <v>5</v>
      </c>
      <c r="AO31" s="1">
        <v>4</v>
      </c>
      <c r="AP31" s="1">
        <v>3</v>
      </c>
      <c r="AQ31" s="1">
        <v>1</v>
      </c>
      <c r="AR31" s="1">
        <v>4</v>
      </c>
      <c r="AS31" s="1">
        <v>4</v>
      </c>
      <c r="AT31" s="1">
        <v>4</v>
      </c>
      <c r="AU31" s="1">
        <v>1</v>
      </c>
      <c r="AV31" s="1">
        <v>2</v>
      </c>
      <c r="AW31" s="1">
        <v>3</v>
      </c>
      <c r="AX31" s="1">
        <v>1</v>
      </c>
      <c r="AY31" s="1">
        <v>1</v>
      </c>
      <c r="AZ31" s="1">
        <v>2</v>
      </c>
      <c r="BA31" s="1">
        <v>5</v>
      </c>
      <c r="BB31" s="1">
        <v>1</v>
      </c>
      <c r="BC31" s="1">
        <v>3</v>
      </c>
      <c r="BD31" s="1">
        <v>5</v>
      </c>
      <c r="BE31" s="1" t="s">
        <v>2416</v>
      </c>
      <c r="BF31" s="1" t="s">
        <v>2411</v>
      </c>
      <c r="BG31" s="1" t="s">
        <v>2413</v>
      </c>
      <c r="BH31" s="1" t="s">
        <v>2414</v>
      </c>
      <c r="BI31" s="1" t="s">
        <v>2415</v>
      </c>
      <c r="BJ31" s="1" t="s">
        <v>2412</v>
      </c>
      <c r="BK31" s="1" t="s">
        <v>1564</v>
      </c>
      <c r="BL31" s="1" t="s">
        <v>198</v>
      </c>
      <c r="BM31" s="1" t="s">
        <v>198</v>
      </c>
      <c r="BN31" s="1" t="s">
        <v>198</v>
      </c>
      <c r="BO31" s="1" t="s">
        <v>198</v>
      </c>
      <c r="BP31" s="1" t="s">
        <v>1564</v>
      </c>
      <c r="BQ31" s="1" t="s">
        <v>1564</v>
      </c>
      <c r="BR31" s="1" t="s">
        <v>1564</v>
      </c>
      <c r="BS31" s="1" t="s">
        <v>198</v>
      </c>
      <c r="BT31" s="1" t="s">
        <v>1564</v>
      </c>
      <c r="BU31" s="1" t="s">
        <v>198</v>
      </c>
      <c r="BV31" s="1" t="s">
        <v>184</v>
      </c>
      <c r="BW31" s="1" t="s">
        <v>2448</v>
      </c>
      <c r="BX31" s="1" t="s">
        <v>2128</v>
      </c>
      <c r="BY31" s="1" t="s">
        <v>705</v>
      </c>
      <c r="BZ31" s="1" t="s">
        <v>713</v>
      </c>
      <c r="CA31" s="1" t="s">
        <v>720</v>
      </c>
      <c r="CB31" s="1" t="s">
        <v>727</v>
      </c>
      <c r="CC31" s="1" t="s">
        <v>1039</v>
      </c>
      <c r="CD31" s="1" t="s">
        <v>741</v>
      </c>
      <c r="CE31" s="1" t="s">
        <v>1711</v>
      </c>
      <c r="CF31" s="1" t="s">
        <v>837</v>
      </c>
      <c r="CG31" s="1" t="s">
        <v>844</v>
      </c>
    </row>
    <row r="32" spans="1:85" ht="12.75" x14ac:dyDescent="0.2">
      <c r="A32" s="14">
        <v>41977.60910671296</v>
      </c>
      <c r="B32" s="1">
        <v>4</v>
      </c>
      <c r="C32" s="1">
        <v>3</v>
      </c>
      <c r="D32" s="1">
        <v>2</v>
      </c>
      <c r="E32" s="1">
        <v>3</v>
      </c>
      <c r="F32" s="1">
        <v>4</v>
      </c>
      <c r="G32" s="1">
        <v>4</v>
      </c>
      <c r="H32" s="1">
        <v>3</v>
      </c>
      <c r="I32" s="1">
        <v>4</v>
      </c>
      <c r="J32" s="1">
        <v>3</v>
      </c>
      <c r="K32" s="1">
        <v>3</v>
      </c>
      <c r="L32" s="1">
        <v>4</v>
      </c>
      <c r="M32" s="1">
        <v>3</v>
      </c>
      <c r="N32" s="1">
        <v>3</v>
      </c>
      <c r="O32" s="1">
        <v>4</v>
      </c>
      <c r="P32" s="1">
        <v>4</v>
      </c>
      <c r="Q32" s="1">
        <v>4</v>
      </c>
      <c r="R32" s="1">
        <v>1</v>
      </c>
      <c r="S32" s="1">
        <v>4</v>
      </c>
      <c r="T32" s="1">
        <v>4</v>
      </c>
      <c r="U32" s="1">
        <v>3</v>
      </c>
      <c r="V32" s="1">
        <v>4</v>
      </c>
      <c r="W32" s="1">
        <v>3</v>
      </c>
      <c r="X32" s="1">
        <v>3</v>
      </c>
      <c r="Y32" s="1">
        <v>2</v>
      </c>
      <c r="Z32" s="1">
        <v>2</v>
      </c>
      <c r="AA32" s="1">
        <v>3</v>
      </c>
      <c r="AB32" s="1">
        <v>3</v>
      </c>
      <c r="AC32" s="1">
        <v>2</v>
      </c>
      <c r="AD32" s="1">
        <v>3</v>
      </c>
      <c r="AE32" s="1">
        <v>3</v>
      </c>
      <c r="AF32" s="1">
        <v>2</v>
      </c>
      <c r="AG32" s="1">
        <v>1</v>
      </c>
      <c r="AH32" s="1">
        <v>4</v>
      </c>
      <c r="AI32" s="1">
        <v>1</v>
      </c>
      <c r="AJ32" s="1">
        <v>2</v>
      </c>
      <c r="AK32" s="1">
        <v>3</v>
      </c>
      <c r="AL32" s="1">
        <v>3</v>
      </c>
      <c r="AM32" s="1">
        <v>3</v>
      </c>
      <c r="AN32" s="1">
        <v>3</v>
      </c>
      <c r="AO32" s="1">
        <v>4</v>
      </c>
      <c r="AP32" s="1">
        <v>2</v>
      </c>
      <c r="AQ32" s="1">
        <v>2</v>
      </c>
      <c r="AR32" s="1">
        <v>3</v>
      </c>
      <c r="AS32" s="1">
        <v>4</v>
      </c>
      <c r="AT32" s="1">
        <v>4</v>
      </c>
      <c r="AU32" s="1">
        <v>2</v>
      </c>
      <c r="AV32" s="1">
        <v>2</v>
      </c>
      <c r="AW32" s="1">
        <v>4</v>
      </c>
      <c r="AX32" s="1">
        <v>2</v>
      </c>
      <c r="AY32" s="1">
        <v>4</v>
      </c>
      <c r="AZ32" s="1">
        <v>2</v>
      </c>
      <c r="BA32" s="1">
        <v>4</v>
      </c>
      <c r="BB32" s="1">
        <v>3</v>
      </c>
      <c r="BC32" s="1">
        <v>2</v>
      </c>
      <c r="BD32" s="1">
        <v>4</v>
      </c>
      <c r="BE32" s="1" t="s">
        <v>2411</v>
      </c>
      <c r="BF32" s="1" t="s">
        <v>2414</v>
      </c>
      <c r="BG32" s="1" t="s">
        <v>2414</v>
      </c>
      <c r="BH32" s="1" t="s">
        <v>2411</v>
      </c>
      <c r="BI32" s="1" t="s">
        <v>2414</v>
      </c>
      <c r="BJ32" s="1" t="s">
        <v>2413</v>
      </c>
      <c r="BK32" s="1" t="s">
        <v>2418</v>
      </c>
      <c r="BL32" s="1" t="s">
        <v>198</v>
      </c>
      <c r="BM32" s="1" t="s">
        <v>198</v>
      </c>
      <c r="BN32" s="1" t="s">
        <v>2418</v>
      </c>
      <c r="BO32" s="1" t="s">
        <v>2418</v>
      </c>
      <c r="BP32" s="1" t="s">
        <v>2418</v>
      </c>
      <c r="BQ32" s="1" t="s">
        <v>2418</v>
      </c>
      <c r="BR32" s="1" t="s">
        <v>2418</v>
      </c>
      <c r="BS32" s="1" t="s">
        <v>2418</v>
      </c>
      <c r="BT32" s="1" t="s">
        <v>2418</v>
      </c>
      <c r="BU32" s="1" t="s">
        <v>198</v>
      </c>
      <c r="BV32" s="1" t="s">
        <v>2204</v>
      </c>
      <c r="BW32" s="1" t="s">
        <v>2205</v>
      </c>
      <c r="BX32" s="1" t="s">
        <v>2202</v>
      </c>
      <c r="BY32" s="1" t="s">
        <v>705</v>
      </c>
      <c r="BZ32" s="1" t="s">
        <v>713</v>
      </c>
      <c r="CA32" s="1" t="s">
        <v>719</v>
      </c>
      <c r="CB32" s="1" t="s">
        <v>727</v>
      </c>
      <c r="CC32" s="1" t="s">
        <v>745</v>
      </c>
      <c r="CD32" s="1" t="s">
        <v>828</v>
      </c>
      <c r="CE32" s="1" t="s">
        <v>236</v>
      </c>
      <c r="CF32" s="1" t="s">
        <v>939</v>
      </c>
      <c r="CG32" s="1" t="s">
        <v>1186</v>
      </c>
    </row>
    <row r="33" spans="1:85" ht="12.75" x14ac:dyDescent="0.2">
      <c r="A33" s="14">
        <v>41977.611793611104</v>
      </c>
      <c r="B33" s="1">
        <v>3</v>
      </c>
      <c r="C33" s="1">
        <v>3</v>
      </c>
      <c r="D33" s="1">
        <v>4</v>
      </c>
      <c r="E33" s="1">
        <v>1</v>
      </c>
      <c r="F33" s="1">
        <v>4</v>
      </c>
      <c r="G33" s="1">
        <v>5</v>
      </c>
      <c r="H33" s="1">
        <v>3</v>
      </c>
      <c r="I33" s="1">
        <v>5</v>
      </c>
      <c r="J33" s="1">
        <v>4</v>
      </c>
      <c r="K33" s="1">
        <v>2</v>
      </c>
      <c r="L33" s="1">
        <v>1</v>
      </c>
      <c r="M33" s="1">
        <v>2</v>
      </c>
      <c r="N33" s="1">
        <v>4</v>
      </c>
      <c r="O33" s="1">
        <v>3</v>
      </c>
      <c r="P33" s="1">
        <v>5</v>
      </c>
      <c r="Q33" s="1">
        <v>2</v>
      </c>
      <c r="R33" s="1">
        <v>3</v>
      </c>
      <c r="S33" s="1">
        <v>5</v>
      </c>
      <c r="T33" s="1">
        <v>1</v>
      </c>
      <c r="U33" s="1">
        <v>1</v>
      </c>
      <c r="V33" s="1">
        <v>5</v>
      </c>
      <c r="W33" s="1">
        <v>2</v>
      </c>
      <c r="X33" s="1">
        <v>2</v>
      </c>
      <c r="Y33" s="1">
        <v>2</v>
      </c>
      <c r="Z33" s="1">
        <v>3</v>
      </c>
      <c r="AA33" s="1">
        <v>3</v>
      </c>
      <c r="AB33" s="1">
        <v>2</v>
      </c>
      <c r="AC33" s="1">
        <v>3</v>
      </c>
      <c r="AD33" s="1">
        <v>1</v>
      </c>
      <c r="AE33" s="1">
        <v>1</v>
      </c>
      <c r="AF33" s="1">
        <v>2</v>
      </c>
      <c r="AG33" s="1">
        <v>2</v>
      </c>
      <c r="AH33" s="1">
        <v>2</v>
      </c>
      <c r="AI33" s="1">
        <v>3</v>
      </c>
      <c r="AJ33" s="1">
        <v>3</v>
      </c>
      <c r="AK33" s="1">
        <v>4</v>
      </c>
      <c r="AL33" s="1">
        <v>5</v>
      </c>
      <c r="AM33" s="1">
        <v>1</v>
      </c>
      <c r="AN33" s="1">
        <v>4</v>
      </c>
      <c r="AO33" s="1">
        <v>5</v>
      </c>
      <c r="AP33" s="1">
        <v>4</v>
      </c>
      <c r="AQ33" s="1">
        <v>2</v>
      </c>
      <c r="AR33" s="1">
        <v>3</v>
      </c>
      <c r="AS33" s="1">
        <v>3</v>
      </c>
      <c r="AT33" s="1">
        <v>3</v>
      </c>
      <c r="AU33" s="1">
        <v>2</v>
      </c>
      <c r="AV33" s="1">
        <v>4</v>
      </c>
      <c r="AW33" s="1">
        <v>2</v>
      </c>
      <c r="AX33" s="1">
        <v>5</v>
      </c>
      <c r="AY33" s="1">
        <v>2</v>
      </c>
      <c r="AZ33" s="1">
        <v>3</v>
      </c>
      <c r="BA33" s="1">
        <v>4</v>
      </c>
      <c r="BB33" s="1">
        <v>1</v>
      </c>
      <c r="BC33" s="1">
        <v>1</v>
      </c>
      <c r="BD33" s="1">
        <v>5</v>
      </c>
      <c r="BE33" s="1" t="s">
        <v>2415</v>
      </c>
      <c r="BF33" s="1" t="s">
        <v>2411</v>
      </c>
      <c r="BG33" s="1" t="s">
        <v>2414</v>
      </c>
      <c r="BH33" s="1" t="s">
        <v>2413</v>
      </c>
      <c r="BI33" s="1" t="s">
        <v>2412</v>
      </c>
      <c r="BJ33" s="1" t="s">
        <v>2416</v>
      </c>
      <c r="BK33" s="1" t="s">
        <v>198</v>
      </c>
      <c r="BL33" s="1" t="s">
        <v>198</v>
      </c>
      <c r="BM33" s="1" t="s">
        <v>2418</v>
      </c>
      <c r="BN33" s="1" t="s">
        <v>198</v>
      </c>
      <c r="BO33" s="1" t="s">
        <v>198</v>
      </c>
      <c r="BP33" s="1" t="s">
        <v>1564</v>
      </c>
      <c r="BQ33" s="1" t="s">
        <v>2118</v>
      </c>
      <c r="BR33" s="1" t="s">
        <v>2118</v>
      </c>
      <c r="BS33" s="1" t="s">
        <v>2118</v>
      </c>
      <c r="BT33" s="1" t="s">
        <v>2118</v>
      </c>
      <c r="BU33" s="1" t="s">
        <v>198</v>
      </c>
      <c r="BV33" s="1" t="s">
        <v>2119</v>
      </c>
      <c r="BX33" s="1" t="s">
        <v>2128</v>
      </c>
      <c r="BY33" s="1" t="s">
        <v>705</v>
      </c>
      <c r="BZ33" s="1" t="s">
        <v>712</v>
      </c>
      <c r="CA33" s="1" t="s">
        <v>719</v>
      </c>
      <c r="CB33" s="1" t="s">
        <v>727</v>
      </c>
      <c r="CC33" s="1" t="s">
        <v>2449</v>
      </c>
      <c r="CD33" s="1" t="s">
        <v>828</v>
      </c>
      <c r="CE33" s="1" t="s">
        <v>1242</v>
      </c>
      <c r="CF33" s="1" t="s">
        <v>837</v>
      </c>
      <c r="CG33" s="1" t="s">
        <v>844</v>
      </c>
    </row>
    <row r="34" spans="1:85" ht="12.75" x14ac:dyDescent="0.2">
      <c r="A34" s="14">
        <v>41977.614547870369</v>
      </c>
      <c r="B34" s="1">
        <v>5</v>
      </c>
      <c r="C34" s="1">
        <v>1</v>
      </c>
      <c r="D34" s="1">
        <v>4</v>
      </c>
      <c r="E34" s="1">
        <v>3</v>
      </c>
      <c r="F34" s="1">
        <v>4</v>
      </c>
      <c r="G34" s="1">
        <v>1</v>
      </c>
      <c r="H34" s="1">
        <v>4</v>
      </c>
      <c r="I34" s="1">
        <v>4</v>
      </c>
      <c r="J34" s="1">
        <v>1</v>
      </c>
      <c r="K34" s="1">
        <v>1</v>
      </c>
      <c r="L34" s="1">
        <v>1</v>
      </c>
      <c r="M34" s="1">
        <v>4</v>
      </c>
      <c r="N34" s="1">
        <v>4</v>
      </c>
      <c r="O34" s="1">
        <v>4</v>
      </c>
      <c r="P34" s="1">
        <v>5</v>
      </c>
      <c r="Q34" s="1">
        <v>5</v>
      </c>
      <c r="R34" s="1">
        <v>3</v>
      </c>
      <c r="S34" s="1">
        <v>5</v>
      </c>
      <c r="T34" s="1">
        <v>1</v>
      </c>
      <c r="U34" s="1">
        <v>1</v>
      </c>
      <c r="V34" s="1">
        <v>5</v>
      </c>
      <c r="W34" s="1">
        <v>5</v>
      </c>
      <c r="X34" s="1">
        <v>4</v>
      </c>
      <c r="Y34" s="1">
        <v>5</v>
      </c>
      <c r="Z34" s="1">
        <v>5</v>
      </c>
      <c r="AA34" s="1">
        <v>5</v>
      </c>
      <c r="AB34" s="1">
        <v>5</v>
      </c>
      <c r="AC34" s="1">
        <v>5</v>
      </c>
      <c r="AD34" s="1">
        <v>5</v>
      </c>
      <c r="AE34" s="1">
        <v>4</v>
      </c>
      <c r="AF34" s="1">
        <v>5</v>
      </c>
      <c r="AG34" s="1">
        <v>5</v>
      </c>
      <c r="AH34" s="1">
        <v>5</v>
      </c>
      <c r="AI34" s="1">
        <v>5</v>
      </c>
      <c r="AJ34" s="1">
        <v>4</v>
      </c>
      <c r="AK34" s="1">
        <v>1</v>
      </c>
      <c r="AL34" s="1">
        <v>4</v>
      </c>
      <c r="AM34" s="1">
        <v>3</v>
      </c>
      <c r="AN34" s="1">
        <v>4</v>
      </c>
      <c r="AO34" s="1">
        <v>1</v>
      </c>
      <c r="AP34" s="1">
        <v>3</v>
      </c>
      <c r="AQ34" s="1">
        <v>4</v>
      </c>
      <c r="AR34" s="1">
        <v>1</v>
      </c>
      <c r="AS34" s="1">
        <v>1</v>
      </c>
      <c r="AT34" s="1">
        <v>1</v>
      </c>
      <c r="AU34" s="1">
        <v>2</v>
      </c>
      <c r="AV34" s="1">
        <v>4</v>
      </c>
      <c r="AW34" s="1">
        <v>4</v>
      </c>
      <c r="AX34" s="1">
        <v>4</v>
      </c>
      <c r="AY34" s="1">
        <v>5</v>
      </c>
      <c r="AZ34" s="1">
        <v>3</v>
      </c>
      <c r="BA34" s="1">
        <v>5</v>
      </c>
      <c r="BB34" s="1">
        <v>1</v>
      </c>
      <c r="BC34" s="1" t="s">
        <v>5</v>
      </c>
      <c r="BD34" s="1">
        <v>4</v>
      </c>
      <c r="BE34" s="1" t="s">
        <v>2414</v>
      </c>
      <c r="BF34" s="1" t="s">
        <v>2412</v>
      </c>
      <c r="BG34" s="1" t="s">
        <v>2413</v>
      </c>
      <c r="BH34" s="1" t="s">
        <v>2411</v>
      </c>
      <c r="BI34" s="1" t="s">
        <v>2415</v>
      </c>
      <c r="BJ34" s="1" t="s">
        <v>2416</v>
      </c>
      <c r="BK34" s="1" t="s">
        <v>198</v>
      </c>
      <c r="BL34" s="1" t="s">
        <v>2418</v>
      </c>
      <c r="BM34" s="1" t="s">
        <v>198</v>
      </c>
      <c r="BN34" s="1" t="s">
        <v>198</v>
      </c>
      <c r="BO34" s="1" t="s">
        <v>198</v>
      </c>
      <c r="BP34" s="1" t="s">
        <v>2418</v>
      </c>
      <c r="BQ34" s="1" t="s">
        <v>5</v>
      </c>
      <c r="BR34" s="1" t="s">
        <v>198</v>
      </c>
      <c r="BS34" s="1" t="s">
        <v>198</v>
      </c>
      <c r="BT34" s="1" t="s">
        <v>198</v>
      </c>
      <c r="BU34" s="1" t="s">
        <v>198</v>
      </c>
      <c r="BV34" s="1" t="s">
        <v>183</v>
      </c>
      <c r="BW34" s="1" t="s">
        <v>2121</v>
      </c>
      <c r="BX34" s="1" t="s">
        <v>2440</v>
      </c>
      <c r="BY34" s="1" t="s">
        <v>704</v>
      </c>
      <c r="BZ34" s="1" t="s">
        <v>714</v>
      </c>
      <c r="CA34" s="1" t="s">
        <v>719</v>
      </c>
      <c r="CB34" s="1" t="s">
        <v>729</v>
      </c>
      <c r="CC34" s="1" t="s">
        <v>2450</v>
      </c>
      <c r="CD34" s="1" t="s">
        <v>206</v>
      </c>
      <c r="CE34" s="1" t="s">
        <v>831</v>
      </c>
      <c r="CF34" s="1" t="s">
        <v>939</v>
      </c>
      <c r="CG34" s="1" t="s">
        <v>640</v>
      </c>
    </row>
    <row r="35" spans="1:85" ht="12.75" x14ac:dyDescent="0.2">
      <c r="A35" s="14">
        <v>41977.619212245372</v>
      </c>
      <c r="B35" s="1">
        <v>3</v>
      </c>
      <c r="C35" s="1">
        <v>2</v>
      </c>
      <c r="D35" s="1">
        <v>2</v>
      </c>
      <c r="E35" s="1">
        <v>3</v>
      </c>
      <c r="F35" s="1">
        <v>3</v>
      </c>
      <c r="G35" s="1">
        <v>2</v>
      </c>
      <c r="H35" s="1">
        <v>3</v>
      </c>
      <c r="I35" s="1">
        <v>2</v>
      </c>
      <c r="J35" s="1">
        <v>4</v>
      </c>
      <c r="K35" s="1">
        <v>3</v>
      </c>
      <c r="L35" s="1">
        <v>3</v>
      </c>
      <c r="M35" s="1">
        <v>2</v>
      </c>
      <c r="N35" s="1">
        <v>3</v>
      </c>
      <c r="O35" s="1">
        <v>5</v>
      </c>
      <c r="P35" s="1">
        <v>2</v>
      </c>
      <c r="Q35" s="1">
        <v>4</v>
      </c>
      <c r="R35" s="1">
        <v>4</v>
      </c>
      <c r="S35" s="1">
        <v>5</v>
      </c>
      <c r="T35" s="1">
        <v>1</v>
      </c>
      <c r="U35" s="1">
        <v>5</v>
      </c>
      <c r="V35" s="1">
        <v>4</v>
      </c>
      <c r="W35" s="1">
        <v>3</v>
      </c>
      <c r="X35" s="1">
        <v>2</v>
      </c>
      <c r="Y35" s="1">
        <v>4</v>
      </c>
      <c r="Z35" s="1">
        <v>3</v>
      </c>
      <c r="AA35" s="1">
        <v>4</v>
      </c>
      <c r="AB35" s="1">
        <v>3</v>
      </c>
      <c r="AC35" s="1">
        <v>2</v>
      </c>
      <c r="AD35" s="1">
        <v>4</v>
      </c>
      <c r="AE35" s="1">
        <v>3</v>
      </c>
      <c r="AF35" s="1">
        <v>5</v>
      </c>
      <c r="AG35" s="1">
        <v>4</v>
      </c>
      <c r="AH35" s="1">
        <v>4</v>
      </c>
      <c r="AI35" s="1">
        <v>2</v>
      </c>
      <c r="AJ35" s="1">
        <v>2</v>
      </c>
      <c r="AK35" s="1">
        <v>4</v>
      </c>
      <c r="AL35" s="1">
        <v>2</v>
      </c>
      <c r="AM35" s="1">
        <v>5</v>
      </c>
      <c r="AN35" s="1">
        <v>3</v>
      </c>
      <c r="AO35" s="1">
        <v>3</v>
      </c>
      <c r="AP35" s="1">
        <v>2</v>
      </c>
      <c r="AQ35" s="1">
        <v>2</v>
      </c>
      <c r="AR35" s="1">
        <v>3</v>
      </c>
      <c r="AS35" s="1">
        <v>3</v>
      </c>
      <c r="AT35" s="1">
        <v>2</v>
      </c>
      <c r="AU35" s="1">
        <v>3</v>
      </c>
      <c r="AV35" s="1">
        <v>3</v>
      </c>
      <c r="AW35" s="1">
        <v>4</v>
      </c>
      <c r="AX35" s="1">
        <v>2</v>
      </c>
      <c r="AY35" s="1">
        <v>4</v>
      </c>
      <c r="AZ35" s="1">
        <v>4</v>
      </c>
      <c r="BA35" s="1">
        <v>5</v>
      </c>
      <c r="BB35" s="1">
        <v>1</v>
      </c>
      <c r="BC35" s="1">
        <v>4</v>
      </c>
      <c r="BD35" s="1">
        <v>5</v>
      </c>
      <c r="BE35" s="1" t="s">
        <v>2415</v>
      </c>
      <c r="BF35" s="1" t="s">
        <v>2416</v>
      </c>
      <c r="BG35" s="1" t="s">
        <v>2411</v>
      </c>
      <c r="BH35" s="1" t="s">
        <v>2412</v>
      </c>
      <c r="BI35" s="1" t="s">
        <v>2413</v>
      </c>
      <c r="BJ35" s="1" t="s">
        <v>2414</v>
      </c>
      <c r="BK35" s="1" t="s">
        <v>198</v>
      </c>
      <c r="BL35" s="1" t="s">
        <v>2418</v>
      </c>
      <c r="BM35" s="1" t="s">
        <v>198</v>
      </c>
      <c r="BN35" s="1" t="s">
        <v>198</v>
      </c>
      <c r="BO35" s="1" t="s">
        <v>198</v>
      </c>
      <c r="BP35" s="1" t="s">
        <v>1564</v>
      </c>
      <c r="BQ35" s="1" t="s">
        <v>2118</v>
      </c>
      <c r="BR35" s="1" t="s">
        <v>2118</v>
      </c>
      <c r="BS35" s="1" t="s">
        <v>2118</v>
      </c>
      <c r="BT35" s="1" t="s">
        <v>2118</v>
      </c>
      <c r="BU35" s="1" t="s">
        <v>198</v>
      </c>
      <c r="BV35" s="1" t="s">
        <v>187</v>
      </c>
      <c r="BW35" s="1" t="s">
        <v>2125</v>
      </c>
      <c r="BX35" s="1" t="s">
        <v>2128</v>
      </c>
      <c r="BY35" s="1" t="s">
        <v>704</v>
      </c>
      <c r="BZ35" s="1" t="s">
        <v>712</v>
      </c>
      <c r="CA35" s="1" t="s">
        <v>719</v>
      </c>
      <c r="CB35" s="1" t="s">
        <v>727</v>
      </c>
      <c r="CC35" s="1" t="s">
        <v>966</v>
      </c>
      <c r="CD35" s="1" t="s">
        <v>206</v>
      </c>
      <c r="CE35" s="1" t="s">
        <v>1088</v>
      </c>
      <c r="CF35" s="1" t="s">
        <v>837</v>
      </c>
      <c r="CG35" s="1" t="s">
        <v>844</v>
      </c>
    </row>
    <row r="36" spans="1:85" ht="12.75" x14ac:dyDescent="0.2">
      <c r="A36" s="14">
        <v>41977.620704282403</v>
      </c>
      <c r="B36" s="1">
        <v>4</v>
      </c>
      <c r="C36" s="1">
        <v>3</v>
      </c>
      <c r="D36" s="1">
        <v>4</v>
      </c>
      <c r="E36" s="1">
        <v>3</v>
      </c>
      <c r="F36" s="1">
        <v>5</v>
      </c>
      <c r="G36" s="1">
        <v>3</v>
      </c>
      <c r="H36" s="1">
        <v>4</v>
      </c>
      <c r="I36" s="1">
        <v>4</v>
      </c>
      <c r="J36" s="1">
        <v>4</v>
      </c>
      <c r="K36" s="1">
        <v>4</v>
      </c>
      <c r="L36" s="1">
        <v>4</v>
      </c>
      <c r="M36" s="1">
        <v>4</v>
      </c>
      <c r="N36" s="1">
        <v>4</v>
      </c>
      <c r="O36" s="1">
        <v>4</v>
      </c>
      <c r="P36" s="1">
        <v>4</v>
      </c>
      <c r="Q36" s="1">
        <v>3</v>
      </c>
      <c r="R36" s="1">
        <v>5</v>
      </c>
      <c r="S36" s="1">
        <v>4</v>
      </c>
      <c r="T36" s="1">
        <v>2</v>
      </c>
      <c r="U36" s="1">
        <v>3</v>
      </c>
      <c r="V36" s="1">
        <v>5</v>
      </c>
      <c r="W36" s="1">
        <v>2</v>
      </c>
      <c r="X36" s="1">
        <v>2</v>
      </c>
      <c r="Y36" s="1">
        <v>4</v>
      </c>
      <c r="Z36" s="1">
        <v>3</v>
      </c>
      <c r="AA36" s="1">
        <v>4</v>
      </c>
      <c r="AB36" s="1">
        <v>2</v>
      </c>
      <c r="AC36" s="1">
        <v>4</v>
      </c>
      <c r="AD36" s="1">
        <v>3</v>
      </c>
      <c r="AE36" s="1">
        <v>3</v>
      </c>
      <c r="AF36" s="1">
        <v>3</v>
      </c>
      <c r="AG36" s="1">
        <v>3</v>
      </c>
      <c r="AH36" s="1">
        <v>3</v>
      </c>
      <c r="AI36" s="1">
        <v>2</v>
      </c>
      <c r="AJ36" s="1">
        <v>3</v>
      </c>
      <c r="AK36" s="1">
        <v>4</v>
      </c>
      <c r="AL36" s="1">
        <v>3</v>
      </c>
      <c r="AM36" s="1">
        <v>2</v>
      </c>
      <c r="AN36" s="1">
        <v>5</v>
      </c>
      <c r="AO36" s="1">
        <v>5</v>
      </c>
      <c r="AP36" s="1">
        <v>3</v>
      </c>
      <c r="AQ36" s="1">
        <v>4</v>
      </c>
      <c r="AR36" s="1">
        <v>4</v>
      </c>
      <c r="AS36" s="1">
        <v>4</v>
      </c>
      <c r="AT36" s="1">
        <v>4</v>
      </c>
      <c r="AU36" s="1">
        <v>3</v>
      </c>
      <c r="AV36" s="1">
        <v>4</v>
      </c>
      <c r="AW36" s="1">
        <v>5</v>
      </c>
      <c r="AX36" s="1">
        <v>4</v>
      </c>
      <c r="AY36" s="1">
        <v>3</v>
      </c>
      <c r="AZ36" s="1">
        <v>4</v>
      </c>
      <c r="BA36" s="1">
        <v>5</v>
      </c>
      <c r="BB36" s="1">
        <v>2</v>
      </c>
      <c r="BC36" s="1">
        <v>3</v>
      </c>
      <c r="BD36" s="1">
        <v>5</v>
      </c>
      <c r="BE36" s="1" t="s">
        <v>2411</v>
      </c>
      <c r="BF36" s="1" t="s">
        <v>2414</v>
      </c>
      <c r="BG36" s="1" t="s">
        <v>2413</v>
      </c>
      <c r="BH36" s="1" t="s">
        <v>2412</v>
      </c>
      <c r="BI36" s="1" t="s">
        <v>2415</v>
      </c>
      <c r="BJ36" s="1" t="s">
        <v>2416</v>
      </c>
      <c r="BK36" s="1" t="s">
        <v>2418</v>
      </c>
      <c r="BL36" s="1" t="s">
        <v>198</v>
      </c>
      <c r="BM36" s="1" t="s">
        <v>198</v>
      </c>
      <c r="BN36" s="1" t="s">
        <v>198</v>
      </c>
      <c r="BO36" s="1" t="s">
        <v>2418</v>
      </c>
      <c r="BP36" s="1" t="s">
        <v>2118</v>
      </c>
      <c r="BQ36" s="1" t="s">
        <v>2118</v>
      </c>
      <c r="BR36" s="1" t="s">
        <v>2118</v>
      </c>
      <c r="BS36" s="1" t="s">
        <v>2118</v>
      </c>
      <c r="BT36" s="1" t="s">
        <v>2118</v>
      </c>
      <c r="BU36" s="1" t="s">
        <v>198</v>
      </c>
      <c r="BV36" s="1" t="s">
        <v>183</v>
      </c>
      <c r="BX36" s="1" t="s">
        <v>2128</v>
      </c>
      <c r="BY36" s="1" t="s">
        <v>705</v>
      </c>
      <c r="BZ36" s="1" t="s">
        <v>712</v>
      </c>
      <c r="CA36" s="1" t="s">
        <v>719</v>
      </c>
      <c r="CB36" s="1" t="s">
        <v>727</v>
      </c>
      <c r="CC36" s="1" t="s">
        <v>760</v>
      </c>
      <c r="CD36" s="1" t="s">
        <v>260</v>
      </c>
      <c r="CE36" s="1" t="s">
        <v>1601</v>
      </c>
      <c r="CF36" s="1" t="s">
        <v>837</v>
      </c>
      <c r="CG36" s="1" t="s">
        <v>844</v>
      </c>
    </row>
    <row r="37" spans="1:85" ht="12.75" x14ac:dyDescent="0.2">
      <c r="A37" s="14">
        <v>41977.621414085654</v>
      </c>
      <c r="B37" s="1">
        <v>3</v>
      </c>
      <c r="C37" s="1">
        <v>5</v>
      </c>
      <c r="D37" s="1">
        <v>2</v>
      </c>
      <c r="E37" s="1">
        <v>2</v>
      </c>
      <c r="F37" s="1">
        <v>3</v>
      </c>
      <c r="G37" s="1">
        <v>4</v>
      </c>
      <c r="H37" s="1">
        <v>3</v>
      </c>
      <c r="I37" s="1">
        <v>4</v>
      </c>
      <c r="J37" s="1">
        <v>2</v>
      </c>
      <c r="K37" s="1">
        <v>2</v>
      </c>
      <c r="L37" s="1">
        <v>2</v>
      </c>
      <c r="M37" s="1">
        <v>4</v>
      </c>
      <c r="N37" s="1">
        <v>3</v>
      </c>
      <c r="O37" s="1">
        <v>4</v>
      </c>
      <c r="P37" s="1">
        <v>4</v>
      </c>
      <c r="Q37" s="1">
        <v>3</v>
      </c>
      <c r="R37" s="1">
        <v>4</v>
      </c>
      <c r="S37" s="1">
        <v>2</v>
      </c>
      <c r="T37" s="1">
        <v>2</v>
      </c>
      <c r="U37" s="1">
        <v>2</v>
      </c>
      <c r="V37" s="1">
        <v>4</v>
      </c>
      <c r="W37" s="1">
        <v>4</v>
      </c>
      <c r="X37" s="1">
        <v>3</v>
      </c>
      <c r="Y37" s="1">
        <v>4</v>
      </c>
      <c r="Z37" s="1">
        <v>3</v>
      </c>
      <c r="AA37" s="1">
        <v>3</v>
      </c>
      <c r="AB37" s="1">
        <v>1</v>
      </c>
      <c r="AC37" s="1">
        <v>4</v>
      </c>
      <c r="AD37" s="1">
        <v>1</v>
      </c>
      <c r="AE37" s="1">
        <v>4</v>
      </c>
      <c r="AF37" s="1">
        <v>4</v>
      </c>
      <c r="AG37" s="1">
        <v>3</v>
      </c>
      <c r="AH37" s="1">
        <v>4</v>
      </c>
      <c r="AI37" s="1">
        <v>4</v>
      </c>
      <c r="AJ37" s="1">
        <v>2</v>
      </c>
      <c r="AK37" s="1">
        <v>4</v>
      </c>
      <c r="AL37" s="1">
        <v>4</v>
      </c>
      <c r="AM37" s="1">
        <v>2</v>
      </c>
      <c r="AN37" s="1">
        <v>4</v>
      </c>
      <c r="AO37" s="1">
        <v>4</v>
      </c>
      <c r="AP37" s="1">
        <v>3</v>
      </c>
      <c r="AQ37" s="1">
        <v>4</v>
      </c>
      <c r="AR37" s="1">
        <v>2</v>
      </c>
      <c r="AS37" s="1">
        <v>2</v>
      </c>
      <c r="AT37" s="1">
        <v>4</v>
      </c>
      <c r="AU37" s="1">
        <v>2</v>
      </c>
      <c r="AV37" s="1">
        <v>2</v>
      </c>
      <c r="AW37" s="1">
        <v>4</v>
      </c>
      <c r="AX37" s="1">
        <v>3</v>
      </c>
      <c r="AY37" s="1">
        <v>2</v>
      </c>
      <c r="AZ37" s="1">
        <v>2</v>
      </c>
      <c r="BA37" s="1">
        <v>2</v>
      </c>
      <c r="BB37" s="1">
        <v>3</v>
      </c>
      <c r="BC37" s="1">
        <v>3</v>
      </c>
      <c r="BD37" s="1">
        <v>3</v>
      </c>
      <c r="BE37" s="1" t="s">
        <v>2415</v>
      </c>
      <c r="BF37" s="1" t="s">
        <v>2416</v>
      </c>
      <c r="BG37" s="1" t="s">
        <v>2414</v>
      </c>
      <c r="BH37" s="1" t="s">
        <v>2412</v>
      </c>
      <c r="BI37" s="1" t="s">
        <v>2411</v>
      </c>
      <c r="BJ37" s="1" t="s">
        <v>2413</v>
      </c>
      <c r="BK37" s="1" t="s">
        <v>198</v>
      </c>
      <c r="BL37" s="1" t="s">
        <v>198</v>
      </c>
      <c r="BM37" s="1" t="s">
        <v>2418</v>
      </c>
      <c r="BN37" s="1" t="s">
        <v>198</v>
      </c>
      <c r="BO37" s="1" t="s">
        <v>198</v>
      </c>
      <c r="BP37" s="1" t="s">
        <v>2418</v>
      </c>
      <c r="BQ37" s="1" t="s">
        <v>2418</v>
      </c>
      <c r="BR37" s="1" t="s">
        <v>2418</v>
      </c>
      <c r="BS37" s="1" t="s">
        <v>2418</v>
      </c>
      <c r="BT37" s="1" t="s">
        <v>2418</v>
      </c>
      <c r="BU37" s="1" t="s">
        <v>198</v>
      </c>
      <c r="BV37" s="1" t="s">
        <v>187</v>
      </c>
      <c r="BW37" s="1" t="s">
        <v>2130</v>
      </c>
      <c r="BX37" s="1" t="s">
        <v>2128</v>
      </c>
      <c r="BY37" s="1" t="s">
        <v>704</v>
      </c>
      <c r="BZ37" s="1" t="s">
        <v>711</v>
      </c>
      <c r="CA37" s="1" t="s">
        <v>719</v>
      </c>
      <c r="CB37" s="1" t="s">
        <v>727</v>
      </c>
      <c r="CD37" s="1" t="s">
        <v>206</v>
      </c>
      <c r="CE37" s="1" t="s">
        <v>830</v>
      </c>
      <c r="CF37" s="1" t="s">
        <v>837</v>
      </c>
      <c r="CG37" s="1" t="s">
        <v>844</v>
      </c>
    </row>
    <row r="38" spans="1:85" ht="12.75" x14ac:dyDescent="0.2">
      <c r="A38" s="14">
        <v>41977.643906122685</v>
      </c>
      <c r="B38" s="1">
        <v>3</v>
      </c>
      <c r="C38" s="1">
        <v>5</v>
      </c>
      <c r="D38" s="1">
        <v>2</v>
      </c>
      <c r="E38" s="1">
        <v>2</v>
      </c>
      <c r="F38" s="1">
        <v>5</v>
      </c>
      <c r="G38" s="1">
        <v>5</v>
      </c>
      <c r="H38" s="1">
        <v>4</v>
      </c>
      <c r="I38" s="1">
        <v>5</v>
      </c>
      <c r="J38" s="1">
        <v>4</v>
      </c>
      <c r="K38" s="1">
        <v>5</v>
      </c>
      <c r="L38" s="1">
        <v>3</v>
      </c>
      <c r="M38" s="1">
        <v>3</v>
      </c>
      <c r="N38" s="1">
        <v>3</v>
      </c>
      <c r="O38" s="1">
        <v>4</v>
      </c>
      <c r="P38" s="1">
        <v>4</v>
      </c>
      <c r="Q38" s="1">
        <v>4</v>
      </c>
      <c r="R38" s="1">
        <v>3</v>
      </c>
      <c r="S38" s="1">
        <v>4</v>
      </c>
      <c r="T38" s="1">
        <v>2</v>
      </c>
      <c r="U38" s="1">
        <v>4</v>
      </c>
      <c r="V38" s="1">
        <v>4</v>
      </c>
      <c r="W38" s="1">
        <v>5</v>
      </c>
      <c r="X38" s="1">
        <v>5</v>
      </c>
      <c r="Y38" s="1">
        <v>4</v>
      </c>
      <c r="Z38" s="1">
        <v>5</v>
      </c>
      <c r="AA38" s="1">
        <v>5</v>
      </c>
      <c r="AB38" s="1">
        <v>5</v>
      </c>
      <c r="AC38" s="1">
        <v>4</v>
      </c>
      <c r="AD38" s="1">
        <v>4</v>
      </c>
      <c r="AE38" s="1">
        <v>4</v>
      </c>
      <c r="AF38" s="1">
        <v>5</v>
      </c>
      <c r="AG38" s="1">
        <v>5</v>
      </c>
      <c r="AH38" s="1">
        <v>5</v>
      </c>
      <c r="AI38" s="1">
        <v>5</v>
      </c>
      <c r="AJ38" s="1">
        <v>3</v>
      </c>
      <c r="AK38" s="1">
        <v>5</v>
      </c>
      <c r="AL38" s="1">
        <v>3</v>
      </c>
      <c r="AM38" s="1">
        <v>3</v>
      </c>
      <c r="AN38" s="1">
        <v>5</v>
      </c>
      <c r="AO38" s="1">
        <v>5</v>
      </c>
      <c r="AP38" s="1">
        <v>4</v>
      </c>
      <c r="AQ38" s="1">
        <v>5</v>
      </c>
      <c r="AR38" s="1">
        <v>3</v>
      </c>
      <c r="AS38" s="1">
        <v>5</v>
      </c>
      <c r="AT38" s="1">
        <v>4</v>
      </c>
      <c r="AU38" s="1">
        <v>4</v>
      </c>
      <c r="AV38" s="1">
        <v>3</v>
      </c>
      <c r="AW38" s="1">
        <v>4</v>
      </c>
      <c r="AX38" s="1">
        <v>4</v>
      </c>
      <c r="AY38" s="1">
        <v>5</v>
      </c>
      <c r="AZ38" s="1">
        <v>4</v>
      </c>
      <c r="BA38" s="1">
        <v>4</v>
      </c>
      <c r="BB38" s="1">
        <v>3</v>
      </c>
      <c r="BC38" s="1">
        <v>4</v>
      </c>
      <c r="BD38" s="1">
        <v>5</v>
      </c>
      <c r="BE38" s="1" t="s">
        <v>2411</v>
      </c>
      <c r="BF38" s="1" t="s">
        <v>2414</v>
      </c>
      <c r="BG38" s="1" t="s">
        <v>2414</v>
      </c>
      <c r="BH38" s="1" t="s">
        <v>2411</v>
      </c>
      <c r="BI38" s="1" t="s">
        <v>2414</v>
      </c>
      <c r="BJ38" s="1" t="s">
        <v>2414</v>
      </c>
      <c r="BK38" s="1" t="s">
        <v>198</v>
      </c>
      <c r="BL38" s="1" t="s">
        <v>198</v>
      </c>
      <c r="BM38" s="1" t="s">
        <v>198</v>
      </c>
      <c r="BN38" s="1" t="s">
        <v>198</v>
      </c>
      <c r="BO38" s="1" t="s">
        <v>198</v>
      </c>
      <c r="BP38" s="1" t="s">
        <v>2418</v>
      </c>
      <c r="BQ38" s="1" t="s">
        <v>198</v>
      </c>
      <c r="BR38" s="1" t="s">
        <v>198</v>
      </c>
      <c r="BS38" s="1" t="s">
        <v>198</v>
      </c>
      <c r="BT38" s="1" t="s">
        <v>198</v>
      </c>
      <c r="BU38" s="1" t="s">
        <v>198</v>
      </c>
      <c r="BV38" s="1" t="s">
        <v>2227</v>
      </c>
      <c r="BW38" s="1" t="s">
        <v>2451</v>
      </c>
      <c r="BX38" s="1" t="s">
        <v>2452</v>
      </c>
      <c r="BY38" s="1" t="s">
        <v>705</v>
      </c>
      <c r="BZ38" s="1" t="s">
        <v>712</v>
      </c>
      <c r="CA38" s="1" t="s">
        <v>719</v>
      </c>
      <c r="CB38" s="1" t="s">
        <v>727</v>
      </c>
      <c r="CC38" s="1" t="s">
        <v>1452</v>
      </c>
      <c r="CD38" s="1" t="s">
        <v>206</v>
      </c>
      <c r="CE38" s="1" t="s">
        <v>2453</v>
      </c>
      <c r="CF38" s="1" t="s">
        <v>837</v>
      </c>
      <c r="CG38" s="1" t="s">
        <v>844</v>
      </c>
    </row>
    <row r="39" spans="1:85" ht="12.75" x14ac:dyDescent="0.2">
      <c r="A39" s="14">
        <v>41977.647389432874</v>
      </c>
      <c r="B39" s="1">
        <v>3</v>
      </c>
      <c r="C39" s="1">
        <v>1</v>
      </c>
      <c r="D39" s="1">
        <v>3</v>
      </c>
      <c r="E39" s="1">
        <v>1</v>
      </c>
      <c r="F39" s="1">
        <v>5</v>
      </c>
      <c r="G39" s="1">
        <v>4</v>
      </c>
      <c r="H39" s="1">
        <v>4</v>
      </c>
      <c r="I39" s="1">
        <v>2</v>
      </c>
      <c r="J39" s="1">
        <v>3</v>
      </c>
      <c r="K39" s="1">
        <v>2</v>
      </c>
      <c r="L39" s="1">
        <v>4</v>
      </c>
      <c r="M39" s="1">
        <v>5</v>
      </c>
      <c r="N39" s="1">
        <v>2</v>
      </c>
      <c r="O39" s="1">
        <v>3</v>
      </c>
      <c r="P39" s="1">
        <v>3</v>
      </c>
      <c r="Q39" s="1">
        <v>2</v>
      </c>
      <c r="R39" s="1">
        <v>5</v>
      </c>
      <c r="S39" s="1">
        <v>4</v>
      </c>
      <c r="T39" s="1">
        <v>1</v>
      </c>
      <c r="U39" s="1">
        <v>4</v>
      </c>
      <c r="V39" s="1">
        <v>4</v>
      </c>
      <c r="W39" s="1">
        <v>4</v>
      </c>
      <c r="X39" s="1">
        <v>4</v>
      </c>
      <c r="Y39" s="1">
        <v>3</v>
      </c>
      <c r="Z39" s="1">
        <v>2</v>
      </c>
      <c r="AA39" s="1">
        <v>3</v>
      </c>
      <c r="AB39" s="1">
        <v>4</v>
      </c>
      <c r="AC39" s="1">
        <v>3</v>
      </c>
      <c r="AD39" s="1">
        <v>2</v>
      </c>
      <c r="AE39" s="1">
        <v>3</v>
      </c>
      <c r="AF39" s="1">
        <v>4</v>
      </c>
      <c r="AG39" s="1">
        <v>4</v>
      </c>
      <c r="AH39" s="1">
        <v>4</v>
      </c>
      <c r="AI39" s="1">
        <v>3</v>
      </c>
      <c r="AJ39" s="1">
        <v>3</v>
      </c>
      <c r="AK39" s="1">
        <v>3</v>
      </c>
      <c r="AL39" s="1">
        <v>2</v>
      </c>
      <c r="AM39" s="1">
        <v>3</v>
      </c>
      <c r="AN39" s="1">
        <v>5</v>
      </c>
      <c r="AO39" s="1">
        <v>4</v>
      </c>
      <c r="AP39" s="1">
        <v>4</v>
      </c>
      <c r="AQ39" s="1">
        <v>2</v>
      </c>
      <c r="AR39" s="1">
        <v>2</v>
      </c>
      <c r="AS39" s="1">
        <v>2</v>
      </c>
      <c r="AT39" s="1">
        <v>5</v>
      </c>
      <c r="AU39" s="1">
        <v>5</v>
      </c>
      <c r="AV39" s="1">
        <v>3</v>
      </c>
      <c r="AW39" s="1">
        <v>3</v>
      </c>
      <c r="AX39" s="1">
        <v>4</v>
      </c>
      <c r="AY39" s="1">
        <v>3</v>
      </c>
      <c r="AZ39" s="1">
        <v>5</v>
      </c>
      <c r="BA39" s="1">
        <v>4</v>
      </c>
      <c r="BB39" s="1">
        <v>1</v>
      </c>
      <c r="BC39" s="1">
        <v>4</v>
      </c>
      <c r="BD39" s="1">
        <v>4</v>
      </c>
      <c r="BE39" s="1" t="s">
        <v>2411</v>
      </c>
      <c r="BF39" s="1" t="s">
        <v>2412</v>
      </c>
      <c r="BG39" s="1" t="s">
        <v>2414</v>
      </c>
      <c r="BH39" s="1" t="s">
        <v>2415</v>
      </c>
      <c r="BI39" s="1" t="s">
        <v>2413</v>
      </c>
      <c r="BJ39" s="1" t="s">
        <v>2416</v>
      </c>
      <c r="BK39" s="1" t="s">
        <v>2418</v>
      </c>
      <c r="BL39" s="1" t="s">
        <v>2418</v>
      </c>
      <c r="BM39" s="1" t="s">
        <v>2418</v>
      </c>
      <c r="BN39" s="1" t="s">
        <v>198</v>
      </c>
      <c r="BO39" s="1" t="s">
        <v>2418</v>
      </c>
      <c r="BP39" s="1" t="s">
        <v>2118</v>
      </c>
      <c r="BQ39" s="1" t="s">
        <v>5</v>
      </c>
      <c r="BR39" s="1" t="s">
        <v>5</v>
      </c>
      <c r="BS39" s="1" t="s">
        <v>5</v>
      </c>
      <c r="BT39" s="1" t="s">
        <v>5</v>
      </c>
      <c r="BU39" s="1" t="s">
        <v>198</v>
      </c>
      <c r="BV39" s="1" t="s">
        <v>2131</v>
      </c>
      <c r="BW39" s="1" t="s">
        <v>2121</v>
      </c>
      <c r="BX39" s="1" t="s">
        <v>2128</v>
      </c>
      <c r="BY39" s="1" t="s">
        <v>705</v>
      </c>
      <c r="BZ39" s="1" t="s">
        <v>711</v>
      </c>
      <c r="CA39" s="1" t="s">
        <v>719</v>
      </c>
      <c r="CB39" s="1" t="s">
        <v>727</v>
      </c>
      <c r="CC39" s="1" t="s">
        <v>2454</v>
      </c>
      <c r="CD39" s="1" t="s">
        <v>2455</v>
      </c>
      <c r="CE39" s="1" t="s">
        <v>1601</v>
      </c>
      <c r="CF39" s="1" t="s">
        <v>837</v>
      </c>
      <c r="CG39" s="1" t="s">
        <v>844</v>
      </c>
    </row>
    <row r="40" spans="1:85" ht="12.75" x14ac:dyDescent="0.2">
      <c r="A40" s="14">
        <v>41977.653407465281</v>
      </c>
      <c r="B40" s="1">
        <v>2</v>
      </c>
      <c r="C40" s="1">
        <v>4</v>
      </c>
      <c r="D40" s="1">
        <v>4</v>
      </c>
      <c r="E40" s="1">
        <v>2</v>
      </c>
      <c r="F40" s="1">
        <v>4</v>
      </c>
      <c r="G40" s="1">
        <v>4</v>
      </c>
      <c r="H40" s="1">
        <v>5</v>
      </c>
      <c r="I40" s="1">
        <v>3</v>
      </c>
      <c r="J40" s="1">
        <v>2</v>
      </c>
      <c r="K40" s="1">
        <v>2</v>
      </c>
      <c r="L40" s="1">
        <v>3</v>
      </c>
      <c r="M40" s="1">
        <v>2</v>
      </c>
      <c r="N40" s="1">
        <v>1</v>
      </c>
      <c r="O40" s="1">
        <v>4</v>
      </c>
      <c r="P40" s="1">
        <v>4</v>
      </c>
      <c r="Q40" s="1">
        <v>3</v>
      </c>
      <c r="R40" s="1">
        <v>1</v>
      </c>
      <c r="S40" s="1">
        <v>5</v>
      </c>
      <c r="T40" s="1">
        <v>1</v>
      </c>
      <c r="U40" s="1">
        <v>2</v>
      </c>
      <c r="V40" s="1">
        <v>5</v>
      </c>
      <c r="W40" s="1">
        <v>2</v>
      </c>
      <c r="X40" s="1">
        <v>2</v>
      </c>
      <c r="Y40" s="1">
        <v>4</v>
      </c>
      <c r="Z40" s="1">
        <v>3</v>
      </c>
      <c r="AA40" s="1">
        <v>3</v>
      </c>
      <c r="AB40" s="1">
        <v>1</v>
      </c>
      <c r="AC40" s="1">
        <v>4</v>
      </c>
      <c r="AD40" s="1">
        <v>4</v>
      </c>
      <c r="AE40" s="1">
        <v>1</v>
      </c>
      <c r="AF40" s="1">
        <v>2</v>
      </c>
      <c r="AG40" s="1">
        <v>4</v>
      </c>
      <c r="AH40" s="1">
        <v>3</v>
      </c>
      <c r="AI40" s="1">
        <v>1</v>
      </c>
      <c r="AJ40" s="1">
        <v>1</v>
      </c>
      <c r="AK40" s="1">
        <v>4</v>
      </c>
      <c r="AL40" s="1">
        <v>4</v>
      </c>
      <c r="AM40" s="1">
        <v>1</v>
      </c>
      <c r="AN40" s="1">
        <v>3</v>
      </c>
      <c r="AO40" s="1">
        <v>5</v>
      </c>
      <c r="AP40" s="1">
        <v>4</v>
      </c>
      <c r="AQ40" s="1">
        <v>4</v>
      </c>
      <c r="AR40" s="1">
        <v>2</v>
      </c>
      <c r="AS40" s="1">
        <v>2</v>
      </c>
      <c r="AT40" s="1">
        <v>4</v>
      </c>
      <c r="AU40" s="1">
        <v>1</v>
      </c>
      <c r="AV40" s="1">
        <v>1</v>
      </c>
      <c r="AW40" s="1">
        <v>2</v>
      </c>
      <c r="AX40" s="1">
        <v>4</v>
      </c>
      <c r="AY40" s="1">
        <v>3</v>
      </c>
      <c r="AZ40" s="1">
        <v>1</v>
      </c>
      <c r="BA40" s="1">
        <v>5</v>
      </c>
      <c r="BB40" s="1">
        <v>2</v>
      </c>
      <c r="BC40" s="1">
        <v>2</v>
      </c>
      <c r="BD40" s="1">
        <v>5</v>
      </c>
      <c r="BE40" s="1" t="s">
        <v>2411</v>
      </c>
      <c r="BF40" s="1" t="s">
        <v>2414</v>
      </c>
      <c r="BG40" s="1" t="s">
        <v>2413</v>
      </c>
      <c r="BH40" s="1" t="s">
        <v>2412</v>
      </c>
      <c r="BI40" s="1" t="s">
        <v>2415</v>
      </c>
      <c r="BJ40" s="1" t="s">
        <v>2416</v>
      </c>
      <c r="BK40" s="1" t="s">
        <v>198</v>
      </c>
      <c r="BL40" s="1" t="s">
        <v>198</v>
      </c>
      <c r="BM40" s="1" t="s">
        <v>198</v>
      </c>
      <c r="BN40" s="1" t="s">
        <v>1564</v>
      </c>
      <c r="BO40" s="1" t="s">
        <v>198</v>
      </c>
      <c r="BP40" s="1" t="s">
        <v>1564</v>
      </c>
      <c r="BQ40" s="1" t="s">
        <v>198</v>
      </c>
      <c r="BR40" s="1" t="s">
        <v>198</v>
      </c>
      <c r="BS40" s="1" t="s">
        <v>198</v>
      </c>
      <c r="BT40" s="1" t="s">
        <v>198</v>
      </c>
      <c r="BU40" s="1" t="s">
        <v>198</v>
      </c>
      <c r="BV40" s="1" t="s">
        <v>2456</v>
      </c>
      <c r="BW40" s="1" t="s">
        <v>2253</v>
      </c>
      <c r="BX40" s="1" t="s">
        <v>2136</v>
      </c>
      <c r="BY40" s="1" t="s">
        <v>705</v>
      </c>
      <c r="BZ40" s="1" t="s">
        <v>713</v>
      </c>
      <c r="CA40" s="1" t="s">
        <v>719</v>
      </c>
      <c r="CB40" s="1" t="s">
        <v>727</v>
      </c>
      <c r="CC40" s="1" t="s">
        <v>977</v>
      </c>
      <c r="CD40" s="1" t="s">
        <v>236</v>
      </c>
      <c r="CE40" s="1" t="s">
        <v>1378</v>
      </c>
      <c r="CF40" s="1" t="s">
        <v>837</v>
      </c>
      <c r="CG40" s="1" t="s">
        <v>844</v>
      </c>
    </row>
    <row r="41" spans="1:85" ht="12.75" x14ac:dyDescent="0.2">
      <c r="A41" s="14">
        <v>41977.653454988424</v>
      </c>
      <c r="B41" s="1">
        <v>3</v>
      </c>
      <c r="C41" s="1">
        <v>5</v>
      </c>
      <c r="D41" s="1">
        <v>2</v>
      </c>
      <c r="E41" s="1">
        <v>3</v>
      </c>
      <c r="F41" s="1">
        <v>5</v>
      </c>
      <c r="G41" s="1">
        <v>2</v>
      </c>
      <c r="H41" s="1">
        <v>3</v>
      </c>
      <c r="I41" s="1">
        <v>3</v>
      </c>
      <c r="J41" s="1">
        <v>3</v>
      </c>
      <c r="K41" s="1">
        <v>1</v>
      </c>
      <c r="L41" s="1">
        <v>2</v>
      </c>
      <c r="M41" s="1">
        <v>3</v>
      </c>
      <c r="N41" s="1">
        <v>2</v>
      </c>
      <c r="O41" s="1">
        <v>3</v>
      </c>
      <c r="P41" s="1">
        <v>3</v>
      </c>
      <c r="Q41" s="1">
        <v>4</v>
      </c>
      <c r="R41" s="1">
        <v>3</v>
      </c>
      <c r="S41" s="1">
        <v>4</v>
      </c>
      <c r="T41" s="1">
        <v>1</v>
      </c>
      <c r="U41" s="1">
        <v>3</v>
      </c>
      <c r="V41" s="1">
        <v>5</v>
      </c>
      <c r="W41" s="1">
        <v>5</v>
      </c>
      <c r="X41" s="1">
        <v>2</v>
      </c>
      <c r="Y41" s="1">
        <v>5</v>
      </c>
      <c r="Z41" s="1">
        <v>3</v>
      </c>
      <c r="AA41" s="1">
        <v>5</v>
      </c>
      <c r="AB41" s="1">
        <v>2</v>
      </c>
      <c r="AC41" s="1">
        <v>4</v>
      </c>
      <c r="AD41" s="1">
        <v>3</v>
      </c>
      <c r="AE41" s="1">
        <v>4</v>
      </c>
      <c r="AF41" s="1">
        <v>3</v>
      </c>
      <c r="AG41" s="1">
        <v>5</v>
      </c>
      <c r="AH41" s="1">
        <v>2</v>
      </c>
      <c r="AI41" s="1">
        <v>2</v>
      </c>
      <c r="AJ41" s="1">
        <v>4</v>
      </c>
      <c r="AK41" s="1">
        <v>5</v>
      </c>
      <c r="AL41" s="1">
        <v>4</v>
      </c>
      <c r="AM41" s="1">
        <v>4</v>
      </c>
      <c r="AN41" s="1">
        <v>5</v>
      </c>
      <c r="AO41" s="1">
        <v>4</v>
      </c>
      <c r="AP41" s="1">
        <v>4</v>
      </c>
      <c r="AQ41" s="1">
        <v>4</v>
      </c>
      <c r="AR41" s="1">
        <v>4</v>
      </c>
      <c r="AS41" s="1">
        <v>4</v>
      </c>
      <c r="AT41" s="1">
        <v>4</v>
      </c>
      <c r="AU41" s="1">
        <v>4</v>
      </c>
      <c r="AV41" s="1">
        <v>4</v>
      </c>
      <c r="AW41" s="1">
        <v>4</v>
      </c>
      <c r="AX41" s="1">
        <v>4</v>
      </c>
      <c r="AY41" s="1">
        <v>4</v>
      </c>
      <c r="AZ41" s="1">
        <v>4</v>
      </c>
      <c r="BA41" s="1">
        <v>4</v>
      </c>
      <c r="BB41" s="1" t="s">
        <v>5</v>
      </c>
      <c r="BC41" s="1">
        <v>4</v>
      </c>
      <c r="BD41" s="1">
        <v>4</v>
      </c>
      <c r="BE41" s="1" t="s">
        <v>2415</v>
      </c>
      <c r="BF41" s="1" t="s">
        <v>2412</v>
      </c>
      <c r="BG41" s="1" t="s">
        <v>2411</v>
      </c>
      <c r="BH41" s="1" t="s">
        <v>2413</v>
      </c>
      <c r="BI41" s="1" t="s">
        <v>2414</v>
      </c>
      <c r="BJ41" s="1" t="s">
        <v>2416</v>
      </c>
      <c r="BK41" s="1" t="s">
        <v>198</v>
      </c>
      <c r="BL41" s="1" t="s">
        <v>198</v>
      </c>
      <c r="BM41" s="1" t="s">
        <v>198</v>
      </c>
      <c r="BN41" s="1" t="s">
        <v>198</v>
      </c>
      <c r="BO41" s="1" t="s">
        <v>2418</v>
      </c>
      <c r="BP41" s="1" t="s">
        <v>2418</v>
      </c>
      <c r="BQ41" s="1" t="s">
        <v>198</v>
      </c>
      <c r="BR41" s="1" t="s">
        <v>198</v>
      </c>
      <c r="BS41" s="1" t="s">
        <v>198</v>
      </c>
      <c r="BT41" s="1" t="s">
        <v>198</v>
      </c>
      <c r="BU41" s="1" t="s">
        <v>198</v>
      </c>
      <c r="BV41" s="1" t="s">
        <v>2131</v>
      </c>
      <c r="BW41" s="1" t="s">
        <v>2130</v>
      </c>
      <c r="BX41" s="1" t="s">
        <v>2128</v>
      </c>
      <c r="BY41" s="1" t="s">
        <v>2457</v>
      </c>
      <c r="BZ41" s="1" t="s">
        <v>714</v>
      </c>
      <c r="CA41" s="1" t="s">
        <v>719</v>
      </c>
      <c r="CB41" s="1" t="s">
        <v>1174</v>
      </c>
      <c r="CC41" s="1" t="s">
        <v>1936</v>
      </c>
      <c r="CD41" s="1" t="s">
        <v>831</v>
      </c>
      <c r="CE41" s="1" t="s">
        <v>1116</v>
      </c>
      <c r="CF41" s="1" t="s">
        <v>837</v>
      </c>
      <c r="CG41" s="1" t="s">
        <v>844</v>
      </c>
    </row>
    <row r="42" spans="1:85" ht="12.75" x14ac:dyDescent="0.2">
      <c r="A42" s="14">
        <v>41977.654055266197</v>
      </c>
      <c r="B42" s="1">
        <v>2</v>
      </c>
      <c r="C42" s="1">
        <v>4</v>
      </c>
      <c r="D42" s="1">
        <v>5</v>
      </c>
      <c r="E42" s="1">
        <v>2</v>
      </c>
      <c r="F42" s="1">
        <v>5</v>
      </c>
      <c r="G42" s="1">
        <v>5</v>
      </c>
      <c r="H42" s="1">
        <v>5</v>
      </c>
      <c r="I42" s="1">
        <v>4</v>
      </c>
      <c r="J42" s="1">
        <v>3</v>
      </c>
      <c r="K42" s="1">
        <v>3</v>
      </c>
      <c r="L42" s="1">
        <v>4</v>
      </c>
      <c r="M42" s="1">
        <v>2</v>
      </c>
      <c r="N42" s="1">
        <v>4</v>
      </c>
      <c r="O42" s="1">
        <v>4</v>
      </c>
      <c r="P42" s="1">
        <v>4</v>
      </c>
      <c r="Q42" s="1">
        <v>4</v>
      </c>
      <c r="R42" s="1">
        <v>2</v>
      </c>
      <c r="S42" s="1">
        <v>5</v>
      </c>
      <c r="T42" s="1">
        <v>2</v>
      </c>
      <c r="U42" s="1">
        <v>5</v>
      </c>
      <c r="V42" s="1">
        <v>5</v>
      </c>
      <c r="W42" s="1">
        <v>3</v>
      </c>
      <c r="X42" s="1">
        <v>1</v>
      </c>
      <c r="Y42" s="1">
        <v>5</v>
      </c>
      <c r="Z42" s="1">
        <v>2</v>
      </c>
      <c r="AA42" s="1">
        <v>4</v>
      </c>
      <c r="AB42" s="1">
        <v>2</v>
      </c>
      <c r="AC42" s="1">
        <v>5</v>
      </c>
      <c r="AD42" s="1">
        <v>3</v>
      </c>
      <c r="AE42" s="1">
        <v>4</v>
      </c>
      <c r="AF42" s="1">
        <v>4</v>
      </c>
      <c r="AG42" s="1">
        <v>4</v>
      </c>
      <c r="AH42" s="1">
        <v>3</v>
      </c>
      <c r="AI42" s="1">
        <v>3</v>
      </c>
      <c r="AJ42" s="1">
        <v>3</v>
      </c>
      <c r="AK42" s="1">
        <v>5</v>
      </c>
      <c r="AL42" s="1">
        <v>5</v>
      </c>
      <c r="AM42" s="1">
        <v>2</v>
      </c>
      <c r="AN42" s="1">
        <v>5</v>
      </c>
      <c r="AO42" s="1">
        <v>5</v>
      </c>
      <c r="AP42" s="1">
        <v>5</v>
      </c>
      <c r="AQ42" s="1">
        <v>3</v>
      </c>
      <c r="AR42" s="1">
        <v>4</v>
      </c>
      <c r="AS42" s="1">
        <v>3</v>
      </c>
      <c r="AT42" s="1">
        <v>4</v>
      </c>
      <c r="AU42" s="1" t="s">
        <v>5</v>
      </c>
      <c r="AV42" s="1">
        <v>4</v>
      </c>
      <c r="AW42" s="1">
        <v>3</v>
      </c>
      <c r="AX42" s="1">
        <v>5</v>
      </c>
      <c r="AY42" s="1">
        <v>4</v>
      </c>
      <c r="AZ42" s="1">
        <v>2</v>
      </c>
      <c r="BA42" s="1">
        <v>5</v>
      </c>
      <c r="BB42" s="1" t="s">
        <v>5</v>
      </c>
      <c r="BC42" s="1">
        <v>4</v>
      </c>
      <c r="BD42" s="1">
        <v>5</v>
      </c>
      <c r="BE42" s="1" t="s">
        <v>2413</v>
      </c>
      <c r="BF42" s="1" t="s">
        <v>2411</v>
      </c>
      <c r="BG42" s="1" t="s">
        <v>2414</v>
      </c>
      <c r="BH42" s="1" t="s">
        <v>2415</v>
      </c>
      <c r="BI42" s="1" t="s">
        <v>2412</v>
      </c>
      <c r="BJ42" s="1" t="s">
        <v>2416</v>
      </c>
      <c r="BK42" s="1" t="s">
        <v>198</v>
      </c>
      <c r="BL42" s="1" t="s">
        <v>198</v>
      </c>
      <c r="BM42" s="1" t="s">
        <v>2418</v>
      </c>
      <c r="BN42" s="1" t="s">
        <v>2418</v>
      </c>
      <c r="BO42" s="1" t="s">
        <v>2418</v>
      </c>
      <c r="BP42" s="1" t="s">
        <v>2418</v>
      </c>
      <c r="BQ42" s="1" t="s">
        <v>5</v>
      </c>
      <c r="BR42" s="1" t="s">
        <v>2118</v>
      </c>
      <c r="BS42" s="1" t="s">
        <v>198</v>
      </c>
      <c r="BT42" s="1" t="s">
        <v>2418</v>
      </c>
      <c r="BU42" s="1" t="s">
        <v>198</v>
      </c>
      <c r="BV42" s="1" t="s">
        <v>2204</v>
      </c>
      <c r="BW42" s="1" t="s">
        <v>2458</v>
      </c>
      <c r="BX42" s="1" t="s">
        <v>2128</v>
      </c>
      <c r="BY42" s="1" t="s">
        <v>704</v>
      </c>
      <c r="BZ42" s="1" t="s">
        <v>713</v>
      </c>
      <c r="CA42" s="1" t="s">
        <v>719</v>
      </c>
      <c r="CB42" s="1" t="s">
        <v>727</v>
      </c>
      <c r="CC42" s="1" t="s">
        <v>2459</v>
      </c>
      <c r="CD42" s="1" t="s">
        <v>828</v>
      </c>
      <c r="CE42" s="1" t="s">
        <v>1237</v>
      </c>
      <c r="CF42" s="1" t="s">
        <v>837</v>
      </c>
      <c r="CG42" s="1" t="s">
        <v>844</v>
      </c>
    </row>
    <row r="43" spans="1:85" ht="12.75" x14ac:dyDescent="0.2">
      <c r="A43" s="14">
        <v>41977.665492812506</v>
      </c>
      <c r="B43" s="1">
        <v>1</v>
      </c>
      <c r="C43" s="1">
        <v>5</v>
      </c>
      <c r="D43" s="1">
        <v>3</v>
      </c>
      <c r="E43" s="1">
        <v>1</v>
      </c>
      <c r="F43" s="1">
        <v>5</v>
      </c>
      <c r="G43" s="1">
        <v>2</v>
      </c>
      <c r="H43" s="1">
        <v>3</v>
      </c>
      <c r="I43" s="1">
        <v>5</v>
      </c>
      <c r="J43" s="1">
        <v>2</v>
      </c>
      <c r="K43" s="1">
        <v>1</v>
      </c>
      <c r="L43" s="1">
        <v>5</v>
      </c>
      <c r="M43" s="1">
        <v>1</v>
      </c>
      <c r="N43" s="1">
        <v>2</v>
      </c>
      <c r="O43" s="1">
        <v>4</v>
      </c>
      <c r="P43" s="1">
        <v>5</v>
      </c>
      <c r="Q43" s="1">
        <v>1</v>
      </c>
      <c r="R43" s="1">
        <v>4</v>
      </c>
      <c r="S43" s="1">
        <v>4</v>
      </c>
      <c r="T43" s="1">
        <v>1</v>
      </c>
      <c r="U43" s="1">
        <v>1</v>
      </c>
      <c r="V43" s="1">
        <v>4</v>
      </c>
      <c r="W43" s="1">
        <v>5</v>
      </c>
      <c r="X43" s="1">
        <v>3</v>
      </c>
      <c r="Y43" s="1">
        <v>5</v>
      </c>
      <c r="Z43" s="1">
        <v>5</v>
      </c>
      <c r="AA43" s="1">
        <v>5</v>
      </c>
      <c r="AB43" s="1">
        <v>3</v>
      </c>
      <c r="AC43" s="1">
        <v>5</v>
      </c>
      <c r="AD43" s="1">
        <v>4</v>
      </c>
      <c r="AE43" s="1">
        <v>3</v>
      </c>
      <c r="AF43" s="1">
        <v>4</v>
      </c>
      <c r="AG43" s="1">
        <v>5</v>
      </c>
      <c r="AH43" s="1">
        <v>5</v>
      </c>
      <c r="AI43" s="1">
        <v>4</v>
      </c>
      <c r="AJ43" s="1">
        <v>1</v>
      </c>
      <c r="AK43" s="1">
        <v>5</v>
      </c>
      <c r="AL43" s="1">
        <v>4</v>
      </c>
      <c r="AM43" s="1">
        <v>2</v>
      </c>
      <c r="AN43" s="1">
        <v>5</v>
      </c>
      <c r="AO43" s="1">
        <v>1</v>
      </c>
      <c r="AP43" s="1">
        <v>5</v>
      </c>
      <c r="AQ43" s="1">
        <v>5</v>
      </c>
      <c r="AR43" s="1">
        <v>1</v>
      </c>
      <c r="AS43" s="1">
        <v>3</v>
      </c>
      <c r="AT43" s="1">
        <v>5</v>
      </c>
      <c r="AU43" s="1">
        <v>3</v>
      </c>
      <c r="AV43" s="1">
        <v>1</v>
      </c>
      <c r="AW43" s="1">
        <v>3</v>
      </c>
      <c r="AX43" s="1">
        <v>5</v>
      </c>
      <c r="AY43" s="1">
        <v>1</v>
      </c>
      <c r="AZ43" s="1">
        <v>3</v>
      </c>
      <c r="BA43" s="1">
        <v>5</v>
      </c>
      <c r="BB43" s="1">
        <v>2</v>
      </c>
      <c r="BC43" s="1">
        <v>1</v>
      </c>
      <c r="BD43" s="1">
        <v>4</v>
      </c>
      <c r="BE43" s="1" t="s">
        <v>2415</v>
      </c>
      <c r="BF43" s="1" t="s">
        <v>2411</v>
      </c>
      <c r="BG43" s="1" t="s">
        <v>2413</v>
      </c>
      <c r="BH43" s="1" t="s">
        <v>2416</v>
      </c>
      <c r="BI43" s="1" t="s">
        <v>2414</v>
      </c>
      <c r="BJ43" s="1" t="s">
        <v>2412</v>
      </c>
      <c r="BK43" s="1" t="s">
        <v>198</v>
      </c>
      <c r="BL43" s="1" t="s">
        <v>198</v>
      </c>
      <c r="BM43" s="1" t="s">
        <v>198</v>
      </c>
      <c r="BN43" s="1" t="s">
        <v>198</v>
      </c>
      <c r="BO43" s="1" t="s">
        <v>2418</v>
      </c>
      <c r="BP43" s="1" t="s">
        <v>1564</v>
      </c>
      <c r="BQ43" s="1" t="s">
        <v>5</v>
      </c>
      <c r="BR43" s="1" t="s">
        <v>5</v>
      </c>
      <c r="BS43" s="1" t="s">
        <v>5</v>
      </c>
      <c r="BT43" s="1" t="s">
        <v>5</v>
      </c>
      <c r="BU43" s="1" t="s">
        <v>198</v>
      </c>
      <c r="BV43" s="1" t="s">
        <v>187</v>
      </c>
      <c r="BW43" s="1" t="s">
        <v>2283</v>
      </c>
      <c r="BX43" s="1" t="s">
        <v>2128</v>
      </c>
      <c r="BY43" s="1" t="s">
        <v>704</v>
      </c>
      <c r="BZ43" s="1" t="s">
        <v>712</v>
      </c>
      <c r="CA43" s="1" t="s">
        <v>719</v>
      </c>
      <c r="CB43" s="1" t="s">
        <v>727</v>
      </c>
      <c r="CC43" s="1" t="s">
        <v>1129</v>
      </c>
      <c r="CD43" s="1" t="s">
        <v>828</v>
      </c>
      <c r="CE43" s="1" t="s">
        <v>1809</v>
      </c>
      <c r="CF43" s="1" t="s">
        <v>837</v>
      </c>
      <c r="CG43" s="1" t="s">
        <v>844</v>
      </c>
    </row>
    <row r="44" spans="1:85" ht="12.75" x14ac:dyDescent="0.2">
      <c r="A44" s="14">
        <v>41977.667310532408</v>
      </c>
      <c r="B44" s="1">
        <v>1</v>
      </c>
      <c r="C44" s="1">
        <v>4</v>
      </c>
      <c r="D44" s="1">
        <v>1</v>
      </c>
      <c r="E44" s="1">
        <v>1</v>
      </c>
      <c r="F44" s="1">
        <v>5</v>
      </c>
      <c r="G44" s="1">
        <v>1</v>
      </c>
      <c r="H44" s="1">
        <v>2</v>
      </c>
      <c r="I44" s="1">
        <v>1</v>
      </c>
      <c r="J44" s="1">
        <v>1</v>
      </c>
      <c r="K44" s="1">
        <v>2</v>
      </c>
      <c r="L44" s="1">
        <v>3</v>
      </c>
      <c r="M44" s="1">
        <v>3</v>
      </c>
      <c r="N44" s="1">
        <v>1</v>
      </c>
      <c r="O44" s="1">
        <v>2</v>
      </c>
      <c r="P44" s="1">
        <v>1</v>
      </c>
      <c r="Q44" s="1">
        <v>1</v>
      </c>
      <c r="R44" s="1">
        <v>1</v>
      </c>
      <c r="S44" s="1">
        <v>4</v>
      </c>
      <c r="T44" s="1">
        <v>1</v>
      </c>
      <c r="U44" s="1">
        <v>4</v>
      </c>
      <c r="V44" s="1">
        <v>5</v>
      </c>
      <c r="W44" s="1">
        <v>4</v>
      </c>
      <c r="X44" s="1">
        <v>1</v>
      </c>
      <c r="Y44" s="1">
        <v>4</v>
      </c>
      <c r="Z44" s="1">
        <v>1</v>
      </c>
      <c r="AA44" s="1">
        <v>5</v>
      </c>
      <c r="AB44" s="1">
        <v>1</v>
      </c>
      <c r="AC44" s="1">
        <v>1</v>
      </c>
      <c r="AD44" s="1">
        <v>1</v>
      </c>
      <c r="AE44" s="1">
        <v>2</v>
      </c>
      <c r="AF44" s="1">
        <v>1</v>
      </c>
      <c r="AG44" s="1">
        <v>1</v>
      </c>
      <c r="AH44" s="1">
        <v>3</v>
      </c>
      <c r="AI44" s="1">
        <v>2</v>
      </c>
      <c r="AJ44" s="1">
        <v>1</v>
      </c>
      <c r="AK44" s="1">
        <v>4</v>
      </c>
      <c r="AL44" s="1">
        <v>2</v>
      </c>
      <c r="AM44" s="1">
        <v>3</v>
      </c>
      <c r="AN44" s="1">
        <v>5</v>
      </c>
      <c r="AO44" s="1">
        <v>1</v>
      </c>
      <c r="AP44" s="1">
        <v>3</v>
      </c>
      <c r="AQ44" s="1">
        <v>2</v>
      </c>
      <c r="AR44" s="1">
        <v>1</v>
      </c>
      <c r="AS44" s="1">
        <v>2</v>
      </c>
      <c r="AT44" s="1">
        <v>4</v>
      </c>
      <c r="AU44" s="1">
        <v>3</v>
      </c>
      <c r="AV44" s="1">
        <v>2</v>
      </c>
      <c r="AW44" s="1">
        <v>1</v>
      </c>
      <c r="AX44" s="1">
        <v>1</v>
      </c>
      <c r="AY44" s="1">
        <v>2</v>
      </c>
      <c r="AZ44" s="1">
        <v>1</v>
      </c>
      <c r="BA44" s="1">
        <v>4</v>
      </c>
      <c r="BB44" s="1">
        <v>1</v>
      </c>
      <c r="BC44" s="1">
        <v>3</v>
      </c>
      <c r="BD44" s="1">
        <v>5</v>
      </c>
      <c r="BE44" s="1" t="s">
        <v>2413</v>
      </c>
      <c r="BF44" s="1" t="s">
        <v>2416</v>
      </c>
      <c r="BG44" s="1" t="s">
        <v>2412</v>
      </c>
      <c r="BH44" s="1" t="s">
        <v>2411</v>
      </c>
      <c r="BI44" s="1" t="s">
        <v>2414</v>
      </c>
      <c r="BJ44" s="1" t="s">
        <v>2415</v>
      </c>
      <c r="BK44" s="1" t="s">
        <v>1564</v>
      </c>
      <c r="BL44" s="1" t="s">
        <v>1564</v>
      </c>
      <c r="BM44" s="1" t="s">
        <v>2418</v>
      </c>
      <c r="BN44" s="1" t="s">
        <v>2418</v>
      </c>
      <c r="BO44" s="1" t="s">
        <v>2418</v>
      </c>
      <c r="BP44" s="1" t="s">
        <v>2118</v>
      </c>
      <c r="BQ44" s="1" t="s">
        <v>1564</v>
      </c>
      <c r="BR44" s="1" t="s">
        <v>2118</v>
      </c>
      <c r="BS44" s="1" t="s">
        <v>2118</v>
      </c>
      <c r="BT44" s="1" t="s">
        <v>2118</v>
      </c>
      <c r="BU44" s="1" t="s">
        <v>198</v>
      </c>
      <c r="BV44" s="1" t="s">
        <v>183</v>
      </c>
      <c r="BX44" s="1" t="s">
        <v>2128</v>
      </c>
      <c r="BY44" s="1" t="s">
        <v>705</v>
      </c>
      <c r="BZ44" s="1" t="s">
        <v>712</v>
      </c>
      <c r="CA44" s="1" t="s">
        <v>719</v>
      </c>
      <c r="CB44" s="1" t="s">
        <v>727</v>
      </c>
      <c r="CC44" s="1" t="s">
        <v>977</v>
      </c>
      <c r="CD44" s="1" t="s">
        <v>830</v>
      </c>
      <c r="CE44" s="1" t="s">
        <v>994</v>
      </c>
      <c r="CF44" s="1" t="s">
        <v>837</v>
      </c>
      <c r="CG44" s="1" t="s">
        <v>844</v>
      </c>
    </row>
    <row r="45" spans="1:85" ht="12.75" x14ac:dyDescent="0.2">
      <c r="A45" s="14">
        <v>41977.670906400461</v>
      </c>
      <c r="B45" s="1">
        <v>4</v>
      </c>
      <c r="C45" s="1">
        <v>4</v>
      </c>
      <c r="D45" s="1">
        <v>4</v>
      </c>
      <c r="E45" s="1">
        <v>4</v>
      </c>
      <c r="F45" s="1">
        <v>1</v>
      </c>
      <c r="G45" s="1">
        <v>1</v>
      </c>
      <c r="H45" s="1">
        <v>5</v>
      </c>
      <c r="I45" s="1">
        <v>1</v>
      </c>
      <c r="J45" s="1">
        <v>1</v>
      </c>
      <c r="K45" s="1">
        <v>3</v>
      </c>
      <c r="L45" s="1">
        <v>1</v>
      </c>
      <c r="M45" s="1">
        <v>1</v>
      </c>
      <c r="N45" s="1">
        <v>4</v>
      </c>
      <c r="O45" s="1">
        <v>3</v>
      </c>
      <c r="P45" s="1">
        <v>1</v>
      </c>
      <c r="Q45" s="1">
        <v>1</v>
      </c>
      <c r="R45" s="1">
        <v>1</v>
      </c>
      <c r="S45" s="1">
        <v>5</v>
      </c>
      <c r="T45" s="1">
        <v>1</v>
      </c>
      <c r="U45" s="1">
        <v>5</v>
      </c>
      <c r="V45" s="1">
        <v>5</v>
      </c>
      <c r="W45" s="1">
        <v>4</v>
      </c>
      <c r="X45" s="1">
        <v>3</v>
      </c>
      <c r="Y45" s="1">
        <v>3</v>
      </c>
      <c r="Z45" s="1">
        <v>4</v>
      </c>
      <c r="AA45" s="1">
        <v>5</v>
      </c>
      <c r="AB45" s="1">
        <v>2</v>
      </c>
      <c r="AC45" s="1">
        <v>4</v>
      </c>
      <c r="AD45" s="1">
        <v>5</v>
      </c>
      <c r="AE45" s="1">
        <v>4</v>
      </c>
      <c r="AF45" s="1">
        <v>4</v>
      </c>
      <c r="AG45" s="1">
        <v>5</v>
      </c>
      <c r="AH45" s="1">
        <v>4</v>
      </c>
      <c r="AI45" s="1">
        <v>4</v>
      </c>
      <c r="AJ45" s="1">
        <v>3</v>
      </c>
      <c r="AK45" s="1">
        <v>3</v>
      </c>
      <c r="AL45" s="1">
        <v>4</v>
      </c>
      <c r="AM45" s="1">
        <v>4</v>
      </c>
      <c r="AN45" s="1">
        <v>1</v>
      </c>
      <c r="AO45" s="1">
        <v>1</v>
      </c>
      <c r="AP45" s="1">
        <v>1</v>
      </c>
      <c r="AQ45" s="1">
        <v>1</v>
      </c>
      <c r="AR45" s="1">
        <v>1</v>
      </c>
      <c r="AS45" s="1">
        <v>4</v>
      </c>
      <c r="AT45" s="1">
        <v>1</v>
      </c>
      <c r="AU45" s="1">
        <v>1</v>
      </c>
      <c r="AV45" s="1">
        <v>3</v>
      </c>
      <c r="AW45" s="1">
        <v>3</v>
      </c>
      <c r="AX45" s="1">
        <v>1</v>
      </c>
      <c r="AY45" s="1">
        <v>1</v>
      </c>
      <c r="AZ45" s="1">
        <v>1</v>
      </c>
      <c r="BA45" s="1">
        <v>5</v>
      </c>
      <c r="BB45" s="1">
        <v>1</v>
      </c>
      <c r="BC45" s="1">
        <v>3</v>
      </c>
      <c r="BD45" s="1">
        <v>5</v>
      </c>
      <c r="BE45" s="1" t="s">
        <v>2413</v>
      </c>
      <c r="BF45" s="1" t="s">
        <v>2411</v>
      </c>
      <c r="BG45" s="1" t="s">
        <v>2414</v>
      </c>
      <c r="BH45" s="1" t="s">
        <v>2412</v>
      </c>
      <c r="BI45" s="1" t="s">
        <v>2415</v>
      </c>
      <c r="BJ45" s="1" t="s">
        <v>2416</v>
      </c>
      <c r="BK45" s="1" t="s">
        <v>198</v>
      </c>
      <c r="BL45" s="1" t="s">
        <v>198</v>
      </c>
      <c r="BM45" s="1" t="s">
        <v>198</v>
      </c>
      <c r="BN45" s="1" t="s">
        <v>198</v>
      </c>
      <c r="BO45" s="1" t="s">
        <v>198</v>
      </c>
      <c r="BP45" s="1" t="s">
        <v>198</v>
      </c>
      <c r="BQ45" s="1" t="s">
        <v>1564</v>
      </c>
      <c r="BR45" s="1" t="s">
        <v>1564</v>
      </c>
      <c r="BS45" s="1" t="s">
        <v>198</v>
      </c>
      <c r="BT45" s="1" t="s">
        <v>1564</v>
      </c>
      <c r="BU45" s="1" t="s">
        <v>198</v>
      </c>
      <c r="BV45" s="1" t="s">
        <v>187</v>
      </c>
      <c r="BW45" s="1" t="s">
        <v>2125</v>
      </c>
      <c r="BX45" s="1" t="s">
        <v>2460</v>
      </c>
      <c r="BY45" s="1" t="s">
        <v>704</v>
      </c>
      <c r="BZ45" s="1" t="s">
        <v>713</v>
      </c>
      <c r="CA45" s="1" t="s">
        <v>719</v>
      </c>
      <c r="CB45" s="1" t="s">
        <v>727</v>
      </c>
      <c r="CC45" s="1" t="s">
        <v>1686</v>
      </c>
      <c r="CD45" s="1" t="s">
        <v>830</v>
      </c>
      <c r="CE45" s="1" t="s">
        <v>1920</v>
      </c>
      <c r="CF45" s="1" t="s">
        <v>837</v>
      </c>
      <c r="CG45" s="1" t="s">
        <v>844</v>
      </c>
    </row>
    <row r="46" spans="1:85" ht="12.75" x14ac:dyDescent="0.2">
      <c r="A46" s="14">
        <v>41977.67791096065</v>
      </c>
      <c r="B46" s="1">
        <v>1</v>
      </c>
      <c r="C46" s="1">
        <v>1</v>
      </c>
      <c r="D46" s="1">
        <v>3</v>
      </c>
      <c r="E46" s="1">
        <v>1</v>
      </c>
      <c r="F46" s="1">
        <v>4</v>
      </c>
      <c r="G46" s="1">
        <v>1</v>
      </c>
      <c r="H46" s="1">
        <v>1</v>
      </c>
      <c r="I46" s="1">
        <v>1</v>
      </c>
      <c r="J46" s="1">
        <v>1</v>
      </c>
      <c r="K46" s="1">
        <v>1</v>
      </c>
      <c r="L46" s="1">
        <v>2</v>
      </c>
      <c r="M46" s="1">
        <v>1</v>
      </c>
      <c r="N46" s="1">
        <v>1</v>
      </c>
      <c r="O46" s="1">
        <v>1</v>
      </c>
      <c r="P46" s="1">
        <v>4</v>
      </c>
      <c r="Q46" s="1">
        <v>1</v>
      </c>
      <c r="R46" s="1">
        <v>2</v>
      </c>
      <c r="S46" s="1">
        <v>4</v>
      </c>
      <c r="T46" s="1">
        <v>1</v>
      </c>
      <c r="U46" s="1">
        <v>4</v>
      </c>
      <c r="V46" s="1">
        <v>4</v>
      </c>
      <c r="W46" s="1">
        <v>1</v>
      </c>
      <c r="X46" s="1">
        <v>1</v>
      </c>
      <c r="Y46" s="1">
        <v>5</v>
      </c>
      <c r="Z46" s="1">
        <v>1</v>
      </c>
      <c r="AA46" s="1">
        <v>1</v>
      </c>
      <c r="AB46" s="1">
        <v>1</v>
      </c>
      <c r="AC46" s="1">
        <v>1</v>
      </c>
      <c r="AD46" s="1">
        <v>1</v>
      </c>
      <c r="AE46" s="1">
        <v>1</v>
      </c>
      <c r="AF46" s="1">
        <v>1</v>
      </c>
      <c r="AG46" s="1">
        <v>1</v>
      </c>
      <c r="AH46" s="1">
        <v>1</v>
      </c>
      <c r="AI46" s="1">
        <v>2</v>
      </c>
      <c r="AJ46" s="1">
        <v>1</v>
      </c>
      <c r="AK46" s="1">
        <v>3</v>
      </c>
      <c r="AL46" s="1">
        <v>4</v>
      </c>
      <c r="AM46" s="1">
        <v>1</v>
      </c>
      <c r="AN46" s="1">
        <v>3</v>
      </c>
      <c r="AO46" s="1">
        <v>1</v>
      </c>
      <c r="AP46" s="1">
        <v>3</v>
      </c>
      <c r="AQ46" s="1">
        <v>2</v>
      </c>
      <c r="AR46" s="1">
        <v>2</v>
      </c>
      <c r="AS46" s="1">
        <v>2</v>
      </c>
      <c r="AT46" s="1">
        <v>3</v>
      </c>
      <c r="AU46" s="1">
        <v>1</v>
      </c>
      <c r="AV46" s="1">
        <v>1</v>
      </c>
      <c r="AW46" s="1">
        <v>1</v>
      </c>
      <c r="AX46" s="1">
        <v>3</v>
      </c>
      <c r="AY46" s="1">
        <v>4</v>
      </c>
      <c r="AZ46" s="1">
        <v>3</v>
      </c>
      <c r="BA46" s="1">
        <v>5</v>
      </c>
      <c r="BB46" s="1">
        <v>1</v>
      </c>
      <c r="BC46" s="1">
        <v>3</v>
      </c>
      <c r="BD46" s="1">
        <v>3</v>
      </c>
      <c r="BE46" s="1" t="s">
        <v>2415</v>
      </c>
      <c r="BF46" s="1" t="s">
        <v>2411</v>
      </c>
      <c r="BG46" s="1" t="s">
        <v>2416</v>
      </c>
      <c r="BH46" s="1" t="s">
        <v>2413</v>
      </c>
      <c r="BI46" s="1" t="s">
        <v>2412</v>
      </c>
      <c r="BJ46" s="1" t="s">
        <v>2414</v>
      </c>
      <c r="BK46" s="1" t="s">
        <v>1564</v>
      </c>
      <c r="BL46" s="1" t="s">
        <v>1564</v>
      </c>
      <c r="BM46" s="1" t="s">
        <v>198</v>
      </c>
      <c r="BN46" s="1" t="s">
        <v>198</v>
      </c>
      <c r="BO46" s="1" t="s">
        <v>1564</v>
      </c>
      <c r="BP46" s="1" t="s">
        <v>1564</v>
      </c>
      <c r="BQ46" s="1" t="s">
        <v>1564</v>
      </c>
      <c r="BR46" s="1" t="s">
        <v>1564</v>
      </c>
      <c r="BS46" s="1" t="s">
        <v>1564</v>
      </c>
      <c r="BT46" s="1" t="s">
        <v>1564</v>
      </c>
      <c r="BU46" s="1" t="s">
        <v>198</v>
      </c>
      <c r="BV46" s="1" t="s">
        <v>183</v>
      </c>
      <c r="BW46" s="1" t="s">
        <v>2125</v>
      </c>
      <c r="BX46" s="1" t="s">
        <v>2128</v>
      </c>
      <c r="BY46" s="1" t="s">
        <v>705</v>
      </c>
      <c r="BZ46" s="1" t="s">
        <v>713</v>
      </c>
      <c r="CA46" s="1" t="s">
        <v>719</v>
      </c>
      <c r="CB46" s="1" t="s">
        <v>727</v>
      </c>
      <c r="CC46" s="1" t="s">
        <v>1762</v>
      </c>
      <c r="CD46" s="1" t="s">
        <v>236</v>
      </c>
      <c r="CE46" s="1" t="s">
        <v>1088</v>
      </c>
      <c r="CF46" s="1" t="s">
        <v>837</v>
      </c>
      <c r="CG46" s="1" t="s">
        <v>844</v>
      </c>
    </row>
    <row r="47" spans="1:85" ht="12.75" x14ac:dyDescent="0.2">
      <c r="A47" s="14">
        <v>41977.686226319442</v>
      </c>
      <c r="B47" s="1">
        <v>4</v>
      </c>
      <c r="C47" s="1">
        <v>3</v>
      </c>
      <c r="D47" s="1">
        <v>1</v>
      </c>
      <c r="E47" s="1">
        <v>1</v>
      </c>
      <c r="F47" s="1">
        <v>4</v>
      </c>
      <c r="G47" s="1">
        <v>1</v>
      </c>
      <c r="H47" s="1">
        <v>2</v>
      </c>
      <c r="I47" s="1">
        <v>1</v>
      </c>
      <c r="J47" s="1">
        <v>1</v>
      </c>
      <c r="K47" s="1">
        <v>2</v>
      </c>
      <c r="L47" s="1">
        <v>2</v>
      </c>
      <c r="M47" s="1">
        <v>1</v>
      </c>
      <c r="N47" s="1">
        <v>2</v>
      </c>
      <c r="O47" s="1">
        <v>2</v>
      </c>
      <c r="P47" s="1">
        <v>4</v>
      </c>
      <c r="Q47" s="1">
        <v>2</v>
      </c>
      <c r="R47" s="1">
        <v>1</v>
      </c>
      <c r="S47" s="1">
        <v>3</v>
      </c>
      <c r="T47" s="1">
        <v>1</v>
      </c>
      <c r="U47" s="1">
        <v>4</v>
      </c>
      <c r="V47" s="1">
        <v>4</v>
      </c>
      <c r="W47" s="1">
        <v>4</v>
      </c>
      <c r="X47" s="1">
        <v>4</v>
      </c>
      <c r="Y47" s="1">
        <v>4</v>
      </c>
      <c r="Z47" s="1">
        <v>4</v>
      </c>
      <c r="AA47" s="1">
        <v>4</v>
      </c>
      <c r="AB47" s="1">
        <v>4</v>
      </c>
      <c r="AC47" s="1">
        <v>4</v>
      </c>
      <c r="AD47" s="1">
        <v>4</v>
      </c>
      <c r="AE47" s="1">
        <v>4</v>
      </c>
      <c r="AF47" s="1">
        <v>4</v>
      </c>
      <c r="AG47" s="1">
        <v>4</v>
      </c>
      <c r="AH47" s="1">
        <v>4</v>
      </c>
      <c r="AI47" s="1">
        <v>4</v>
      </c>
      <c r="AJ47" s="1">
        <v>4</v>
      </c>
      <c r="AK47" s="1">
        <v>3</v>
      </c>
      <c r="AL47" s="1">
        <v>2</v>
      </c>
      <c r="AM47" s="1">
        <v>1</v>
      </c>
      <c r="AN47" s="1">
        <v>4</v>
      </c>
      <c r="AO47" s="1">
        <v>3</v>
      </c>
      <c r="AP47" s="1">
        <v>3</v>
      </c>
      <c r="AQ47" s="1">
        <v>1</v>
      </c>
      <c r="AR47" s="1">
        <v>2</v>
      </c>
      <c r="AS47" s="1">
        <v>2</v>
      </c>
      <c r="AT47" s="1">
        <v>4</v>
      </c>
      <c r="AU47" s="1">
        <v>1</v>
      </c>
      <c r="AV47" s="1">
        <v>1</v>
      </c>
      <c r="AW47" s="1">
        <v>2</v>
      </c>
      <c r="AX47" s="1">
        <v>4</v>
      </c>
      <c r="AY47" s="1">
        <v>2</v>
      </c>
      <c r="AZ47" s="1">
        <v>1</v>
      </c>
      <c r="BA47" s="1">
        <v>4</v>
      </c>
      <c r="BB47" s="1">
        <v>1</v>
      </c>
      <c r="BC47" s="1">
        <v>4</v>
      </c>
      <c r="BD47" s="1">
        <v>4</v>
      </c>
      <c r="BE47" s="1" t="s">
        <v>2413</v>
      </c>
      <c r="BF47" s="1" t="s">
        <v>2412</v>
      </c>
      <c r="BG47" s="1" t="s">
        <v>2415</v>
      </c>
      <c r="BH47" s="1" t="s">
        <v>2416</v>
      </c>
      <c r="BI47" s="1" t="s">
        <v>2414</v>
      </c>
      <c r="BJ47" s="1" t="s">
        <v>2411</v>
      </c>
      <c r="BK47" s="1" t="s">
        <v>198</v>
      </c>
      <c r="BL47" s="1" t="s">
        <v>198</v>
      </c>
      <c r="BM47" s="1" t="s">
        <v>198</v>
      </c>
      <c r="BN47" s="1" t="s">
        <v>198</v>
      </c>
      <c r="BO47" s="1" t="s">
        <v>1564</v>
      </c>
      <c r="BP47" s="1" t="s">
        <v>1564</v>
      </c>
      <c r="BQ47" s="1" t="s">
        <v>198</v>
      </c>
      <c r="BR47" s="1" t="s">
        <v>198</v>
      </c>
      <c r="BS47" s="1" t="s">
        <v>198</v>
      </c>
      <c r="BT47" s="1" t="s">
        <v>198</v>
      </c>
      <c r="BU47" s="1" t="s">
        <v>198</v>
      </c>
      <c r="BV47" s="1" t="s">
        <v>187</v>
      </c>
      <c r="BX47" s="1" t="s">
        <v>2128</v>
      </c>
      <c r="BY47" s="1" t="s">
        <v>704</v>
      </c>
      <c r="BZ47" s="1" t="s">
        <v>713</v>
      </c>
      <c r="CA47" s="1" t="s">
        <v>720</v>
      </c>
      <c r="CB47" s="1" t="s">
        <v>727</v>
      </c>
      <c r="CC47" s="1" t="s">
        <v>2461</v>
      </c>
      <c r="CD47" s="1" t="s">
        <v>741</v>
      </c>
      <c r="CE47" s="1" t="s">
        <v>1920</v>
      </c>
      <c r="CF47" s="1" t="s">
        <v>837</v>
      </c>
      <c r="CG47" s="1" t="s">
        <v>844</v>
      </c>
    </row>
    <row r="48" spans="1:85" ht="12.75" x14ac:dyDescent="0.2">
      <c r="A48" s="14">
        <v>41977.68980832176</v>
      </c>
      <c r="B48" s="1">
        <v>4</v>
      </c>
      <c r="C48" s="1">
        <v>5</v>
      </c>
      <c r="D48" s="1">
        <v>2</v>
      </c>
      <c r="E48" s="1">
        <v>1</v>
      </c>
      <c r="F48" s="1">
        <v>5</v>
      </c>
      <c r="G48" s="1">
        <v>5</v>
      </c>
      <c r="H48" s="1">
        <v>5</v>
      </c>
      <c r="I48" s="1">
        <v>5</v>
      </c>
      <c r="J48" s="1">
        <v>5</v>
      </c>
      <c r="K48" s="1">
        <v>3</v>
      </c>
      <c r="L48" s="1">
        <v>1</v>
      </c>
      <c r="M48" s="1">
        <v>1</v>
      </c>
      <c r="N48" s="1">
        <v>2</v>
      </c>
      <c r="O48" s="1">
        <v>2</v>
      </c>
      <c r="P48" s="1">
        <v>5</v>
      </c>
      <c r="Q48" s="1">
        <v>3</v>
      </c>
      <c r="R48" s="1">
        <v>4</v>
      </c>
      <c r="S48" s="1">
        <v>5</v>
      </c>
      <c r="T48" s="1">
        <v>4</v>
      </c>
      <c r="U48" s="1">
        <v>5</v>
      </c>
      <c r="V48" s="1">
        <v>5</v>
      </c>
      <c r="W48" s="1">
        <v>5</v>
      </c>
      <c r="X48" s="1">
        <v>3</v>
      </c>
      <c r="Y48" s="1">
        <v>5</v>
      </c>
      <c r="Z48" s="1">
        <v>3</v>
      </c>
      <c r="AA48" s="1">
        <v>5</v>
      </c>
      <c r="AB48" s="1">
        <v>3</v>
      </c>
      <c r="AC48" s="1">
        <v>5</v>
      </c>
      <c r="AD48" s="1">
        <v>5</v>
      </c>
      <c r="AE48" s="1">
        <v>2</v>
      </c>
      <c r="AF48" s="1">
        <v>4</v>
      </c>
      <c r="AG48" s="1">
        <v>4</v>
      </c>
      <c r="AH48" s="1">
        <v>4</v>
      </c>
      <c r="AI48" s="1">
        <v>5</v>
      </c>
      <c r="AJ48" s="1">
        <v>4</v>
      </c>
      <c r="AK48" s="1">
        <v>5</v>
      </c>
      <c r="AL48" s="1">
        <v>3</v>
      </c>
      <c r="AM48" s="1">
        <v>2</v>
      </c>
      <c r="AN48" s="1">
        <v>5</v>
      </c>
      <c r="AO48" s="1">
        <v>5</v>
      </c>
      <c r="AP48" s="1">
        <v>5</v>
      </c>
      <c r="AQ48" s="1">
        <v>5</v>
      </c>
      <c r="AR48" s="1">
        <v>4</v>
      </c>
      <c r="AS48" s="1">
        <v>3</v>
      </c>
      <c r="AT48" s="1">
        <v>3</v>
      </c>
      <c r="AU48" s="1">
        <v>3</v>
      </c>
      <c r="AV48" s="1">
        <v>2</v>
      </c>
      <c r="AW48" s="1">
        <v>3</v>
      </c>
      <c r="AX48" s="1">
        <v>5</v>
      </c>
      <c r="AY48" s="1">
        <v>5</v>
      </c>
      <c r="AZ48" s="1">
        <v>4</v>
      </c>
      <c r="BA48" s="1">
        <v>5</v>
      </c>
      <c r="BB48" s="1">
        <v>2</v>
      </c>
      <c r="BC48" s="1">
        <v>5</v>
      </c>
      <c r="BD48" s="1">
        <v>5</v>
      </c>
      <c r="BE48" s="1" t="s">
        <v>2412</v>
      </c>
      <c r="BF48" s="1" t="s">
        <v>2413</v>
      </c>
      <c r="BG48" s="1" t="s">
        <v>2411</v>
      </c>
      <c r="BH48" s="1" t="s">
        <v>2415</v>
      </c>
      <c r="BI48" s="1" t="s">
        <v>2414</v>
      </c>
      <c r="BJ48" s="1" t="s">
        <v>2416</v>
      </c>
      <c r="BK48" s="1" t="s">
        <v>2418</v>
      </c>
      <c r="BL48" s="1" t="s">
        <v>198</v>
      </c>
      <c r="BM48" s="1" t="s">
        <v>198</v>
      </c>
      <c r="BN48" s="1" t="s">
        <v>198</v>
      </c>
      <c r="BO48" s="1" t="s">
        <v>198</v>
      </c>
      <c r="BP48" s="1" t="s">
        <v>1564</v>
      </c>
      <c r="BQ48" s="1" t="s">
        <v>198</v>
      </c>
      <c r="BR48" s="1" t="s">
        <v>198</v>
      </c>
      <c r="BS48" s="1" t="s">
        <v>198</v>
      </c>
      <c r="BT48" s="1" t="s">
        <v>198</v>
      </c>
      <c r="BU48" s="1" t="s">
        <v>198</v>
      </c>
      <c r="BV48" s="1" t="s">
        <v>183</v>
      </c>
      <c r="BX48" s="1" t="s">
        <v>2128</v>
      </c>
      <c r="BY48" s="1" t="s">
        <v>705</v>
      </c>
      <c r="BZ48" s="1" t="s">
        <v>713</v>
      </c>
      <c r="CA48" s="1" t="s">
        <v>719</v>
      </c>
      <c r="CB48" s="1" t="s">
        <v>727</v>
      </c>
      <c r="CC48" s="1" t="s">
        <v>1062</v>
      </c>
      <c r="CD48" s="1" t="s">
        <v>206</v>
      </c>
      <c r="CF48" s="1" t="s">
        <v>837</v>
      </c>
      <c r="CG48" s="1" t="s">
        <v>844</v>
      </c>
    </row>
    <row r="49" spans="1:85" ht="12.75" x14ac:dyDescent="0.2">
      <c r="A49" s="14">
        <v>41977.693040474536</v>
      </c>
      <c r="B49" s="1">
        <v>3</v>
      </c>
      <c r="C49" s="1">
        <v>3</v>
      </c>
      <c r="D49" s="1">
        <v>1</v>
      </c>
      <c r="E49" s="1">
        <v>1</v>
      </c>
      <c r="F49" s="1">
        <v>4</v>
      </c>
      <c r="G49" s="1">
        <v>2</v>
      </c>
      <c r="H49" s="1">
        <v>3</v>
      </c>
      <c r="I49" s="1">
        <v>2</v>
      </c>
      <c r="J49" s="1">
        <v>4</v>
      </c>
      <c r="K49" s="1">
        <v>2</v>
      </c>
      <c r="L49" s="1">
        <v>2</v>
      </c>
      <c r="M49" s="1">
        <v>2</v>
      </c>
      <c r="N49" s="1">
        <v>3</v>
      </c>
      <c r="O49" s="1">
        <v>2</v>
      </c>
      <c r="P49" s="1">
        <v>4</v>
      </c>
      <c r="Q49" s="1">
        <v>4</v>
      </c>
      <c r="R49" s="1">
        <v>2</v>
      </c>
      <c r="S49" s="1">
        <v>3</v>
      </c>
      <c r="T49" s="1">
        <v>2</v>
      </c>
      <c r="U49" s="1">
        <v>1</v>
      </c>
      <c r="V49" s="1">
        <v>2</v>
      </c>
      <c r="W49" s="1">
        <v>2</v>
      </c>
      <c r="X49" s="1">
        <v>3</v>
      </c>
      <c r="Y49" s="1">
        <v>3</v>
      </c>
      <c r="Z49" s="1">
        <v>3</v>
      </c>
      <c r="AA49" s="1">
        <v>5</v>
      </c>
      <c r="AB49" s="1">
        <v>3</v>
      </c>
      <c r="AC49" s="1">
        <v>3</v>
      </c>
      <c r="AD49" s="1">
        <v>3</v>
      </c>
      <c r="AE49" s="1">
        <v>4</v>
      </c>
      <c r="AF49" s="1">
        <v>4</v>
      </c>
      <c r="AG49" s="1">
        <v>4</v>
      </c>
      <c r="AH49" s="1">
        <v>4</v>
      </c>
      <c r="AI49" s="1">
        <v>4</v>
      </c>
      <c r="AJ49" s="1">
        <v>3</v>
      </c>
      <c r="AK49" s="1">
        <v>3</v>
      </c>
      <c r="AL49" s="1">
        <v>2</v>
      </c>
      <c r="AM49" s="1">
        <v>1</v>
      </c>
      <c r="AN49" s="1">
        <v>4</v>
      </c>
      <c r="AO49" s="1">
        <v>2</v>
      </c>
      <c r="AP49" s="1">
        <v>3</v>
      </c>
      <c r="AQ49" s="1">
        <v>3</v>
      </c>
      <c r="AR49" s="1">
        <v>3</v>
      </c>
      <c r="AS49" s="1">
        <v>3</v>
      </c>
      <c r="AT49" s="1">
        <v>2</v>
      </c>
      <c r="AU49" s="1">
        <v>2</v>
      </c>
      <c r="AV49" s="1">
        <v>2</v>
      </c>
      <c r="AW49" s="1">
        <v>2</v>
      </c>
      <c r="AX49" s="1">
        <v>3</v>
      </c>
      <c r="AY49" s="1">
        <v>4</v>
      </c>
      <c r="AZ49" s="1">
        <v>2</v>
      </c>
      <c r="BA49" s="1">
        <v>4</v>
      </c>
      <c r="BB49" s="1">
        <v>2</v>
      </c>
      <c r="BC49" s="1">
        <v>1</v>
      </c>
      <c r="BD49" s="1">
        <v>3</v>
      </c>
      <c r="BE49" s="1" t="s">
        <v>2412</v>
      </c>
      <c r="BF49" s="1" t="s">
        <v>2411</v>
      </c>
      <c r="BG49" s="1" t="s">
        <v>2414</v>
      </c>
      <c r="BH49" s="1" t="s">
        <v>2413</v>
      </c>
      <c r="BI49" s="1" t="s">
        <v>2415</v>
      </c>
      <c r="BJ49" s="1" t="s">
        <v>2416</v>
      </c>
      <c r="BK49" s="1" t="s">
        <v>2418</v>
      </c>
      <c r="BL49" s="1" t="s">
        <v>198</v>
      </c>
      <c r="BM49" s="1" t="s">
        <v>198</v>
      </c>
      <c r="BN49" s="1" t="s">
        <v>198</v>
      </c>
      <c r="BO49" s="1" t="s">
        <v>1564</v>
      </c>
      <c r="BP49" s="1" t="s">
        <v>2418</v>
      </c>
      <c r="BQ49" s="1" t="s">
        <v>5</v>
      </c>
      <c r="BR49" s="1" t="s">
        <v>1564</v>
      </c>
      <c r="BS49" s="1" t="s">
        <v>198</v>
      </c>
      <c r="BT49" s="1" t="s">
        <v>5</v>
      </c>
      <c r="BU49" s="1" t="s">
        <v>198</v>
      </c>
      <c r="BV49" s="1" t="s">
        <v>187</v>
      </c>
      <c r="BX49" s="1" t="s">
        <v>2128</v>
      </c>
      <c r="BY49" s="1" t="s">
        <v>705</v>
      </c>
      <c r="BZ49" s="1" t="s">
        <v>714</v>
      </c>
      <c r="CA49" s="1" t="s">
        <v>719</v>
      </c>
      <c r="CB49" s="1" t="s">
        <v>727</v>
      </c>
      <c r="CC49" s="1" t="s">
        <v>745</v>
      </c>
      <c r="CD49" s="1" t="s">
        <v>828</v>
      </c>
      <c r="CE49" s="1" t="s">
        <v>830</v>
      </c>
      <c r="CF49" s="1" t="s">
        <v>837</v>
      </c>
      <c r="CG49" s="1" t="s">
        <v>844</v>
      </c>
    </row>
    <row r="50" spans="1:85" ht="12.75" x14ac:dyDescent="0.2">
      <c r="A50" s="14">
        <v>41977.710085011575</v>
      </c>
      <c r="B50" s="1">
        <v>2</v>
      </c>
      <c r="C50" s="1">
        <v>4</v>
      </c>
      <c r="D50" s="1">
        <v>3</v>
      </c>
      <c r="E50" s="1">
        <v>2</v>
      </c>
      <c r="F50" s="1">
        <v>5</v>
      </c>
      <c r="G50" s="1">
        <v>4</v>
      </c>
      <c r="H50" s="1">
        <v>4</v>
      </c>
      <c r="I50" s="1">
        <v>3</v>
      </c>
      <c r="J50" s="1">
        <v>2</v>
      </c>
      <c r="K50" s="1">
        <v>2</v>
      </c>
      <c r="L50" s="1">
        <v>3</v>
      </c>
      <c r="M50" s="1">
        <v>5</v>
      </c>
      <c r="N50" s="1">
        <v>4</v>
      </c>
      <c r="O50" s="1">
        <v>3</v>
      </c>
      <c r="P50" s="1">
        <v>3</v>
      </c>
      <c r="Q50" s="1">
        <v>4</v>
      </c>
      <c r="R50" s="1">
        <v>3</v>
      </c>
      <c r="S50" s="1">
        <v>3</v>
      </c>
      <c r="T50" s="1">
        <v>2</v>
      </c>
      <c r="U50" s="1">
        <v>2</v>
      </c>
      <c r="V50" s="1">
        <v>4</v>
      </c>
      <c r="W50" s="1">
        <v>4</v>
      </c>
      <c r="X50" s="1">
        <v>3</v>
      </c>
      <c r="Y50" s="1">
        <v>5</v>
      </c>
      <c r="Z50" s="1">
        <v>4</v>
      </c>
      <c r="AA50" s="1">
        <v>4</v>
      </c>
      <c r="AB50" s="1">
        <v>3</v>
      </c>
      <c r="AC50" s="1">
        <v>4</v>
      </c>
      <c r="AD50" s="1">
        <v>3</v>
      </c>
      <c r="AE50" s="1">
        <v>3</v>
      </c>
      <c r="AF50" s="1">
        <v>4</v>
      </c>
      <c r="AG50" s="1">
        <v>4</v>
      </c>
      <c r="AH50" s="1">
        <v>5</v>
      </c>
      <c r="AI50" s="1">
        <v>4</v>
      </c>
      <c r="AJ50" s="1">
        <v>4</v>
      </c>
      <c r="AK50" s="1">
        <v>4</v>
      </c>
      <c r="AL50" s="1">
        <v>5</v>
      </c>
      <c r="AM50" s="1">
        <v>4</v>
      </c>
      <c r="AN50" s="1">
        <v>5</v>
      </c>
      <c r="AO50" s="1">
        <v>4</v>
      </c>
      <c r="AP50" s="1">
        <v>3</v>
      </c>
      <c r="AQ50" s="1">
        <v>3</v>
      </c>
      <c r="AR50" s="1">
        <v>3</v>
      </c>
      <c r="AS50" s="1">
        <v>3</v>
      </c>
      <c r="AT50" s="1">
        <v>4</v>
      </c>
      <c r="AU50" s="1">
        <v>4</v>
      </c>
      <c r="AV50" s="1">
        <v>4</v>
      </c>
      <c r="AW50" s="1">
        <v>4</v>
      </c>
      <c r="AX50" s="1">
        <v>3</v>
      </c>
      <c r="AY50" s="1">
        <v>4</v>
      </c>
      <c r="AZ50" s="1">
        <v>4</v>
      </c>
      <c r="BA50" s="1">
        <v>4</v>
      </c>
      <c r="BB50" s="1">
        <v>3</v>
      </c>
      <c r="BC50" s="1">
        <v>2</v>
      </c>
      <c r="BD50" s="1">
        <v>4</v>
      </c>
      <c r="BE50" s="1" t="s">
        <v>2411</v>
      </c>
      <c r="BF50" s="1" t="s">
        <v>2414</v>
      </c>
      <c r="BG50" s="1" t="s">
        <v>2416</v>
      </c>
      <c r="BH50" s="1" t="s">
        <v>2415</v>
      </c>
      <c r="BI50" s="1" t="s">
        <v>2413</v>
      </c>
      <c r="BJ50" s="1" t="s">
        <v>2412</v>
      </c>
      <c r="BK50" s="1" t="s">
        <v>2418</v>
      </c>
      <c r="BL50" s="1" t="s">
        <v>2418</v>
      </c>
      <c r="BM50" s="1" t="s">
        <v>198</v>
      </c>
      <c r="BN50" s="1" t="s">
        <v>198</v>
      </c>
      <c r="BO50" s="1" t="s">
        <v>2418</v>
      </c>
      <c r="BP50" s="1" t="s">
        <v>2418</v>
      </c>
      <c r="BQ50" s="1" t="s">
        <v>2418</v>
      </c>
      <c r="BR50" s="1" t="s">
        <v>2418</v>
      </c>
      <c r="BS50" s="1" t="s">
        <v>198</v>
      </c>
      <c r="BT50" s="1" t="s">
        <v>2418</v>
      </c>
      <c r="BU50" s="1" t="s">
        <v>198</v>
      </c>
      <c r="BV50" s="1" t="s">
        <v>2227</v>
      </c>
      <c r="BX50" s="1" t="s">
        <v>2128</v>
      </c>
      <c r="BY50" s="1" t="s">
        <v>705</v>
      </c>
      <c r="BZ50" s="1" t="s">
        <v>712</v>
      </c>
      <c r="CA50" s="1" t="s">
        <v>719</v>
      </c>
      <c r="CB50" s="1" t="s">
        <v>727</v>
      </c>
      <c r="CC50" s="1" t="s">
        <v>1011</v>
      </c>
      <c r="CD50" s="1" t="s">
        <v>830</v>
      </c>
      <c r="CE50" s="1" t="s">
        <v>2314</v>
      </c>
      <c r="CF50" s="1" t="s">
        <v>837</v>
      </c>
      <c r="CG50" s="1" t="s">
        <v>844</v>
      </c>
    </row>
    <row r="51" spans="1:85" ht="12.75" x14ac:dyDescent="0.2">
      <c r="A51" s="14">
        <v>41977.725216435181</v>
      </c>
      <c r="B51" s="1">
        <v>1</v>
      </c>
      <c r="C51" s="1">
        <v>1</v>
      </c>
      <c r="D51" s="1">
        <v>2</v>
      </c>
      <c r="E51" s="1">
        <v>1</v>
      </c>
      <c r="F51" s="1">
        <v>5</v>
      </c>
      <c r="G51" s="1">
        <v>4</v>
      </c>
      <c r="H51" s="1">
        <v>2</v>
      </c>
      <c r="I51" s="1">
        <v>3</v>
      </c>
      <c r="J51" s="1">
        <v>2</v>
      </c>
      <c r="K51" s="1">
        <v>1</v>
      </c>
      <c r="L51" s="1">
        <v>4</v>
      </c>
      <c r="M51" s="1">
        <v>3</v>
      </c>
      <c r="N51" s="1">
        <v>1</v>
      </c>
      <c r="O51" s="1">
        <v>1</v>
      </c>
      <c r="P51" s="1">
        <v>4</v>
      </c>
      <c r="Q51" s="1">
        <v>2</v>
      </c>
      <c r="R51" s="1">
        <v>1</v>
      </c>
      <c r="S51" s="1">
        <v>2</v>
      </c>
      <c r="T51" s="1">
        <v>1</v>
      </c>
      <c r="U51" s="1">
        <v>3</v>
      </c>
      <c r="V51" s="1">
        <v>2</v>
      </c>
      <c r="W51" s="1">
        <v>4</v>
      </c>
      <c r="X51" s="1">
        <v>1</v>
      </c>
      <c r="Y51" s="1">
        <v>2</v>
      </c>
      <c r="Z51" s="1">
        <v>3</v>
      </c>
      <c r="AA51" s="1">
        <v>2</v>
      </c>
      <c r="AB51" s="1">
        <v>1</v>
      </c>
      <c r="AC51" s="1">
        <v>3</v>
      </c>
      <c r="AD51" s="1">
        <v>4</v>
      </c>
      <c r="AE51" s="1">
        <v>4</v>
      </c>
      <c r="AF51" s="1">
        <v>4</v>
      </c>
      <c r="AG51" s="1">
        <v>5</v>
      </c>
      <c r="AH51" s="1">
        <v>3</v>
      </c>
      <c r="AI51" s="1">
        <v>5</v>
      </c>
      <c r="AJ51" s="1">
        <v>1</v>
      </c>
      <c r="AK51" s="1">
        <v>1</v>
      </c>
      <c r="AL51" s="1">
        <v>1</v>
      </c>
      <c r="AM51" s="1">
        <v>1</v>
      </c>
      <c r="AN51" s="1">
        <v>4</v>
      </c>
      <c r="AO51" s="1">
        <v>3</v>
      </c>
      <c r="AP51" s="1">
        <v>3</v>
      </c>
      <c r="AQ51" s="1">
        <v>4</v>
      </c>
      <c r="AR51" s="1">
        <v>1</v>
      </c>
      <c r="AS51" s="1">
        <v>1</v>
      </c>
      <c r="AT51" s="1">
        <v>4</v>
      </c>
      <c r="AU51" s="1">
        <v>3</v>
      </c>
      <c r="AV51" s="1">
        <v>1</v>
      </c>
      <c r="AW51" s="1">
        <v>1</v>
      </c>
      <c r="AX51" s="1">
        <v>2</v>
      </c>
      <c r="AY51" s="1">
        <v>3</v>
      </c>
      <c r="AZ51" s="1">
        <v>1</v>
      </c>
      <c r="BA51" s="1">
        <v>2</v>
      </c>
      <c r="BB51" s="1">
        <v>1</v>
      </c>
      <c r="BC51" s="1">
        <v>3</v>
      </c>
      <c r="BD51" s="1">
        <v>1</v>
      </c>
      <c r="BE51" s="1" t="s">
        <v>2412</v>
      </c>
      <c r="BF51" s="1" t="s">
        <v>2411</v>
      </c>
      <c r="BG51" s="1" t="s">
        <v>2413</v>
      </c>
      <c r="BH51" s="1" t="s">
        <v>2415</v>
      </c>
      <c r="BI51" s="1" t="s">
        <v>2414</v>
      </c>
      <c r="BJ51" s="1" t="s">
        <v>2416</v>
      </c>
      <c r="BK51" s="1" t="s">
        <v>198</v>
      </c>
      <c r="BL51" s="1" t="s">
        <v>198</v>
      </c>
      <c r="BM51" s="1" t="s">
        <v>198</v>
      </c>
      <c r="BN51" s="1" t="s">
        <v>198</v>
      </c>
      <c r="BO51" s="1" t="s">
        <v>1564</v>
      </c>
      <c r="BP51" s="1" t="s">
        <v>1564</v>
      </c>
      <c r="BQ51" s="1" t="s">
        <v>1564</v>
      </c>
      <c r="BR51" s="1" t="s">
        <v>1564</v>
      </c>
      <c r="BS51" s="1" t="s">
        <v>1564</v>
      </c>
      <c r="BT51" s="1" t="s">
        <v>1564</v>
      </c>
      <c r="BU51" s="1" t="s">
        <v>198</v>
      </c>
      <c r="BV51" s="1" t="s">
        <v>2204</v>
      </c>
      <c r="BX51" s="1" t="s">
        <v>2128</v>
      </c>
      <c r="BY51" s="1" t="s">
        <v>705</v>
      </c>
      <c r="BZ51" s="1" t="s">
        <v>712</v>
      </c>
      <c r="CA51" s="1" t="s">
        <v>719</v>
      </c>
      <c r="CB51" s="1" t="s">
        <v>727</v>
      </c>
      <c r="CC51" s="1" t="s">
        <v>1686</v>
      </c>
      <c r="CD51" s="1" t="s">
        <v>830</v>
      </c>
      <c r="CE51" s="1" t="s">
        <v>1260</v>
      </c>
      <c r="CF51" s="1" t="s">
        <v>837</v>
      </c>
      <c r="CG51" s="1" t="s">
        <v>844</v>
      </c>
    </row>
    <row r="52" spans="1:85" ht="12.75" x14ac:dyDescent="0.2">
      <c r="A52" s="14">
        <v>41977.734200196763</v>
      </c>
      <c r="B52" s="1">
        <v>2</v>
      </c>
      <c r="C52" s="1">
        <v>4</v>
      </c>
      <c r="D52" s="1">
        <v>2</v>
      </c>
      <c r="E52" s="1">
        <v>2</v>
      </c>
      <c r="F52" s="1">
        <v>5</v>
      </c>
      <c r="G52" s="1">
        <v>4</v>
      </c>
      <c r="H52" s="1">
        <v>5</v>
      </c>
      <c r="I52" s="1">
        <v>3</v>
      </c>
      <c r="J52" s="1">
        <v>2</v>
      </c>
      <c r="K52" s="1">
        <v>3</v>
      </c>
      <c r="L52" s="1">
        <v>3</v>
      </c>
      <c r="M52" s="1">
        <v>4</v>
      </c>
      <c r="N52" s="1">
        <v>4</v>
      </c>
      <c r="O52" s="1">
        <v>5</v>
      </c>
      <c r="P52" s="1">
        <v>4</v>
      </c>
      <c r="Q52" s="1">
        <v>3</v>
      </c>
      <c r="R52" s="1">
        <v>4</v>
      </c>
      <c r="S52" s="1">
        <v>3</v>
      </c>
      <c r="T52" s="1">
        <v>3</v>
      </c>
      <c r="U52" s="1">
        <v>5</v>
      </c>
      <c r="V52" s="1">
        <v>5</v>
      </c>
      <c r="W52" s="1">
        <v>5</v>
      </c>
      <c r="X52" s="1">
        <v>1</v>
      </c>
      <c r="Y52" s="1">
        <v>4</v>
      </c>
      <c r="Z52" s="1">
        <v>2</v>
      </c>
      <c r="AA52" s="1">
        <v>4</v>
      </c>
      <c r="AB52" s="1">
        <v>2</v>
      </c>
      <c r="AC52" s="1">
        <v>2</v>
      </c>
      <c r="AD52" s="1">
        <v>3</v>
      </c>
      <c r="AE52" s="1">
        <v>2</v>
      </c>
      <c r="AF52" s="1">
        <v>4</v>
      </c>
      <c r="AG52" s="1">
        <v>5</v>
      </c>
      <c r="AH52" s="1">
        <v>4</v>
      </c>
      <c r="AI52" s="1">
        <v>2</v>
      </c>
      <c r="AJ52" s="1">
        <v>2</v>
      </c>
      <c r="AK52" s="1">
        <v>4</v>
      </c>
      <c r="AL52" s="1">
        <v>2</v>
      </c>
      <c r="AM52" s="1">
        <v>2</v>
      </c>
      <c r="AN52" s="1">
        <v>5</v>
      </c>
      <c r="AO52" s="1">
        <v>5</v>
      </c>
      <c r="AP52" s="1">
        <v>5</v>
      </c>
      <c r="AQ52" s="1">
        <v>4</v>
      </c>
      <c r="AR52" s="1">
        <v>2</v>
      </c>
      <c r="AS52" s="1">
        <v>2</v>
      </c>
      <c r="AT52" s="1">
        <v>4</v>
      </c>
      <c r="AU52" s="1">
        <v>3</v>
      </c>
      <c r="AV52" s="1">
        <v>4</v>
      </c>
      <c r="AW52" s="1">
        <v>4</v>
      </c>
      <c r="AX52" s="1">
        <v>5</v>
      </c>
      <c r="AY52" s="1">
        <v>3</v>
      </c>
      <c r="AZ52" s="1">
        <v>3</v>
      </c>
      <c r="BA52" s="1">
        <v>4</v>
      </c>
      <c r="BB52" s="1">
        <v>2</v>
      </c>
      <c r="BC52" s="1">
        <v>5</v>
      </c>
      <c r="BD52" s="1">
        <v>5</v>
      </c>
      <c r="BE52" s="1" t="s">
        <v>2411</v>
      </c>
      <c r="BF52" s="1" t="s">
        <v>2413</v>
      </c>
      <c r="BG52" s="1" t="s">
        <v>2414</v>
      </c>
      <c r="BH52" s="1" t="s">
        <v>2412</v>
      </c>
      <c r="BI52" s="1" t="s">
        <v>2415</v>
      </c>
      <c r="BJ52" s="1" t="s">
        <v>2416</v>
      </c>
      <c r="BK52" s="1" t="s">
        <v>198</v>
      </c>
      <c r="BL52" s="1" t="s">
        <v>198</v>
      </c>
      <c r="BM52" s="1" t="s">
        <v>198</v>
      </c>
      <c r="BN52" s="1" t="s">
        <v>198</v>
      </c>
      <c r="BO52" s="1" t="s">
        <v>198</v>
      </c>
      <c r="BP52" s="1" t="s">
        <v>2418</v>
      </c>
      <c r="BQ52" s="1" t="s">
        <v>2418</v>
      </c>
      <c r="BR52" s="1" t="s">
        <v>2418</v>
      </c>
      <c r="BS52" s="1" t="s">
        <v>2418</v>
      </c>
      <c r="BT52" s="1" t="s">
        <v>2418</v>
      </c>
      <c r="BU52" s="1" t="s">
        <v>198</v>
      </c>
      <c r="BV52" s="1" t="s">
        <v>187</v>
      </c>
      <c r="BW52" s="1" t="s">
        <v>2125</v>
      </c>
      <c r="BX52" s="1" t="s">
        <v>2128</v>
      </c>
      <c r="BY52" s="1" t="s">
        <v>704</v>
      </c>
      <c r="BZ52" s="1" t="s">
        <v>713</v>
      </c>
      <c r="CA52" s="1" t="s">
        <v>719</v>
      </c>
      <c r="CB52" s="1" t="s">
        <v>728</v>
      </c>
      <c r="CD52" s="1" t="s">
        <v>830</v>
      </c>
      <c r="CE52" s="1" t="s">
        <v>206</v>
      </c>
      <c r="CF52" s="1" t="s">
        <v>837</v>
      </c>
      <c r="CG52" s="1" t="s">
        <v>844</v>
      </c>
    </row>
    <row r="53" spans="1:85" ht="12.75" x14ac:dyDescent="0.2">
      <c r="A53" s="14">
        <v>41977.804625266202</v>
      </c>
      <c r="B53" s="1">
        <v>4</v>
      </c>
      <c r="C53" s="1">
        <v>5</v>
      </c>
      <c r="D53" s="1">
        <v>5</v>
      </c>
      <c r="E53" s="1">
        <v>3</v>
      </c>
      <c r="F53" s="1">
        <v>4</v>
      </c>
      <c r="G53" s="1">
        <v>4</v>
      </c>
      <c r="H53" s="1">
        <v>4</v>
      </c>
      <c r="I53" s="1">
        <v>3</v>
      </c>
      <c r="J53" s="1">
        <v>4</v>
      </c>
      <c r="K53" s="1">
        <v>5</v>
      </c>
      <c r="L53" s="1">
        <v>5</v>
      </c>
      <c r="M53" s="1">
        <v>4</v>
      </c>
      <c r="N53" s="1">
        <v>5</v>
      </c>
      <c r="O53" s="1">
        <v>5</v>
      </c>
      <c r="P53" s="1">
        <v>5</v>
      </c>
      <c r="Q53" s="1">
        <v>4</v>
      </c>
      <c r="R53" s="1">
        <v>5</v>
      </c>
      <c r="S53" s="1">
        <v>5</v>
      </c>
      <c r="T53" s="1">
        <v>3</v>
      </c>
      <c r="U53" s="1">
        <v>5</v>
      </c>
      <c r="V53" s="1">
        <v>5</v>
      </c>
      <c r="W53" s="1">
        <v>5</v>
      </c>
      <c r="X53" s="1">
        <v>3</v>
      </c>
      <c r="Y53" s="1">
        <v>5</v>
      </c>
      <c r="Z53" s="1">
        <v>5</v>
      </c>
      <c r="AA53" s="1">
        <v>5</v>
      </c>
      <c r="AB53" s="1">
        <v>3</v>
      </c>
      <c r="AC53" s="1">
        <v>4</v>
      </c>
      <c r="AD53" s="1">
        <v>2</v>
      </c>
      <c r="AE53" s="1">
        <v>4</v>
      </c>
      <c r="AF53" s="1">
        <v>4</v>
      </c>
      <c r="AG53" s="1">
        <v>4</v>
      </c>
      <c r="AH53" s="1">
        <v>5</v>
      </c>
      <c r="AI53" s="1">
        <v>2</v>
      </c>
      <c r="AJ53" s="1">
        <v>4</v>
      </c>
      <c r="AK53" s="1">
        <v>5</v>
      </c>
      <c r="AL53" s="1">
        <v>5</v>
      </c>
      <c r="AM53" s="1">
        <v>4</v>
      </c>
      <c r="AN53" s="1">
        <v>3</v>
      </c>
      <c r="AO53" s="1">
        <v>4</v>
      </c>
      <c r="AP53" s="1">
        <v>5</v>
      </c>
      <c r="AQ53" s="1">
        <v>4</v>
      </c>
      <c r="AR53" s="1">
        <v>5</v>
      </c>
      <c r="AS53" s="1">
        <v>5</v>
      </c>
      <c r="AT53" s="1">
        <v>5</v>
      </c>
      <c r="AU53" s="1">
        <v>3</v>
      </c>
      <c r="AV53" s="1">
        <v>5</v>
      </c>
      <c r="AW53" s="1">
        <v>5</v>
      </c>
      <c r="AX53" s="1">
        <v>4</v>
      </c>
      <c r="AY53" s="1">
        <v>4</v>
      </c>
      <c r="AZ53" s="1">
        <v>5</v>
      </c>
      <c r="BA53" s="1">
        <v>5</v>
      </c>
      <c r="BB53" s="1">
        <v>4</v>
      </c>
      <c r="BC53" s="1">
        <v>4</v>
      </c>
      <c r="BD53" s="1">
        <v>5</v>
      </c>
      <c r="BE53" s="1" t="s">
        <v>2414</v>
      </c>
      <c r="BF53" s="1" t="s">
        <v>2411</v>
      </c>
      <c r="BG53" s="1" t="s">
        <v>2415</v>
      </c>
      <c r="BH53" s="1" t="s">
        <v>2416</v>
      </c>
      <c r="BI53" s="1" t="s">
        <v>2412</v>
      </c>
      <c r="BJ53" s="1" t="s">
        <v>2413</v>
      </c>
      <c r="BK53" s="1" t="s">
        <v>2418</v>
      </c>
      <c r="BL53" s="1" t="s">
        <v>198</v>
      </c>
      <c r="BM53" s="1" t="s">
        <v>2418</v>
      </c>
      <c r="BN53" s="1" t="s">
        <v>198</v>
      </c>
      <c r="BO53" s="1" t="s">
        <v>2418</v>
      </c>
      <c r="BP53" s="1" t="s">
        <v>2418</v>
      </c>
      <c r="BQ53" s="1" t="s">
        <v>198</v>
      </c>
      <c r="BR53" s="1" t="s">
        <v>2418</v>
      </c>
      <c r="BS53" s="1" t="s">
        <v>2118</v>
      </c>
      <c r="BT53" s="1" t="s">
        <v>2118</v>
      </c>
      <c r="BU53" s="1" t="s">
        <v>198</v>
      </c>
      <c r="BV53" s="1" t="s">
        <v>2227</v>
      </c>
      <c r="BW53" s="1" t="s">
        <v>1556</v>
      </c>
      <c r="BX53" s="1" t="s">
        <v>2128</v>
      </c>
      <c r="BY53" s="1" t="s">
        <v>705</v>
      </c>
      <c r="BZ53" s="1" t="s">
        <v>713</v>
      </c>
      <c r="CA53" s="1" t="s">
        <v>720</v>
      </c>
      <c r="CB53" s="1" t="s">
        <v>727</v>
      </c>
      <c r="CC53" s="1" t="s">
        <v>960</v>
      </c>
      <c r="CD53" s="1" t="s">
        <v>828</v>
      </c>
      <c r="CE53" s="1" t="s">
        <v>2444</v>
      </c>
      <c r="CF53" s="1" t="s">
        <v>837</v>
      </c>
      <c r="CG53" s="1" t="s">
        <v>844</v>
      </c>
    </row>
    <row r="54" spans="1:85" ht="12.75" x14ac:dyDescent="0.2">
      <c r="A54" s="14">
        <v>41977.882234050921</v>
      </c>
      <c r="B54" s="1">
        <v>3</v>
      </c>
      <c r="C54" s="1">
        <v>5</v>
      </c>
      <c r="D54" s="1">
        <v>3</v>
      </c>
      <c r="E54" s="1">
        <v>1</v>
      </c>
      <c r="F54" s="1">
        <v>5</v>
      </c>
      <c r="G54" s="1">
        <v>5</v>
      </c>
      <c r="H54" s="1">
        <v>4</v>
      </c>
      <c r="I54" s="1">
        <v>5</v>
      </c>
      <c r="J54" s="1">
        <v>4</v>
      </c>
      <c r="K54" s="1">
        <v>3</v>
      </c>
      <c r="L54" s="1">
        <v>5</v>
      </c>
      <c r="M54" s="1">
        <v>3</v>
      </c>
      <c r="N54" s="1">
        <v>2</v>
      </c>
      <c r="O54" s="1">
        <v>1</v>
      </c>
      <c r="P54" s="1">
        <v>5</v>
      </c>
      <c r="Q54" s="1">
        <v>5</v>
      </c>
      <c r="R54" s="1">
        <v>2</v>
      </c>
      <c r="S54" s="1">
        <v>5</v>
      </c>
      <c r="T54" s="1">
        <v>1</v>
      </c>
      <c r="U54" s="1">
        <v>3</v>
      </c>
      <c r="V54" s="1">
        <v>5</v>
      </c>
      <c r="W54" s="1">
        <v>5</v>
      </c>
      <c r="X54" s="1">
        <v>3</v>
      </c>
      <c r="Y54" s="1">
        <v>4</v>
      </c>
      <c r="Z54" s="1">
        <v>3</v>
      </c>
      <c r="AA54" s="1">
        <v>4</v>
      </c>
      <c r="AB54" s="1">
        <v>3</v>
      </c>
      <c r="AC54" s="1">
        <v>2</v>
      </c>
      <c r="AD54" s="1">
        <v>4</v>
      </c>
      <c r="AE54" s="1">
        <v>3</v>
      </c>
      <c r="AF54" s="1">
        <v>4</v>
      </c>
      <c r="AG54" s="1">
        <v>3</v>
      </c>
      <c r="AH54" s="1">
        <v>3</v>
      </c>
      <c r="AI54" s="1">
        <v>3</v>
      </c>
      <c r="AJ54" s="1">
        <v>4</v>
      </c>
      <c r="AK54" s="1">
        <v>5</v>
      </c>
      <c r="AL54" s="1">
        <v>1</v>
      </c>
      <c r="AM54" s="1">
        <v>1</v>
      </c>
      <c r="AN54" s="1">
        <v>5</v>
      </c>
      <c r="AO54" s="1">
        <v>5</v>
      </c>
      <c r="AP54" s="1">
        <v>5</v>
      </c>
      <c r="AQ54" s="1">
        <v>5</v>
      </c>
      <c r="AR54" s="1">
        <v>1</v>
      </c>
      <c r="AS54" s="1">
        <v>2</v>
      </c>
      <c r="AT54" s="1">
        <v>5</v>
      </c>
      <c r="AU54" s="1">
        <v>2</v>
      </c>
      <c r="AV54" s="1">
        <v>1</v>
      </c>
      <c r="AW54" s="1">
        <v>1</v>
      </c>
      <c r="AX54" s="1">
        <v>4</v>
      </c>
      <c r="AY54" s="1">
        <v>1</v>
      </c>
      <c r="AZ54" s="1">
        <v>1</v>
      </c>
      <c r="BA54" s="1">
        <v>5</v>
      </c>
      <c r="BB54" s="1">
        <v>1</v>
      </c>
      <c r="BC54" s="1">
        <v>3</v>
      </c>
      <c r="BD54" s="1">
        <v>5</v>
      </c>
      <c r="BE54" s="1" t="s">
        <v>2411</v>
      </c>
      <c r="BF54" s="1" t="s">
        <v>2414</v>
      </c>
      <c r="BG54" s="1" t="s">
        <v>2415</v>
      </c>
      <c r="BH54" s="1" t="s">
        <v>2413</v>
      </c>
      <c r="BI54" s="1" t="s">
        <v>2412</v>
      </c>
      <c r="BJ54" s="1" t="s">
        <v>2413</v>
      </c>
      <c r="BK54" s="1" t="s">
        <v>2418</v>
      </c>
      <c r="BL54" s="1" t="s">
        <v>2418</v>
      </c>
      <c r="BM54" s="1" t="s">
        <v>2418</v>
      </c>
      <c r="BN54" s="1" t="s">
        <v>198</v>
      </c>
      <c r="BO54" s="1" t="s">
        <v>1564</v>
      </c>
      <c r="BP54" s="1" t="s">
        <v>1564</v>
      </c>
      <c r="BQ54" s="1" t="s">
        <v>1564</v>
      </c>
      <c r="BR54" s="1" t="s">
        <v>2418</v>
      </c>
      <c r="BS54" s="1" t="s">
        <v>2418</v>
      </c>
      <c r="BT54" s="1" t="s">
        <v>2418</v>
      </c>
      <c r="BU54" s="1" t="s">
        <v>198</v>
      </c>
      <c r="BV54" s="1" t="s">
        <v>187</v>
      </c>
      <c r="BW54" s="1" t="s">
        <v>1556</v>
      </c>
      <c r="BX54" s="1" t="s">
        <v>2128</v>
      </c>
      <c r="BY54" s="1" t="s">
        <v>704</v>
      </c>
      <c r="BZ54" s="1" t="s">
        <v>712</v>
      </c>
      <c r="CA54" s="1" t="s">
        <v>720</v>
      </c>
      <c r="CB54" s="1" t="s">
        <v>727</v>
      </c>
      <c r="CC54" s="1" t="s">
        <v>2462</v>
      </c>
      <c r="CD54" s="1" t="s">
        <v>741</v>
      </c>
      <c r="CE54" s="1" t="s">
        <v>2463</v>
      </c>
      <c r="CF54" s="1" t="s">
        <v>837</v>
      </c>
      <c r="CG54" s="1" t="s">
        <v>844</v>
      </c>
    </row>
    <row r="55" spans="1:85" ht="12.75" x14ac:dyDescent="0.2">
      <c r="A55" s="14">
        <v>41977.908374768522</v>
      </c>
      <c r="B55" s="1">
        <v>3</v>
      </c>
      <c r="C55" s="1">
        <v>5</v>
      </c>
      <c r="D55" s="1">
        <v>2</v>
      </c>
      <c r="E55" s="1">
        <v>1</v>
      </c>
      <c r="F55" s="1">
        <v>5</v>
      </c>
      <c r="G55" s="1">
        <v>1</v>
      </c>
      <c r="H55" s="1">
        <v>3</v>
      </c>
      <c r="I55" s="1">
        <v>3</v>
      </c>
      <c r="J55" s="1">
        <v>2</v>
      </c>
      <c r="K55" s="1">
        <v>2</v>
      </c>
      <c r="L55" s="1">
        <v>4</v>
      </c>
      <c r="M55" s="1">
        <v>1</v>
      </c>
      <c r="N55" s="1">
        <v>2</v>
      </c>
      <c r="O55" s="1">
        <v>4</v>
      </c>
      <c r="P55" s="1">
        <v>3</v>
      </c>
      <c r="Q55" s="1">
        <v>4</v>
      </c>
      <c r="R55" s="1">
        <v>4</v>
      </c>
      <c r="S55" s="1">
        <v>4</v>
      </c>
      <c r="T55" s="1">
        <v>1</v>
      </c>
      <c r="U55" s="1">
        <v>3</v>
      </c>
      <c r="V55" s="1">
        <v>5</v>
      </c>
      <c r="W55" s="1">
        <v>2</v>
      </c>
      <c r="X55" s="1">
        <v>2</v>
      </c>
      <c r="Y55" s="1">
        <v>4</v>
      </c>
      <c r="Z55" s="1">
        <v>3</v>
      </c>
      <c r="AA55" s="1">
        <v>4</v>
      </c>
      <c r="AB55" s="1">
        <v>4</v>
      </c>
      <c r="AC55" s="1">
        <v>5</v>
      </c>
      <c r="AD55" s="1">
        <v>1</v>
      </c>
      <c r="AE55" s="1">
        <v>3</v>
      </c>
      <c r="AF55" s="1">
        <v>5</v>
      </c>
      <c r="AG55" s="1">
        <v>4</v>
      </c>
      <c r="AH55" s="1">
        <v>3</v>
      </c>
      <c r="AI55" s="1">
        <v>5</v>
      </c>
      <c r="AJ55" s="1">
        <v>3</v>
      </c>
      <c r="AK55" s="1">
        <v>4</v>
      </c>
      <c r="AL55" s="1">
        <v>3</v>
      </c>
      <c r="AM55" s="1">
        <v>1</v>
      </c>
      <c r="AN55" s="1">
        <v>5</v>
      </c>
      <c r="AO55" s="1">
        <v>3</v>
      </c>
      <c r="AP55" s="1">
        <v>3</v>
      </c>
      <c r="AQ55" s="1">
        <v>3</v>
      </c>
      <c r="AR55" s="1">
        <v>3</v>
      </c>
      <c r="AS55" s="1">
        <v>2</v>
      </c>
      <c r="AT55" s="1">
        <v>2</v>
      </c>
      <c r="AU55" s="1">
        <v>1</v>
      </c>
      <c r="AV55" s="1">
        <v>4</v>
      </c>
      <c r="AW55" s="1">
        <v>4</v>
      </c>
      <c r="AX55" s="1">
        <v>5</v>
      </c>
      <c r="AY55" s="1">
        <v>3</v>
      </c>
      <c r="AZ55" s="1">
        <v>4</v>
      </c>
      <c r="BA55" s="1">
        <v>4</v>
      </c>
      <c r="BB55" s="1">
        <v>1</v>
      </c>
      <c r="BC55" s="1">
        <v>4</v>
      </c>
      <c r="BD55" s="1">
        <v>5</v>
      </c>
      <c r="BE55" s="1" t="s">
        <v>2415</v>
      </c>
      <c r="BF55" s="1" t="s">
        <v>2413</v>
      </c>
      <c r="BG55" s="1" t="s">
        <v>2412</v>
      </c>
      <c r="BH55" s="1" t="s">
        <v>2411</v>
      </c>
      <c r="BI55" s="1" t="s">
        <v>2414</v>
      </c>
      <c r="BJ55" s="1" t="s">
        <v>2416</v>
      </c>
      <c r="BK55" s="1" t="s">
        <v>198</v>
      </c>
      <c r="BL55" s="1" t="s">
        <v>198</v>
      </c>
      <c r="BM55" s="1" t="s">
        <v>198</v>
      </c>
      <c r="BN55" s="1" t="s">
        <v>198</v>
      </c>
      <c r="BO55" s="1" t="s">
        <v>198</v>
      </c>
      <c r="BP55" s="1" t="s">
        <v>198</v>
      </c>
      <c r="BQ55" s="1" t="s">
        <v>198</v>
      </c>
      <c r="BR55" s="1" t="s">
        <v>198</v>
      </c>
      <c r="BS55" s="1" t="s">
        <v>198</v>
      </c>
      <c r="BT55" s="1" t="s">
        <v>5</v>
      </c>
      <c r="BU55" s="1" t="s">
        <v>198</v>
      </c>
      <c r="BV55" s="1" t="s">
        <v>183</v>
      </c>
      <c r="BW55" s="1" t="s">
        <v>2253</v>
      </c>
      <c r="BX55" s="1" t="s">
        <v>2464</v>
      </c>
      <c r="BY55" s="1" t="s">
        <v>705</v>
      </c>
      <c r="BZ55" s="1" t="s">
        <v>714</v>
      </c>
      <c r="CA55" s="1" t="s">
        <v>719</v>
      </c>
      <c r="CB55" s="1" t="s">
        <v>729</v>
      </c>
      <c r="CC55" s="1" t="s">
        <v>2465</v>
      </c>
      <c r="CD55" s="1" t="s">
        <v>828</v>
      </c>
      <c r="CE55" s="1" t="s">
        <v>1920</v>
      </c>
      <c r="CF55" s="1" t="s">
        <v>939</v>
      </c>
      <c r="CG55" s="1" t="s">
        <v>1186</v>
      </c>
    </row>
    <row r="56" spans="1:85" ht="12.75" x14ac:dyDescent="0.2">
      <c r="A56" s="14">
        <v>41977.960240219909</v>
      </c>
      <c r="B56" s="1">
        <v>5</v>
      </c>
      <c r="C56" s="1">
        <v>3</v>
      </c>
      <c r="D56" s="1">
        <v>1</v>
      </c>
      <c r="E56" s="1">
        <v>4</v>
      </c>
      <c r="F56" s="1">
        <v>5</v>
      </c>
      <c r="G56" s="1">
        <v>1</v>
      </c>
      <c r="H56" s="1">
        <v>1</v>
      </c>
      <c r="I56" s="1">
        <v>1</v>
      </c>
      <c r="J56" s="1">
        <v>3</v>
      </c>
      <c r="K56" s="1">
        <v>4</v>
      </c>
      <c r="L56" s="1" t="s">
        <v>5</v>
      </c>
      <c r="M56" s="1">
        <v>1</v>
      </c>
      <c r="N56" s="1">
        <v>1</v>
      </c>
      <c r="O56" s="1">
        <v>1</v>
      </c>
      <c r="P56" s="1">
        <v>1</v>
      </c>
      <c r="Q56" s="1">
        <v>2</v>
      </c>
      <c r="R56" s="1">
        <v>1</v>
      </c>
      <c r="S56" s="1">
        <v>4</v>
      </c>
      <c r="T56" s="1">
        <v>1</v>
      </c>
      <c r="U56" s="1">
        <v>5</v>
      </c>
      <c r="V56" s="1">
        <v>5</v>
      </c>
      <c r="W56" s="1">
        <v>1</v>
      </c>
      <c r="X56" s="1">
        <v>1</v>
      </c>
      <c r="Y56" s="1">
        <v>1</v>
      </c>
      <c r="Z56" s="1">
        <v>1</v>
      </c>
      <c r="AA56" s="1">
        <v>2</v>
      </c>
      <c r="AB56" s="1">
        <v>1</v>
      </c>
      <c r="AC56" s="1">
        <v>1</v>
      </c>
      <c r="AD56" s="1">
        <v>1</v>
      </c>
      <c r="AE56" s="1">
        <v>1</v>
      </c>
      <c r="AF56" s="1">
        <v>1</v>
      </c>
      <c r="AG56" s="1">
        <v>1</v>
      </c>
      <c r="AH56" s="1">
        <v>5</v>
      </c>
      <c r="AI56" s="1">
        <v>1</v>
      </c>
      <c r="AJ56" s="1">
        <v>5</v>
      </c>
      <c r="AK56" s="1">
        <v>3</v>
      </c>
      <c r="AL56" s="1">
        <v>1</v>
      </c>
      <c r="AM56" s="1">
        <v>3</v>
      </c>
      <c r="AN56" s="1">
        <v>5</v>
      </c>
      <c r="AO56" s="1">
        <v>4</v>
      </c>
      <c r="AP56" s="1">
        <v>1</v>
      </c>
      <c r="AQ56" s="1">
        <v>3</v>
      </c>
      <c r="AR56" s="1">
        <v>3</v>
      </c>
      <c r="AS56" s="1">
        <v>3</v>
      </c>
      <c r="AT56" s="1">
        <v>1</v>
      </c>
      <c r="AU56" s="1">
        <v>1</v>
      </c>
      <c r="AV56" s="1">
        <v>1</v>
      </c>
      <c r="AW56" s="1">
        <v>1</v>
      </c>
      <c r="AX56" s="1">
        <v>3</v>
      </c>
      <c r="AY56" s="1">
        <v>2</v>
      </c>
      <c r="AZ56" s="1">
        <v>1</v>
      </c>
      <c r="BA56" s="1">
        <v>5</v>
      </c>
      <c r="BB56" s="1">
        <v>1</v>
      </c>
      <c r="BC56" s="1">
        <v>5</v>
      </c>
      <c r="BD56" s="1">
        <v>5</v>
      </c>
      <c r="BE56" s="1" t="s">
        <v>5</v>
      </c>
      <c r="BF56" s="1" t="s">
        <v>5</v>
      </c>
      <c r="BG56" s="1" t="s">
        <v>5</v>
      </c>
      <c r="BH56" s="1" t="s">
        <v>5</v>
      </c>
      <c r="BI56" s="1" t="s">
        <v>5</v>
      </c>
      <c r="BJ56" s="1" t="s">
        <v>5</v>
      </c>
      <c r="BK56" s="1" t="s">
        <v>2418</v>
      </c>
      <c r="BL56" s="1" t="s">
        <v>198</v>
      </c>
      <c r="BM56" s="1" t="s">
        <v>198</v>
      </c>
      <c r="BN56" s="1" t="s">
        <v>198</v>
      </c>
      <c r="BO56" s="1" t="s">
        <v>198</v>
      </c>
      <c r="BP56" s="1" t="s">
        <v>198</v>
      </c>
      <c r="BQ56" s="1" t="s">
        <v>2418</v>
      </c>
      <c r="BR56" s="1" t="s">
        <v>2418</v>
      </c>
      <c r="BS56" s="1" t="s">
        <v>2418</v>
      </c>
      <c r="BT56" s="1" t="s">
        <v>2418</v>
      </c>
      <c r="BU56" s="1" t="s">
        <v>198</v>
      </c>
      <c r="BV56" s="1" t="s">
        <v>181</v>
      </c>
      <c r="BW56" s="1" t="s">
        <v>2121</v>
      </c>
      <c r="BX56" s="1" t="s">
        <v>2128</v>
      </c>
      <c r="BY56" s="1" t="s">
        <v>704</v>
      </c>
      <c r="BZ56" s="1" t="s">
        <v>713</v>
      </c>
      <c r="CA56" s="1" t="s">
        <v>719</v>
      </c>
      <c r="CB56" s="1" t="s">
        <v>728</v>
      </c>
      <c r="CC56" s="1" t="s">
        <v>738</v>
      </c>
      <c r="CD56" s="1" t="s">
        <v>741</v>
      </c>
      <c r="CE56" s="1" t="s">
        <v>830</v>
      </c>
      <c r="CF56" s="1" t="s">
        <v>838</v>
      </c>
      <c r="CG56" s="1" t="s">
        <v>845</v>
      </c>
    </row>
    <row r="57" spans="1:85" ht="12.75" x14ac:dyDescent="0.2">
      <c r="A57" s="14">
        <v>41978.044942002314</v>
      </c>
      <c r="B57" s="1">
        <v>2</v>
      </c>
      <c r="C57" s="1">
        <v>3</v>
      </c>
      <c r="D57" s="1">
        <v>4</v>
      </c>
      <c r="E57" s="1">
        <v>1</v>
      </c>
      <c r="F57" s="1">
        <v>5</v>
      </c>
      <c r="G57" s="1">
        <v>1</v>
      </c>
      <c r="H57" s="1">
        <v>1</v>
      </c>
      <c r="I57" s="1">
        <v>1</v>
      </c>
      <c r="J57" s="1">
        <v>1</v>
      </c>
      <c r="K57" s="1">
        <v>4</v>
      </c>
      <c r="L57" s="1">
        <v>2</v>
      </c>
      <c r="M57" s="1">
        <v>1</v>
      </c>
      <c r="N57" s="1">
        <v>1</v>
      </c>
      <c r="O57" s="1">
        <v>1</v>
      </c>
      <c r="P57" s="1">
        <v>2</v>
      </c>
      <c r="Q57" s="1">
        <v>1</v>
      </c>
      <c r="R57" s="1">
        <v>2</v>
      </c>
      <c r="S57" s="1">
        <v>5</v>
      </c>
      <c r="T57" s="1">
        <v>1</v>
      </c>
      <c r="U57" s="1">
        <v>1</v>
      </c>
      <c r="V57" s="1">
        <v>5</v>
      </c>
      <c r="W57" s="1">
        <v>2</v>
      </c>
      <c r="X57" s="1">
        <v>3</v>
      </c>
      <c r="Y57" s="1">
        <v>5</v>
      </c>
      <c r="Z57" s="1">
        <v>5</v>
      </c>
      <c r="AA57" s="1">
        <v>4</v>
      </c>
      <c r="AB57" s="1">
        <v>3</v>
      </c>
      <c r="AC57" s="1">
        <v>3</v>
      </c>
      <c r="AD57" s="1">
        <v>2</v>
      </c>
      <c r="AE57" s="1">
        <v>2</v>
      </c>
      <c r="AF57" s="1">
        <v>2</v>
      </c>
      <c r="AG57" s="1">
        <v>1</v>
      </c>
      <c r="AH57" s="1">
        <v>2</v>
      </c>
      <c r="AI57" s="1">
        <v>3</v>
      </c>
      <c r="AJ57" s="1">
        <v>2</v>
      </c>
      <c r="AK57" s="1">
        <v>5</v>
      </c>
      <c r="AL57" s="1">
        <v>5</v>
      </c>
      <c r="AM57" s="1">
        <v>1</v>
      </c>
      <c r="AN57" s="1">
        <v>5</v>
      </c>
      <c r="AO57" s="1">
        <v>2</v>
      </c>
      <c r="AP57" s="1">
        <v>2</v>
      </c>
      <c r="AQ57" s="1">
        <v>1</v>
      </c>
      <c r="AR57" s="1">
        <v>2</v>
      </c>
      <c r="AS57" s="1">
        <v>2</v>
      </c>
      <c r="AT57" s="1">
        <v>3</v>
      </c>
      <c r="AU57" s="1">
        <v>2</v>
      </c>
      <c r="AV57" s="1">
        <v>1</v>
      </c>
      <c r="AW57" s="1">
        <v>1</v>
      </c>
      <c r="AX57" s="1">
        <v>2</v>
      </c>
      <c r="AY57" s="1">
        <v>1</v>
      </c>
      <c r="AZ57" s="1">
        <v>1</v>
      </c>
      <c r="BA57" s="1">
        <v>5</v>
      </c>
      <c r="BB57" s="1">
        <v>1</v>
      </c>
      <c r="BC57" s="1">
        <v>2</v>
      </c>
      <c r="BD57" s="1">
        <v>5</v>
      </c>
      <c r="BE57" s="1" t="s">
        <v>2415</v>
      </c>
      <c r="BF57" s="1" t="s">
        <v>2412</v>
      </c>
      <c r="BG57" s="1" t="s">
        <v>2413</v>
      </c>
      <c r="BH57" s="1" t="s">
        <v>2416</v>
      </c>
      <c r="BI57" s="1" t="s">
        <v>2411</v>
      </c>
      <c r="BJ57" s="1" t="s">
        <v>2414</v>
      </c>
      <c r="BK57" s="1" t="s">
        <v>2118</v>
      </c>
      <c r="BL57" s="1" t="s">
        <v>1564</v>
      </c>
      <c r="BM57" s="1" t="s">
        <v>198</v>
      </c>
      <c r="BN57" s="1" t="s">
        <v>198</v>
      </c>
      <c r="BO57" s="1" t="s">
        <v>2118</v>
      </c>
      <c r="BP57" s="1" t="s">
        <v>2118</v>
      </c>
      <c r="BQ57" s="1" t="s">
        <v>2118</v>
      </c>
      <c r="BR57" s="1" t="s">
        <v>2118</v>
      </c>
      <c r="BS57" s="1" t="s">
        <v>2118</v>
      </c>
      <c r="BT57" s="1" t="s">
        <v>2118</v>
      </c>
      <c r="BU57" s="1" t="s">
        <v>182</v>
      </c>
      <c r="BY57" s="1" t="s">
        <v>705</v>
      </c>
      <c r="BZ57" s="1" t="s">
        <v>714</v>
      </c>
      <c r="CA57" s="1" t="s">
        <v>721</v>
      </c>
      <c r="CB57" s="1" t="s">
        <v>728</v>
      </c>
      <c r="CC57" s="1" t="s">
        <v>2466</v>
      </c>
      <c r="CD57" s="1" t="s">
        <v>741</v>
      </c>
      <c r="CE57" s="1" t="s">
        <v>236</v>
      </c>
      <c r="CF57" s="1" t="s">
        <v>837</v>
      </c>
      <c r="CG57" s="1" t="s">
        <v>844</v>
      </c>
    </row>
    <row r="58" spans="1:85" ht="12.75" x14ac:dyDescent="0.2">
      <c r="A58" s="14">
        <v>41978.135552743057</v>
      </c>
      <c r="B58" s="1" t="s">
        <v>5</v>
      </c>
      <c r="C58" s="1">
        <v>3</v>
      </c>
      <c r="D58" s="1">
        <v>4</v>
      </c>
      <c r="E58" s="1">
        <v>3</v>
      </c>
      <c r="F58" s="1">
        <v>1</v>
      </c>
      <c r="G58" s="1">
        <v>2</v>
      </c>
      <c r="H58" s="1">
        <v>3</v>
      </c>
      <c r="I58" s="1">
        <v>4</v>
      </c>
      <c r="J58" s="1">
        <v>2</v>
      </c>
      <c r="K58" s="1">
        <v>4</v>
      </c>
      <c r="L58" s="1">
        <v>4</v>
      </c>
      <c r="M58" s="1">
        <v>4</v>
      </c>
      <c r="N58" s="1">
        <v>3</v>
      </c>
      <c r="O58" s="1">
        <v>3</v>
      </c>
      <c r="P58" s="1">
        <v>5</v>
      </c>
      <c r="Q58" s="1">
        <v>2</v>
      </c>
      <c r="R58" s="1">
        <v>4</v>
      </c>
      <c r="S58" s="1">
        <v>4</v>
      </c>
      <c r="T58" s="1">
        <v>3</v>
      </c>
      <c r="U58" s="1">
        <v>3</v>
      </c>
      <c r="V58" s="1">
        <v>2</v>
      </c>
      <c r="W58" s="1">
        <v>2</v>
      </c>
      <c r="X58" s="1">
        <v>1</v>
      </c>
      <c r="Y58" s="1">
        <v>3</v>
      </c>
      <c r="Z58" s="1">
        <v>2</v>
      </c>
      <c r="AA58" s="1">
        <v>3</v>
      </c>
      <c r="AB58" s="1">
        <v>1</v>
      </c>
      <c r="AC58" s="1">
        <v>2</v>
      </c>
      <c r="AD58" s="1">
        <v>1</v>
      </c>
      <c r="AE58" s="1">
        <v>1</v>
      </c>
      <c r="AF58" s="1">
        <v>2</v>
      </c>
      <c r="AG58" s="1">
        <v>2</v>
      </c>
      <c r="AH58" s="1">
        <v>3</v>
      </c>
      <c r="AI58" s="1">
        <v>2</v>
      </c>
      <c r="AJ58" s="1">
        <v>2</v>
      </c>
      <c r="AK58" s="1">
        <v>4</v>
      </c>
      <c r="AL58" s="1">
        <v>3</v>
      </c>
      <c r="AM58" s="1">
        <v>4</v>
      </c>
      <c r="AN58" s="1">
        <v>2</v>
      </c>
      <c r="AO58" s="1">
        <v>3</v>
      </c>
      <c r="AP58" s="1">
        <v>2</v>
      </c>
      <c r="AQ58" s="1">
        <v>4</v>
      </c>
      <c r="AR58" s="1">
        <v>4</v>
      </c>
      <c r="AS58" s="1">
        <v>4</v>
      </c>
      <c r="AT58" s="1">
        <v>3</v>
      </c>
      <c r="AU58" s="1">
        <v>4</v>
      </c>
      <c r="AV58" s="1">
        <v>4</v>
      </c>
      <c r="AW58" s="1">
        <v>3</v>
      </c>
      <c r="AX58" s="1">
        <v>5</v>
      </c>
      <c r="AY58" s="1">
        <v>3</v>
      </c>
      <c r="AZ58" s="1">
        <v>5</v>
      </c>
      <c r="BA58" s="1">
        <v>3</v>
      </c>
      <c r="BB58" s="1">
        <v>3</v>
      </c>
      <c r="BC58" s="1">
        <v>2</v>
      </c>
      <c r="BD58" s="1">
        <v>4</v>
      </c>
      <c r="BE58" s="1" t="s">
        <v>2416</v>
      </c>
      <c r="BF58" s="1" t="s">
        <v>2415</v>
      </c>
      <c r="BG58" s="1" t="s">
        <v>2413</v>
      </c>
      <c r="BH58" s="1" t="s">
        <v>2412</v>
      </c>
      <c r="BI58" s="1" t="s">
        <v>2414</v>
      </c>
      <c r="BJ58" s="1" t="s">
        <v>2411</v>
      </c>
      <c r="BK58" s="1" t="s">
        <v>198</v>
      </c>
      <c r="BL58" s="1" t="s">
        <v>198</v>
      </c>
      <c r="BM58" s="1" t="s">
        <v>198</v>
      </c>
      <c r="BN58" s="1" t="s">
        <v>198</v>
      </c>
      <c r="BO58" s="1" t="s">
        <v>2418</v>
      </c>
      <c r="BP58" s="1" t="s">
        <v>198</v>
      </c>
      <c r="BQ58" s="1" t="s">
        <v>2418</v>
      </c>
      <c r="BR58" s="1" t="s">
        <v>2418</v>
      </c>
      <c r="BS58" s="1" t="s">
        <v>2418</v>
      </c>
      <c r="BT58" s="1" t="s">
        <v>2418</v>
      </c>
      <c r="BU58" s="1" t="s">
        <v>198</v>
      </c>
      <c r="BV58" s="1" t="s">
        <v>2119</v>
      </c>
      <c r="BW58" s="1" t="s">
        <v>2467</v>
      </c>
      <c r="BX58" s="1" t="s">
        <v>2128</v>
      </c>
      <c r="BY58" s="1" t="s">
        <v>704</v>
      </c>
      <c r="BZ58" s="1" t="s">
        <v>714</v>
      </c>
      <c r="CA58" s="1" t="s">
        <v>2468</v>
      </c>
      <c r="CB58" s="1" t="s">
        <v>727</v>
      </c>
      <c r="CC58" s="1" t="s">
        <v>2469</v>
      </c>
      <c r="CD58" s="1" t="s">
        <v>2470</v>
      </c>
      <c r="CE58" s="1" t="s">
        <v>1601</v>
      </c>
      <c r="CF58" s="1" t="s">
        <v>837</v>
      </c>
      <c r="CG58" s="1" t="s">
        <v>844</v>
      </c>
    </row>
    <row r="59" spans="1:85" ht="12.75" x14ac:dyDescent="0.2">
      <c r="A59" s="14">
        <v>41978.348412037034</v>
      </c>
      <c r="B59" s="1">
        <v>3</v>
      </c>
      <c r="C59" s="1">
        <v>5</v>
      </c>
      <c r="D59" s="1">
        <v>3</v>
      </c>
      <c r="E59" s="1">
        <v>2</v>
      </c>
      <c r="F59" s="1">
        <v>5</v>
      </c>
      <c r="G59" s="1">
        <v>5</v>
      </c>
      <c r="H59" s="1">
        <v>4</v>
      </c>
      <c r="I59" s="1">
        <v>4</v>
      </c>
      <c r="J59" s="1">
        <v>1</v>
      </c>
      <c r="K59" s="1">
        <v>1</v>
      </c>
      <c r="L59" s="1">
        <v>5</v>
      </c>
      <c r="M59" s="1" t="s">
        <v>5</v>
      </c>
      <c r="N59" s="1">
        <v>2</v>
      </c>
      <c r="O59" s="1">
        <v>2</v>
      </c>
      <c r="P59" s="1">
        <v>4</v>
      </c>
      <c r="Q59" s="1">
        <v>2</v>
      </c>
      <c r="R59" s="1" t="s">
        <v>5</v>
      </c>
      <c r="S59" s="1">
        <v>2</v>
      </c>
      <c r="T59" s="1">
        <v>5</v>
      </c>
      <c r="U59" s="1">
        <v>4</v>
      </c>
      <c r="V59" s="1">
        <v>4</v>
      </c>
      <c r="W59" s="1">
        <v>5</v>
      </c>
      <c r="X59" s="1">
        <v>2</v>
      </c>
      <c r="Y59" s="1">
        <v>3</v>
      </c>
      <c r="Z59" s="1">
        <v>2</v>
      </c>
      <c r="AA59" s="1">
        <v>4</v>
      </c>
      <c r="AB59" s="1">
        <v>3</v>
      </c>
      <c r="AC59" s="1">
        <v>1</v>
      </c>
      <c r="AD59" s="1">
        <v>4</v>
      </c>
      <c r="AE59" s="1">
        <v>2</v>
      </c>
      <c r="AF59" s="1">
        <v>4</v>
      </c>
      <c r="AG59" s="1">
        <v>5</v>
      </c>
      <c r="AH59" s="1">
        <v>1</v>
      </c>
      <c r="AI59" s="1">
        <v>4</v>
      </c>
      <c r="AJ59" s="1">
        <v>2</v>
      </c>
      <c r="AK59" s="1">
        <v>5</v>
      </c>
      <c r="AL59" s="1">
        <v>2</v>
      </c>
      <c r="AM59" s="1">
        <v>2</v>
      </c>
      <c r="AN59" s="1">
        <v>5</v>
      </c>
      <c r="AO59" s="1">
        <v>5</v>
      </c>
      <c r="AP59" s="1">
        <v>4</v>
      </c>
      <c r="AQ59" s="1">
        <v>4</v>
      </c>
      <c r="AR59" s="1">
        <v>4</v>
      </c>
      <c r="AS59" s="1">
        <v>3</v>
      </c>
      <c r="AT59" s="1">
        <v>5</v>
      </c>
      <c r="AU59" s="1">
        <v>1</v>
      </c>
      <c r="AV59" s="1">
        <v>2</v>
      </c>
      <c r="AW59" s="1">
        <v>3</v>
      </c>
      <c r="AX59" s="1">
        <v>3</v>
      </c>
      <c r="AY59" s="1">
        <v>3</v>
      </c>
      <c r="AZ59" s="1">
        <v>1</v>
      </c>
      <c r="BA59" s="1">
        <v>3</v>
      </c>
      <c r="BB59" s="1">
        <v>5</v>
      </c>
      <c r="BC59" s="1">
        <v>5</v>
      </c>
      <c r="BD59" s="1">
        <v>4</v>
      </c>
      <c r="BE59" s="1" t="s">
        <v>2411</v>
      </c>
      <c r="BF59" s="1" t="s">
        <v>2412</v>
      </c>
      <c r="BG59" s="1" t="s">
        <v>2414</v>
      </c>
      <c r="BH59" s="1" t="s">
        <v>2416</v>
      </c>
      <c r="BI59" s="1" t="s">
        <v>2413</v>
      </c>
      <c r="BJ59" s="1" t="s">
        <v>2415</v>
      </c>
      <c r="BK59" s="1" t="s">
        <v>2418</v>
      </c>
      <c r="BL59" s="1" t="s">
        <v>198</v>
      </c>
      <c r="BM59" s="1" t="s">
        <v>198</v>
      </c>
      <c r="BN59" s="1" t="s">
        <v>198</v>
      </c>
      <c r="BO59" s="1" t="s">
        <v>198</v>
      </c>
      <c r="BP59" s="1" t="s">
        <v>198</v>
      </c>
      <c r="BQ59" s="1" t="s">
        <v>2418</v>
      </c>
      <c r="BR59" s="1" t="s">
        <v>2418</v>
      </c>
      <c r="BS59" s="1" t="s">
        <v>2418</v>
      </c>
      <c r="BT59" s="1" t="s">
        <v>2418</v>
      </c>
      <c r="BU59" s="1" t="s">
        <v>198</v>
      </c>
      <c r="BV59" s="1" t="s">
        <v>2196</v>
      </c>
      <c r="BW59" s="1" t="s">
        <v>2208</v>
      </c>
      <c r="BX59" s="1" t="s">
        <v>2128</v>
      </c>
      <c r="BY59" s="1" t="s">
        <v>705</v>
      </c>
      <c r="BZ59" s="1" t="s">
        <v>712</v>
      </c>
      <c r="CA59" s="1" t="s">
        <v>719</v>
      </c>
      <c r="CB59" s="1" t="s">
        <v>727</v>
      </c>
      <c r="CC59" s="1" t="s">
        <v>1624</v>
      </c>
      <c r="CD59" s="1" t="s">
        <v>236</v>
      </c>
      <c r="CE59" s="1" t="s">
        <v>985</v>
      </c>
      <c r="CF59" s="1" t="s">
        <v>837</v>
      </c>
      <c r="CG59" s="1" t="s">
        <v>844</v>
      </c>
    </row>
    <row r="60" spans="1:85" ht="12.75" x14ac:dyDescent="0.2">
      <c r="A60" s="14">
        <v>41978.369164374999</v>
      </c>
      <c r="B60" s="1">
        <v>3</v>
      </c>
      <c r="C60" s="1">
        <v>3</v>
      </c>
      <c r="D60" s="1">
        <v>1</v>
      </c>
      <c r="E60" s="1">
        <v>2</v>
      </c>
      <c r="F60" s="1">
        <v>4</v>
      </c>
      <c r="G60" s="1">
        <v>4</v>
      </c>
      <c r="H60" s="1">
        <v>3</v>
      </c>
      <c r="I60" s="1">
        <v>4</v>
      </c>
      <c r="J60" s="1">
        <v>2</v>
      </c>
      <c r="K60" s="1">
        <v>3</v>
      </c>
      <c r="L60" s="1">
        <v>1</v>
      </c>
      <c r="M60" s="1">
        <v>1</v>
      </c>
      <c r="N60" s="1">
        <v>2</v>
      </c>
      <c r="O60" s="1">
        <v>5</v>
      </c>
      <c r="P60" s="1">
        <v>4</v>
      </c>
      <c r="Q60" s="1">
        <v>3</v>
      </c>
      <c r="R60" s="1">
        <v>2</v>
      </c>
      <c r="S60" s="1">
        <v>3</v>
      </c>
      <c r="T60" s="1">
        <v>3</v>
      </c>
      <c r="U60" s="1">
        <v>1</v>
      </c>
      <c r="V60" s="1">
        <v>4</v>
      </c>
      <c r="W60" s="1">
        <v>3</v>
      </c>
      <c r="X60" s="1">
        <v>4</v>
      </c>
      <c r="Y60" s="1">
        <v>3</v>
      </c>
      <c r="Z60" s="1">
        <v>4</v>
      </c>
      <c r="AA60" s="1">
        <v>3</v>
      </c>
      <c r="AB60" s="1">
        <v>2</v>
      </c>
      <c r="AC60" s="1">
        <v>3</v>
      </c>
      <c r="AD60" s="1">
        <v>3</v>
      </c>
      <c r="AE60" s="1">
        <v>3</v>
      </c>
      <c r="AF60" s="1">
        <v>3</v>
      </c>
      <c r="AG60" s="1">
        <v>2</v>
      </c>
      <c r="AH60" s="1">
        <v>5</v>
      </c>
      <c r="AI60" s="1">
        <v>3</v>
      </c>
      <c r="AJ60" s="1">
        <v>4</v>
      </c>
      <c r="AK60" s="1">
        <v>4</v>
      </c>
      <c r="AL60" s="1">
        <v>2</v>
      </c>
      <c r="AM60" s="1">
        <v>1</v>
      </c>
      <c r="AN60" s="1">
        <v>4</v>
      </c>
      <c r="AO60" s="1">
        <v>5</v>
      </c>
      <c r="AP60" s="1">
        <v>4</v>
      </c>
      <c r="AQ60" s="1">
        <v>5</v>
      </c>
      <c r="AR60" s="1">
        <v>4</v>
      </c>
      <c r="AS60" s="1">
        <v>3</v>
      </c>
      <c r="AT60" s="1">
        <v>2</v>
      </c>
      <c r="AU60" s="1">
        <v>3</v>
      </c>
      <c r="AV60" s="1">
        <v>2</v>
      </c>
      <c r="AW60" s="1">
        <v>5</v>
      </c>
      <c r="AX60" s="1">
        <v>4</v>
      </c>
      <c r="AY60" s="1">
        <v>2</v>
      </c>
      <c r="AZ60" s="1">
        <v>3</v>
      </c>
      <c r="BA60" s="1">
        <v>3</v>
      </c>
      <c r="BB60" s="1">
        <v>4</v>
      </c>
      <c r="BC60" s="1">
        <v>2</v>
      </c>
      <c r="BD60" s="1">
        <v>5</v>
      </c>
      <c r="BE60" s="1" t="s">
        <v>2411</v>
      </c>
      <c r="BF60" s="1" t="s">
        <v>2416</v>
      </c>
      <c r="BG60" s="1" t="s">
        <v>2415</v>
      </c>
      <c r="BH60" s="1" t="s">
        <v>2414</v>
      </c>
      <c r="BI60" s="1" t="s">
        <v>2413</v>
      </c>
      <c r="BJ60" s="1" t="s">
        <v>2412</v>
      </c>
      <c r="BK60" s="1" t="s">
        <v>2418</v>
      </c>
      <c r="BL60" s="1" t="s">
        <v>198</v>
      </c>
      <c r="BM60" s="1" t="s">
        <v>198</v>
      </c>
      <c r="BN60" s="1" t="s">
        <v>198</v>
      </c>
      <c r="BO60" s="1" t="s">
        <v>198</v>
      </c>
      <c r="BP60" s="1" t="s">
        <v>2418</v>
      </c>
      <c r="BQ60" s="1" t="s">
        <v>2418</v>
      </c>
      <c r="BR60" s="1" t="s">
        <v>2418</v>
      </c>
      <c r="BS60" s="1" t="s">
        <v>2418</v>
      </c>
      <c r="BT60" s="1" t="s">
        <v>2418</v>
      </c>
      <c r="BU60" s="1" t="s">
        <v>198</v>
      </c>
      <c r="BV60" s="1" t="s">
        <v>182</v>
      </c>
      <c r="BX60" s="1" t="s">
        <v>2128</v>
      </c>
      <c r="BY60" s="1" t="s">
        <v>705</v>
      </c>
      <c r="BZ60" s="1" t="s">
        <v>713</v>
      </c>
      <c r="CA60" s="1" t="s">
        <v>719</v>
      </c>
      <c r="CB60" s="1" t="s">
        <v>727</v>
      </c>
      <c r="CC60" s="1" t="s">
        <v>2471</v>
      </c>
      <c r="CD60" s="1" t="s">
        <v>741</v>
      </c>
      <c r="CE60" s="1" t="s">
        <v>828</v>
      </c>
      <c r="CF60" s="1" t="s">
        <v>837</v>
      </c>
      <c r="CG60" s="1" t="s">
        <v>844</v>
      </c>
    </row>
    <row r="61" spans="1:85" ht="12.75" x14ac:dyDescent="0.2">
      <c r="A61" s="14">
        <v>41978.393212650466</v>
      </c>
      <c r="B61" s="1">
        <v>3</v>
      </c>
      <c r="C61" s="1">
        <v>5</v>
      </c>
      <c r="D61" s="1">
        <v>1</v>
      </c>
      <c r="E61" s="1">
        <v>1</v>
      </c>
      <c r="F61" s="1">
        <v>5</v>
      </c>
      <c r="G61" s="1">
        <v>2</v>
      </c>
      <c r="H61" s="1">
        <v>5</v>
      </c>
      <c r="I61" s="1">
        <v>3</v>
      </c>
      <c r="J61" s="1">
        <v>1</v>
      </c>
      <c r="K61" s="1">
        <v>1</v>
      </c>
      <c r="L61" s="1">
        <v>3</v>
      </c>
      <c r="M61" s="1">
        <v>1</v>
      </c>
      <c r="N61" s="1">
        <v>1</v>
      </c>
      <c r="O61" s="1">
        <v>4</v>
      </c>
      <c r="P61" s="1">
        <v>4</v>
      </c>
      <c r="Q61" s="1">
        <v>3</v>
      </c>
      <c r="R61" s="1">
        <v>1</v>
      </c>
      <c r="S61" s="1">
        <v>5</v>
      </c>
      <c r="T61" s="1">
        <v>3</v>
      </c>
      <c r="U61" s="1">
        <v>5</v>
      </c>
      <c r="V61" s="1">
        <v>5</v>
      </c>
      <c r="W61" s="1">
        <v>4</v>
      </c>
      <c r="X61" s="1">
        <v>1</v>
      </c>
      <c r="Y61" s="1">
        <v>3</v>
      </c>
      <c r="Z61" s="1">
        <v>4</v>
      </c>
      <c r="AA61" s="1">
        <v>4</v>
      </c>
      <c r="AB61" s="1">
        <v>1</v>
      </c>
      <c r="AC61" s="1">
        <v>5</v>
      </c>
      <c r="AD61" s="1">
        <v>3</v>
      </c>
      <c r="AE61" s="1">
        <v>4</v>
      </c>
      <c r="AF61" s="1">
        <v>3</v>
      </c>
      <c r="AG61" s="1">
        <v>3</v>
      </c>
      <c r="AH61" s="1">
        <v>3</v>
      </c>
      <c r="AI61" s="1">
        <v>3</v>
      </c>
      <c r="AJ61" s="1">
        <v>3</v>
      </c>
      <c r="AK61" s="1">
        <v>5</v>
      </c>
      <c r="AL61" s="1">
        <v>1</v>
      </c>
      <c r="AM61" s="1">
        <v>1</v>
      </c>
      <c r="AN61" s="1">
        <v>5</v>
      </c>
      <c r="AO61" s="1">
        <v>2</v>
      </c>
      <c r="AP61" s="1">
        <v>5</v>
      </c>
      <c r="AQ61" s="1">
        <v>3</v>
      </c>
      <c r="AR61" s="1">
        <v>1</v>
      </c>
      <c r="AS61" s="1">
        <v>1</v>
      </c>
      <c r="AT61" s="1">
        <v>4</v>
      </c>
      <c r="AU61" s="1">
        <v>1</v>
      </c>
      <c r="AV61" s="1">
        <v>1</v>
      </c>
      <c r="AW61" s="1">
        <v>4</v>
      </c>
      <c r="AX61" s="1">
        <v>5</v>
      </c>
      <c r="AY61" s="1">
        <v>1</v>
      </c>
      <c r="AZ61" s="1">
        <v>1</v>
      </c>
      <c r="BA61" s="1">
        <v>5</v>
      </c>
      <c r="BB61" s="1">
        <v>3</v>
      </c>
      <c r="BC61" s="1">
        <v>5</v>
      </c>
      <c r="BD61" s="1">
        <v>5</v>
      </c>
      <c r="BE61" s="1" t="s">
        <v>2413</v>
      </c>
      <c r="BF61" s="1" t="s">
        <v>2411</v>
      </c>
      <c r="BG61" s="1" t="s">
        <v>2414</v>
      </c>
      <c r="BH61" s="1" t="s">
        <v>2412</v>
      </c>
      <c r="BI61" s="1" t="s">
        <v>2415</v>
      </c>
      <c r="BJ61" s="1" t="s">
        <v>2416</v>
      </c>
      <c r="BK61" s="1" t="s">
        <v>2418</v>
      </c>
      <c r="BL61" s="1" t="s">
        <v>2418</v>
      </c>
      <c r="BM61" s="1" t="s">
        <v>2418</v>
      </c>
      <c r="BN61" s="1" t="s">
        <v>2418</v>
      </c>
      <c r="BO61" s="1" t="s">
        <v>2418</v>
      </c>
      <c r="BP61" s="1" t="s">
        <v>1564</v>
      </c>
      <c r="BQ61" s="1" t="s">
        <v>2418</v>
      </c>
      <c r="BR61" s="1" t="s">
        <v>2418</v>
      </c>
      <c r="BS61" s="1" t="s">
        <v>2418</v>
      </c>
      <c r="BT61" s="1" t="s">
        <v>2418</v>
      </c>
      <c r="BU61" s="1" t="s">
        <v>198</v>
      </c>
      <c r="BV61" s="1" t="s">
        <v>187</v>
      </c>
      <c r="BX61" s="1" t="s">
        <v>2128</v>
      </c>
      <c r="BY61" s="1" t="s">
        <v>705</v>
      </c>
      <c r="BZ61" s="1" t="s">
        <v>712</v>
      </c>
      <c r="CA61" s="1" t="s">
        <v>720</v>
      </c>
      <c r="CB61" s="1" t="s">
        <v>727</v>
      </c>
      <c r="CC61" s="1" t="s">
        <v>2075</v>
      </c>
      <c r="CD61" s="1" t="s">
        <v>831</v>
      </c>
      <c r="CE61" s="1" t="s">
        <v>2265</v>
      </c>
      <c r="CF61" s="1" t="s">
        <v>837</v>
      </c>
      <c r="CG61" s="1" t="s">
        <v>844</v>
      </c>
    </row>
    <row r="62" spans="1:85" ht="12.75" x14ac:dyDescent="0.2">
      <c r="A62" s="14">
        <v>41978.395435648141</v>
      </c>
      <c r="B62" s="1">
        <v>1</v>
      </c>
      <c r="C62" s="1">
        <v>4</v>
      </c>
      <c r="D62" s="1">
        <v>5</v>
      </c>
      <c r="E62" s="1">
        <v>1</v>
      </c>
      <c r="F62" s="1">
        <v>5</v>
      </c>
      <c r="G62" s="1">
        <v>1</v>
      </c>
      <c r="H62" s="1">
        <v>5</v>
      </c>
      <c r="I62" s="1">
        <v>5</v>
      </c>
      <c r="J62" s="1">
        <v>3</v>
      </c>
      <c r="K62" s="1">
        <v>1</v>
      </c>
      <c r="L62" s="1" t="s">
        <v>5</v>
      </c>
      <c r="M62" s="1">
        <v>1</v>
      </c>
      <c r="N62" s="1">
        <v>1</v>
      </c>
      <c r="O62" s="1">
        <v>4</v>
      </c>
      <c r="P62" s="1">
        <v>4</v>
      </c>
      <c r="Q62" s="1">
        <v>1</v>
      </c>
      <c r="R62" s="1">
        <v>4</v>
      </c>
      <c r="S62" s="1">
        <v>1</v>
      </c>
      <c r="T62" s="1">
        <v>1</v>
      </c>
      <c r="U62" s="1">
        <v>1</v>
      </c>
      <c r="V62" s="1">
        <v>4</v>
      </c>
      <c r="W62" s="1">
        <v>5</v>
      </c>
      <c r="X62" s="1">
        <v>5</v>
      </c>
      <c r="Y62" s="1">
        <v>5</v>
      </c>
      <c r="Z62" s="1">
        <v>4</v>
      </c>
      <c r="AA62" s="1">
        <v>5</v>
      </c>
      <c r="AB62" s="1">
        <v>5</v>
      </c>
      <c r="AC62" s="1">
        <v>4</v>
      </c>
      <c r="AD62" s="1">
        <v>4</v>
      </c>
      <c r="AE62" s="1">
        <v>5</v>
      </c>
      <c r="AF62" s="1">
        <v>5</v>
      </c>
      <c r="AG62" s="1">
        <v>5</v>
      </c>
      <c r="AH62" s="1">
        <v>5</v>
      </c>
      <c r="AI62" s="1">
        <v>3</v>
      </c>
      <c r="AJ62" s="1">
        <v>1</v>
      </c>
      <c r="AK62" s="1">
        <v>5</v>
      </c>
      <c r="AL62" s="1">
        <v>5</v>
      </c>
      <c r="AM62" s="1">
        <v>4</v>
      </c>
      <c r="AN62" s="1">
        <v>5</v>
      </c>
      <c r="AO62" s="1">
        <v>4</v>
      </c>
      <c r="AP62" s="1">
        <v>5</v>
      </c>
      <c r="AQ62" s="1">
        <v>5</v>
      </c>
      <c r="AR62" s="1">
        <v>5</v>
      </c>
      <c r="AS62" s="1">
        <v>3</v>
      </c>
      <c r="AT62" s="1">
        <v>1</v>
      </c>
      <c r="AU62" s="1">
        <v>4</v>
      </c>
      <c r="AV62" s="1">
        <v>1</v>
      </c>
      <c r="AW62" s="1">
        <v>4</v>
      </c>
      <c r="AX62" s="1">
        <v>4</v>
      </c>
      <c r="AY62" s="1">
        <v>3</v>
      </c>
      <c r="AZ62" s="1">
        <v>3</v>
      </c>
      <c r="BA62" s="1">
        <v>4</v>
      </c>
      <c r="BB62" s="1">
        <v>1</v>
      </c>
      <c r="BC62" s="1">
        <v>1</v>
      </c>
      <c r="BD62" s="1">
        <v>5</v>
      </c>
      <c r="BE62" s="1" t="s">
        <v>2414</v>
      </c>
      <c r="BF62" s="1" t="s">
        <v>2411</v>
      </c>
      <c r="BG62" s="1" t="s">
        <v>2413</v>
      </c>
      <c r="BH62" s="1" t="s">
        <v>2416</v>
      </c>
      <c r="BI62" s="1" t="s">
        <v>2412</v>
      </c>
      <c r="BJ62" s="1" t="s">
        <v>2415</v>
      </c>
      <c r="BK62" s="1" t="s">
        <v>198</v>
      </c>
      <c r="BL62" s="1" t="s">
        <v>2418</v>
      </c>
      <c r="BM62" s="1" t="s">
        <v>198</v>
      </c>
      <c r="BN62" s="1" t="s">
        <v>198</v>
      </c>
      <c r="BO62" s="1" t="s">
        <v>2418</v>
      </c>
      <c r="BP62" s="1" t="s">
        <v>2418</v>
      </c>
      <c r="BQ62" s="1" t="s">
        <v>2418</v>
      </c>
      <c r="BR62" s="1" t="s">
        <v>2418</v>
      </c>
      <c r="BS62" s="1" t="s">
        <v>2418</v>
      </c>
      <c r="BT62" s="1" t="s">
        <v>2418</v>
      </c>
      <c r="BU62" s="1" t="s">
        <v>198</v>
      </c>
      <c r="BV62" s="1" t="s">
        <v>183</v>
      </c>
      <c r="BW62" s="1" t="s">
        <v>2121</v>
      </c>
      <c r="BX62" s="1" t="s">
        <v>2472</v>
      </c>
      <c r="BY62" s="1" t="s">
        <v>704</v>
      </c>
      <c r="BZ62" s="1" t="s">
        <v>713</v>
      </c>
      <c r="CA62" s="1" t="s">
        <v>719</v>
      </c>
      <c r="CB62" s="1" t="s">
        <v>728</v>
      </c>
      <c r="CC62" s="1" t="s">
        <v>2473</v>
      </c>
      <c r="CD62" s="1" t="s">
        <v>206</v>
      </c>
      <c r="CE62" s="1" t="s">
        <v>741</v>
      </c>
      <c r="CF62" s="1" t="s">
        <v>837</v>
      </c>
      <c r="CG62" s="1" t="s">
        <v>844</v>
      </c>
    </row>
    <row r="63" spans="1:85" ht="12.75" x14ac:dyDescent="0.2">
      <c r="A63" s="14">
        <v>41978.406773078699</v>
      </c>
      <c r="B63" s="1">
        <v>4</v>
      </c>
      <c r="C63" s="1">
        <v>5</v>
      </c>
      <c r="D63" s="1">
        <v>5</v>
      </c>
      <c r="E63" s="1">
        <v>2</v>
      </c>
      <c r="F63" s="1">
        <v>5</v>
      </c>
      <c r="G63" s="1">
        <v>4</v>
      </c>
      <c r="H63" s="1">
        <v>5</v>
      </c>
      <c r="I63" s="1">
        <v>5</v>
      </c>
      <c r="J63" s="1">
        <v>5</v>
      </c>
      <c r="K63" s="1">
        <v>2</v>
      </c>
      <c r="L63" s="1">
        <v>3</v>
      </c>
      <c r="M63" s="1">
        <v>5</v>
      </c>
      <c r="N63" s="1">
        <v>3</v>
      </c>
      <c r="O63" s="1">
        <v>4</v>
      </c>
      <c r="P63" s="1">
        <v>2</v>
      </c>
      <c r="Q63" s="1">
        <v>3</v>
      </c>
      <c r="R63" s="1">
        <v>2</v>
      </c>
      <c r="S63" s="1">
        <v>5</v>
      </c>
      <c r="T63" s="1">
        <v>3</v>
      </c>
      <c r="U63" s="1">
        <v>1</v>
      </c>
      <c r="V63" s="1">
        <v>5</v>
      </c>
      <c r="W63" s="1">
        <v>5</v>
      </c>
      <c r="X63" s="1">
        <v>1</v>
      </c>
      <c r="Y63" s="1">
        <v>1</v>
      </c>
      <c r="Z63" s="1">
        <v>1</v>
      </c>
      <c r="AA63" s="1">
        <v>4</v>
      </c>
      <c r="AB63" s="1">
        <v>5</v>
      </c>
      <c r="AC63" s="1">
        <v>2</v>
      </c>
      <c r="AD63" s="1">
        <v>1</v>
      </c>
      <c r="AE63" s="1">
        <v>5</v>
      </c>
      <c r="AF63" s="1">
        <v>3</v>
      </c>
      <c r="AG63" s="1">
        <v>1</v>
      </c>
      <c r="AH63" s="1">
        <v>4</v>
      </c>
      <c r="AI63" s="1">
        <v>2</v>
      </c>
      <c r="AJ63" s="1">
        <v>3</v>
      </c>
      <c r="AK63" s="1">
        <v>5</v>
      </c>
      <c r="AL63" s="1">
        <v>5</v>
      </c>
      <c r="AM63" s="1">
        <v>4</v>
      </c>
      <c r="AN63" s="1">
        <v>5</v>
      </c>
      <c r="AO63" s="1">
        <v>5</v>
      </c>
      <c r="AP63" s="1">
        <v>5</v>
      </c>
      <c r="AQ63" s="1">
        <v>5</v>
      </c>
      <c r="AR63" s="1">
        <v>5</v>
      </c>
      <c r="AS63" s="1">
        <v>3</v>
      </c>
      <c r="AT63" s="1">
        <v>5</v>
      </c>
      <c r="AU63" s="1">
        <v>4</v>
      </c>
      <c r="AV63" s="1">
        <v>4</v>
      </c>
      <c r="AW63" s="1">
        <v>4</v>
      </c>
      <c r="AX63" s="1">
        <v>3</v>
      </c>
      <c r="AY63" s="1">
        <v>2</v>
      </c>
      <c r="AZ63" s="1">
        <v>3</v>
      </c>
      <c r="BA63" s="1">
        <v>5</v>
      </c>
      <c r="BB63" s="1">
        <v>3</v>
      </c>
      <c r="BC63" s="1">
        <v>2</v>
      </c>
      <c r="BD63" s="1">
        <v>5</v>
      </c>
      <c r="BE63" s="1" t="s">
        <v>2415</v>
      </c>
      <c r="BF63" s="1" t="s">
        <v>2414</v>
      </c>
      <c r="BG63" s="1" t="s">
        <v>2413</v>
      </c>
      <c r="BH63" s="1" t="s">
        <v>2411</v>
      </c>
      <c r="BI63" s="1" t="s">
        <v>2416</v>
      </c>
      <c r="BJ63" s="1" t="s">
        <v>2412</v>
      </c>
      <c r="BK63" s="1" t="s">
        <v>2418</v>
      </c>
      <c r="BL63" s="1" t="s">
        <v>198</v>
      </c>
      <c r="BM63" s="1" t="s">
        <v>198</v>
      </c>
      <c r="BN63" s="1" t="s">
        <v>5</v>
      </c>
      <c r="BO63" s="1" t="s">
        <v>198</v>
      </c>
      <c r="BP63" s="1" t="s">
        <v>1564</v>
      </c>
      <c r="BQ63" s="1" t="s">
        <v>2418</v>
      </c>
      <c r="BR63" s="1" t="s">
        <v>2418</v>
      </c>
      <c r="BS63" s="1" t="s">
        <v>198</v>
      </c>
      <c r="BT63" s="1" t="s">
        <v>198</v>
      </c>
      <c r="BU63" s="1" t="s">
        <v>198</v>
      </c>
      <c r="BV63" s="1" t="s">
        <v>2143</v>
      </c>
      <c r="BW63" s="1" t="s">
        <v>2474</v>
      </c>
      <c r="BX63" s="1" t="s">
        <v>2128</v>
      </c>
      <c r="BY63" s="1" t="s">
        <v>705</v>
      </c>
      <c r="BZ63" s="1" t="s">
        <v>712</v>
      </c>
      <c r="CA63" s="1" t="s">
        <v>720</v>
      </c>
      <c r="CB63" s="1" t="s">
        <v>727</v>
      </c>
      <c r="CC63" s="1" t="s">
        <v>977</v>
      </c>
      <c r="CD63" s="1" t="s">
        <v>830</v>
      </c>
      <c r="CE63" s="1" t="s">
        <v>1346</v>
      </c>
      <c r="CF63" s="1" t="s">
        <v>837</v>
      </c>
      <c r="CG63" s="1" t="s">
        <v>844</v>
      </c>
    </row>
    <row r="64" spans="1:85" ht="12.75" x14ac:dyDescent="0.2">
      <c r="A64" s="14">
        <v>41978.409338831021</v>
      </c>
      <c r="B64" s="1">
        <v>3</v>
      </c>
      <c r="C64" s="1">
        <v>5</v>
      </c>
      <c r="D64" s="1">
        <v>4</v>
      </c>
      <c r="E64" s="1">
        <v>3</v>
      </c>
      <c r="F64" s="1">
        <v>3</v>
      </c>
      <c r="G64" s="1">
        <v>3</v>
      </c>
      <c r="H64" s="1">
        <v>5</v>
      </c>
      <c r="I64" s="1">
        <v>5</v>
      </c>
      <c r="J64" s="1">
        <v>2</v>
      </c>
      <c r="K64" s="1">
        <v>4</v>
      </c>
      <c r="L64" s="1">
        <v>4</v>
      </c>
      <c r="M64" s="1">
        <v>3</v>
      </c>
      <c r="N64" s="1">
        <v>3</v>
      </c>
      <c r="O64" s="1">
        <v>5</v>
      </c>
      <c r="P64" s="1">
        <v>5</v>
      </c>
      <c r="Q64" s="1">
        <v>5</v>
      </c>
      <c r="R64" s="1">
        <v>5</v>
      </c>
      <c r="S64" s="1">
        <v>4</v>
      </c>
      <c r="T64" s="1">
        <v>4</v>
      </c>
      <c r="U64" s="1">
        <v>4</v>
      </c>
      <c r="V64" s="1">
        <v>3</v>
      </c>
      <c r="W64" s="1">
        <v>2</v>
      </c>
      <c r="X64" s="1">
        <v>1</v>
      </c>
      <c r="Y64" s="1">
        <v>5</v>
      </c>
      <c r="Z64" s="1">
        <v>2</v>
      </c>
      <c r="AA64" s="1">
        <v>3</v>
      </c>
      <c r="AB64" s="1">
        <v>3</v>
      </c>
      <c r="AC64" s="1">
        <v>3</v>
      </c>
      <c r="AD64" s="1">
        <v>2</v>
      </c>
      <c r="AE64" s="1">
        <v>3</v>
      </c>
      <c r="AF64" s="1">
        <v>3</v>
      </c>
      <c r="AG64" s="1">
        <v>5</v>
      </c>
      <c r="AH64" s="1">
        <v>5</v>
      </c>
      <c r="AI64" s="1">
        <v>2</v>
      </c>
      <c r="AJ64" s="1">
        <v>3</v>
      </c>
      <c r="AK64" s="1">
        <v>5</v>
      </c>
      <c r="AL64" s="1">
        <v>5</v>
      </c>
      <c r="AM64" s="1">
        <v>2</v>
      </c>
      <c r="AN64" s="1">
        <v>2</v>
      </c>
      <c r="AO64" s="1">
        <v>3</v>
      </c>
      <c r="AP64" s="1">
        <v>5</v>
      </c>
      <c r="AQ64" s="1">
        <v>4</v>
      </c>
      <c r="AR64" s="1">
        <v>2</v>
      </c>
      <c r="AS64" s="1">
        <v>2</v>
      </c>
      <c r="AT64" s="1">
        <v>4</v>
      </c>
      <c r="AU64" s="1">
        <v>2</v>
      </c>
      <c r="AV64" s="1">
        <v>3</v>
      </c>
      <c r="AW64" s="1">
        <v>5</v>
      </c>
      <c r="AX64" s="1">
        <v>4</v>
      </c>
      <c r="AY64" s="1">
        <v>5</v>
      </c>
      <c r="AZ64" s="1">
        <v>4</v>
      </c>
      <c r="BA64" s="1">
        <v>2</v>
      </c>
      <c r="BB64" s="1">
        <v>2</v>
      </c>
      <c r="BC64" s="1">
        <v>4</v>
      </c>
      <c r="BD64" s="1">
        <v>2</v>
      </c>
      <c r="BE64" s="1" t="s">
        <v>2412</v>
      </c>
      <c r="BF64" s="1" t="s">
        <v>2414</v>
      </c>
      <c r="BG64" s="1" t="s">
        <v>2413</v>
      </c>
      <c r="BH64" s="1" t="s">
        <v>2415</v>
      </c>
      <c r="BI64" s="1" t="s">
        <v>2416</v>
      </c>
      <c r="BJ64" s="1" t="s">
        <v>2411</v>
      </c>
      <c r="BK64" s="1" t="s">
        <v>2418</v>
      </c>
      <c r="BL64" s="1" t="s">
        <v>2418</v>
      </c>
      <c r="BM64" s="1" t="s">
        <v>2418</v>
      </c>
      <c r="BN64" s="1" t="s">
        <v>198</v>
      </c>
      <c r="BO64" s="1" t="s">
        <v>198</v>
      </c>
      <c r="BP64" s="1" t="s">
        <v>2118</v>
      </c>
      <c r="BQ64" s="1" t="s">
        <v>198</v>
      </c>
      <c r="BR64" s="1" t="s">
        <v>198</v>
      </c>
      <c r="BS64" s="1" t="s">
        <v>198</v>
      </c>
      <c r="BT64" s="1" t="s">
        <v>198</v>
      </c>
      <c r="BU64" s="1" t="s">
        <v>198</v>
      </c>
      <c r="BV64" s="1" t="s">
        <v>187</v>
      </c>
      <c r="BW64" s="1" t="s">
        <v>2475</v>
      </c>
      <c r="BX64" s="1" t="s">
        <v>2128</v>
      </c>
      <c r="BY64" s="1" t="s">
        <v>704</v>
      </c>
      <c r="BZ64" s="1" t="s">
        <v>713</v>
      </c>
      <c r="CA64" s="1" t="s">
        <v>719</v>
      </c>
      <c r="CB64" s="1" t="s">
        <v>727</v>
      </c>
      <c r="CC64" s="1" t="s">
        <v>2476</v>
      </c>
      <c r="CD64" s="1" t="s">
        <v>830</v>
      </c>
      <c r="CE64" s="1" t="s">
        <v>206</v>
      </c>
      <c r="CF64" s="1" t="s">
        <v>837</v>
      </c>
      <c r="CG64" s="1" t="s">
        <v>844</v>
      </c>
    </row>
    <row r="65" spans="1:85" ht="12.75" x14ac:dyDescent="0.2">
      <c r="A65" s="14">
        <v>41978.41816188657</v>
      </c>
      <c r="B65" s="1">
        <v>3</v>
      </c>
      <c r="C65" s="1">
        <v>5</v>
      </c>
      <c r="D65" s="1">
        <v>3</v>
      </c>
      <c r="E65" s="1">
        <v>1</v>
      </c>
      <c r="F65" s="1">
        <v>5</v>
      </c>
      <c r="G65" s="1">
        <v>1</v>
      </c>
      <c r="H65" s="1">
        <v>4</v>
      </c>
      <c r="I65" s="1">
        <v>3</v>
      </c>
      <c r="J65" s="1">
        <v>5</v>
      </c>
      <c r="K65" s="1">
        <v>1</v>
      </c>
      <c r="L65" s="1">
        <v>1</v>
      </c>
      <c r="M65" s="1">
        <v>1</v>
      </c>
      <c r="N65" s="1">
        <v>1</v>
      </c>
      <c r="O65" s="1">
        <v>3</v>
      </c>
      <c r="P65" s="1">
        <v>1</v>
      </c>
      <c r="Q65" s="1">
        <v>1</v>
      </c>
      <c r="R65" s="1">
        <v>3</v>
      </c>
      <c r="S65" s="1">
        <v>5</v>
      </c>
      <c r="T65" s="1">
        <v>1</v>
      </c>
      <c r="U65" s="1">
        <v>1</v>
      </c>
      <c r="V65" s="1">
        <v>4</v>
      </c>
      <c r="W65" s="1">
        <v>5</v>
      </c>
      <c r="X65" s="1">
        <v>1</v>
      </c>
      <c r="Y65" s="1">
        <v>5</v>
      </c>
      <c r="Z65" s="1">
        <v>5</v>
      </c>
      <c r="AA65" s="1">
        <v>5</v>
      </c>
      <c r="AB65" s="1">
        <v>5</v>
      </c>
      <c r="AC65" s="1">
        <v>5</v>
      </c>
      <c r="AD65" s="1">
        <v>5</v>
      </c>
      <c r="AE65" s="1">
        <v>5</v>
      </c>
      <c r="AF65" s="1">
        <v>5</v>
      </c>
      <c r="AG65" s="1">
        <v>5</v>
      </c>
      <c r="AH65" s="1">
        <v>5</v>
      </c>
      <c r="AI65" s="1">
        <v>5</v>
      </c>
      <c r="AJ65" s="1">
        <v>5</v>
      </c>
      <c r="AK65" s="1">
        <v>5</v>
      </c>
      <c r="AL65" s="1">
        <v>5</v>
      </c>
      <c r="AM65" s="1">
        <v>3</v>
      </c>
      <c r="AN65" s="1">
        <v>5</v>
      </c>
      <c r="AO65" s="1">
        <v>5</v>
      </c>
      <c r="AP65" s="1">
        <v>5</v>
      </c>
      <c r="AQ65" s="1">
        <v>5</v>
      </c>
      <c r="AR65" s="1">
        <v>5</v>
      </c>
      <c r="AS65" s="1">
        <v>5</v>
      </c>
      <c r="AT65" s="1">
        <v>5</v>
      </c>
      <c r="AU65" s="1">
        <v>5</v>
      </c>
      <c r="AV65" s="1">
        <v>3</v>
      </c>
      <c r="AW65" s="1">
        <v>5</v>
      </c>
      <c r="AX65" s="1">
        <v>5</v>
      </c>
      <c r="AY65" s="1">
        <v>5</v>
      </c>
      <c r="AZ65" s="1">
        <v>1</v>
      </c>
      <c r="BA65" s="1">
        <v>5</v>
      </c>
      <c r="BB65" s="1">
        <v>1</v>
      </c>
      <c r="BC65" s="1">
        <v>5</v>
      </c>
      <c r="BD65" s="1">
        <v>5</v>
      </c>
      <c r="BE65" s="1" t="s">
        <v>2411</v>
      </c>
      <c r="BF65" s="1" t="s">
        <v>2412</v>
      </c>
      <c r="BG65" s="1" t="s">
        <v>2415</v>
      </c>
      <c r="BH65" s="1" t="s">
        <v>2416</v>
      </c>
      <c r="BI65" s="1" t="s">
        <v>2414</v>
      </c>
      <c r="BJ65" s="1" t="s">
        <v>2413</v>
      </c>
      <c r="BK65" s="1" t="s">
        <v>1564</v>
      </c>
      <c r="BL65" s="1" t="s">
        <v>2418</v>
      </c>
      <c r="BM65" s="1" t="s">
        <v>198</v>
      </c>
      <c r="BN65" s="1" t="s">
        <v>198</v>
      </c>
      <c r="BO65" s="1" t="s">
        <v>198</v>
      </c>
      <c r="BP65" s="1" t="s">
        <v>198</v>
      </c>
      <c r="BQ65" s="1" t="s">
        <v>5</v>
      </c>
      <c r="BR65" s="1" t="s">
        <v>2418</v>
      </c>
      <c r="BS65" s="1" t="s">
        <v>2418</v>
      </c>
      <c r="BT65" s="1" t="s">
        <v>2418</v>
      </c>
      <c r="BU65" s="1" t="s">
        <v>198</v>
      </c>
      <c r="BV65" s="1" t="s">
        <v>187</v>
      </c>
      <c r="BW65" s="1" t="s">
        <v>2121</v>
      </c>
      <c r="BX65" s="1" t="s">
        <v>2206</v>
      </c>
      <c r="BY65" s="1" t="s">
        <v>704</v>
      </c>
      <c r="BZ65" s="1" t="s">
        <v>711</v>
      </c>
      <c r="CA65" s="1" t="s">
        <v>722</v>
      </c>
      <c r="CB65" s="1" t="s">
        <v>727</v>
      </c>
      <c r="CC65" s="1" t="s">
        <v>2477</v>
      </c>
      <c r="CD65" s="1" t="s">
        <v>741</v>
      </c>
      <c r="CE65" s="1" t="s">
        <v>2435</v>
      </c>
      <c r="CF65" s="1" t="s">
        <v>1502</v>
      </c>
      <c r="CG65" s="1" t="s">
        <v>844</v>
      </c>
    </row>
    <row r="66" spans="1:85" ht="12.75" x14ac:dyDescent="0.2">
      <c r="A66" s="14">
        <v>41978.42249657408</v>
      </c>
      <c r="B66" s="1">
        <v>3</v>
      </c>
      <c r="C66" s="1">
        <v>5</v>
      </c>
      <c r="D66" s="1">
        <v>5</v>
      </c>
      <c r="E66" s="1">
        <v>3</v>
      </c>
      <c r="F66" s="1">
        <v>5</v>
      </c>
      <c r="G66" s="1">
        <v>2</v>
      </c>
      <c r="H66" s="1">
        <v>3</v>
      </c>
      <c r="I66" s="1">
        <v>1</v>
      </c>
      <c r="J66" s="1">
        <v>4</v>
      </c>
      <c r="K66" s="1">
        <v>5</v>
      </c>
      <c r="L66" s="1">
        <v>3</v>
      </c>
      <c r="M66" s="1">
        <v>2</v>
      </c>
      <c r="N66" s="1">
        <v>3</v>
      </c>
      <c r="O66" s="1">
        <v>5</v>
      </c>
      <c r="P66" s="1">
        <v>4</v>
      </c>
      <c r="Q66" s="1">
        <v>4</v>
      </c>
      <c r="R66" s="1">
        <v>4</v>
      </c>
      <c r="S66" s="1">
        <v>5</v>
      </c>
      <c r="T66" s="1">
        <v>2</v>
      </c>
      <c r="U66" s="1">
        <v>4</v>
      </c>
      <c r="V66" s="1">
        <v>5</v>
      </c>
      <c r="W66" s="1">
        <v>5</v>
      </c>
      <c r="X66" s="1">
        <v>4</v>
      </c>
      <c r="Y66" s="1">
        <v>5</v>
      </c>
      <c r="Z66" s="1">
        <v>5</v>
      </c>
      <c r="AA66" s="1">
        <v>5</v>
      </c>
      <c r="AB66" s="1">
        <v>4</v>
      </c>
      <c r="AC66" s="1">
        <v>5</v>
      </c>
      <c r="AD66" s="1">
        <v>5</v>
      </c>
      <c r="AE66" s="1">
        <v>4</v>
      </c>
      <c r="AF66" s="1">
        <v>5</v>
      </c>
      <c r="AG66" s="1">
        <v>5</v>
      </c>
      <c r="AH66" s="1">
        <v>5</v>
      </c>
      <c r="AI66" s="1">
        <v>3</v>
      </c>
      <c r="AJ66" s="1">
        <v>4</v>
      </c>
      <c r="AK66" s="1">
        <v>5</v>
      </c>
      <c r="AL66" s="1">
        <v>5</v>
      </c>
      <c r="AM66" s="1">
        <v>5</v>
      </c>
      <c r="AN66" s="1">
        <v>5</v>
      </c>
      <c r="AO66" s="1">
        <v>4</v>
      </c>
      <c r="AP66" s="1">
        <v>4</v>
      </c>
      <c r="AQ66" s="1">
        <v>4</v>
      </c>
      <c r="AR66" s="1">
        <v>5</v>
      </c>
      <c r="AS66" s="1">
        <v>5</v>
      </c>
      <c r="AT66" s="1">
        <v>5</v>
      </c>
      <c r="AU66" s="1">
        <v>3</v>
      </c>
      <c r="AV66" s="1">
        <v>4</v>
      </c>
      <c r="AW66" s="1">
        <v>5</v>
      </c>
      <c r="AX66" s="1">
        <v>4</v>
      </c>
      <c r="AY66" s="1">
        <v>4</v>
      </c>
      <c r="AZ66" s="1">
        <v>4</v>
      </c>
      <c r="BA66" s="1">
        <v>5</v>
      </c>
      <c r="BB66" s="1">
        <v>4</v>
      </c>
      <c r="BC66" s="1">
        <v>5</v>
      </c>
      <c r="BD66" s="1">
        <v>5</v>
      </c>
      <c r="BE66" s="1" t="s">
        <v>2415</v>
      </c>
      <c r="BF66" s="1" t="s">
        <v>2413</v>
      </c>
      <c r="BG66" s="1" t="s">
        <v>2412</v>
      </c>
      <c r="BH66" s="1" t="s">
        <v>2411</v>
      </c>
      <c r="BI66" s="1" t="s">
        <v>2414</v>
      </c>
      <c r="BJ66" s="1" t="s">
        <v>2416</v>
      </c>
      <c r="BK66" s="1" t="s">
        <v>198</v>
      </c>
      <c r="BL66" s="1" t="s">
        <v>198</v>
      </c>
      <c r="BM66" s="1" t="s">
        <v>198</v>
      </c>
      <c r="BN66" s="1" t="s">
        <v>198</v>
      </c>
      <c r="BO66" s="1" t="s">
        <v>198</v>
      </c>
      <c r="BP66" s="1" t="s">
        <v>198</v>
      </c>
      <c r="BQ66" s="1" t="s">
        <v>198</v>
      </c>
      <c r="BR66" s="1" t="s">
        <v>198</v>
      </c>
      <c r="BS66" s="1" t="s">
        <v>198</v>
      </c>
      <c r="BT66" s="1" t="s">
        <v>1564</v>
      </c>
      <c r="BU66" s="1" t="s">
        <v>198</v>
      </c>
      <c r="BV66" s="1" t="s">
        <v>2204</v>
      </c>
      <c r="BW66" s="1" t="s">
        <v>1556</v>
      </c>
      <c r="BX66" s="1" t="s">
        <v>2478</v>
      </c>
      <c r="BY66" s="1" t="s">
        <v>704</v>
      </c>
      <c r="BZ66" s="1" t="s">
        <v>714</v>
      </c>
      <c r="CA66" s="1" t="s">
        <v>720</v>
      </c>
      <c r="CB66" s="1" t="s">
        <v>727</v>
      </c>
      <c r="CC66" s="1" t="s">
        <v>2479</v>
      </c>
      <c r="CD66" s="1" t="s">
        <v>828</v>
      </c>
      <c r="CE66" s="1" t="s">
        <v>1794</v>
      </c>
      <c r="CF66" s="1" t="s">
        <v>837</v>
      </c>
      <c r="CG66" s="1" t="s">
        <v>844</v>
      </c>
    </row>
    <row r="67" spans="1:85" ht="12.75" x14ac:dyDescent="0.2">
      <c r="A67" s="14">
        <v>41978.42603850695</v>
      </c>
      <c r="B67" s="1">
        <v>3</v>
      </c>
      <c r="C67" s="1">
        <v>5</v>
      </c>
      <c r="D67" s="1">
        <v>4</v>
      </c>
      <c r="E67" s="1">
        <v>1</v>
      </c>
      <c r="F67" s="1">
        <v>5</v>
      </c>
      <c r="G67" s="1">
        <v>4</v>
      </c>
      <c r="H67" s="1">
        <v>3</v>
      </c>
      <c r="I67" s="1">
        <v>3</v>
      </c>
      <c r="J67" s="1">
        <v>5</v>
      </c>
      <c r="K67" s="1">
        <v>2</v>
      </c>
      <c r="L67" s="1">
        <v>4</v>
      </c>
      <c r="M67" s="1">
        <v>2</v>
      </c>
      <c r="N67" s="1">
        <v>3</v>
      </c>
      <c r="O67" s="1">
        <v>4</v>
      </c>
      <c r="P67" s="1">
        <v>3</v>
      </c>
      <c r="Q67" s="1">
        <v>4</v>
      </c>
      <c r="R67" s="1">
        <v>4</v>
      </c>
      <c r="S67" s="1">
        <v>5</v>
      </c>
      <c r="T67" s="1">
        <v>2</v>
      </c>
      <c r="U67" s="1">
        <v>2</v>
      </c>
      <c r="V67" s="1">
        <v>5</v>
      </c>
      <c r="W67" s="1">
        <v>4</v>
      </c>
      <c r="X67" s="1">
        <v>5</v>
      </c>
      <c r="Y67" s="1">
        <v>2</v>
      </c>
      <c r="Z67" s="1">
        <v>4</v>
      </c>
      <c r="AA67" s="1">
        <v>3</v>
      </c>
      <c r="AB67" s="1">
        <v>5</v>
      </c>
      <c r="AC67" s="1">
        <v>2</v>
      </c>
      <c r="AD67" s="1">
        <v>3</v>
      </c>
      <c r="AE67" s="1">
        <v>3</v>
      </c>
      <c r="AF67" s="1">
        <v>3</v>
      </c>
      <c r="AG67" s="1">
        <v>4</v>
      </c>
      <c r="AH67" s="1">
        <v>3</v>
      </c>
      <c r="AI67" s="1">
        <v>4</v>
      </c>
      <c r="AJ67" s="1">
        <v>2</v>
      </c>
      <c r="AK67" s="1">
        <v>4</v>
      </c>
      <c r="AL67" s="1">
        <v>5</v>
      </c>
      <c r="AM67" s="1">
        <v>1</v>
      </c>
      <c r="AN67" s="1">
        <v>5</v>
      </c>
      <c r="AO67" s="1">
        <v>3</v>
      </c>
      <c r="AP67" s="1">
        <v>4</v>
      </c>
      <c r="AQ67" s="1">
        <v>2</v>
      </c>
      <c r="AR67" s="1">
        <v>5</v>
      </c>
      <c r="AS67" s="1">
        <v>2</v>
      </c>
      <c r="AT67" s="1">
        <v>4</v>
      </c>
      <c r="AU67" s="1">
        <v>1</v>
      </c>
      <c r="AV67" s="1">
        <v>3</v>
      </c>
      <c r="AW67" s="1">
        <v>4</v>
      </c>
      <c r="AX67" s="1">
        <v>4</v>
      </c>
      <c r="AY67" s="1">
        <v>2</v>
      </c>
      <c r="AZ67" s="1">
        <v>3</v>
      </c>
      <c r="BA67" s="1">
        <v>5</v>
      </c>
      <c r="BB67" s="1">
        <v>1</v>
      </c>
      <c r="BC67" s="1">
        <v>3</v>
      </c>
      <c r="BD67" s="1">
        <v>5</v>
      </c>
      <c r="BE67" s="1" t="s">
        <v>2414</v>
      </c>
      <c r="BF67" s="1" t="s">
        <v>2411</v>
      </c>
      <c r="BG67" s="1" t="s">
        <v>2416</v>
      </c>
      <c r="BH67" s="1" t="s">
        <v>2412</v>
      </c>
      <c r="BI67" s="1" t="s">
        <v>2413</v>
      </c>
      <c r="BJ67" s="1" t="s">
        <v>2415</v>
      </c>
      <c r="BK67" s="1" t="s">
        <v>2418</v>
      </c>
      <c r="BL67" s="1" t="s">
        <v>198</v>
      </c>
      <c r="BM67" s="1" t="s">
        <v>198</v>
      </c>
      <c r="BN67" s="1" t="s">
        <v>198</v>
      </c>
      <c r="BO67" s="1" t="s">
        <v>198</v>
      </c>
      <c r="BP67" s="1" t="s">
        <v>2418</v>
      </c>
      <c r="BQ67" s="1" t="s">
        <v>2418</v>
      </c>
      <c r="BR67" s="1" t="s">
        <v>198</v>
      </c>
      <c r="BS67" s="1" t="s">
        <v>198</v>
      </c>
      <c r="BT67" s="1" t="s">
        <v>198</v>
      </c>
      <c r="BU67" s="1" t="s">
        <v>198</v>
      </c>
      <c r="BV67" s="1" t="s">
        <v>2131</v>
      </c>
      <c r="BW67" s="1" t="s">
        <v>2121</v>
      </c>
      <c r="BX67" s="1" t="s">
        <v>2128</v>
      </c>
      <c r="BY67" s="1" t="s">
        <v>704</v>
      </c>
      <c r="BZ67" s="1" t="s">
        <v>712</v>
      </c>
      <c r="CA67" s="1" t="s">
        <v>719</v>
      </c>
      <c r="CB67" s="1" t="s">
        <v>727</v>
      </c>
      <c r="CC67" s="1" t="s">
        <v>1180</v>
      </c>
      <c r="CD67" s="1" t="s">
        <v>830</v>
      </c>
      <c r="CE67" s="1" t="s">
        <v>1037</v>
      </c>
      <c r="CF67" s="1" t="s">
        <v>837</v>
      </c>
      <c r="CG67" s="1" t="s">
        <v>844</v>
      </c>
    </row>
    <row r="68" spans="1:85" ht="12.75" x14ac:dyDescent="0.2">
      <c r="A68" s="14">
        <v>41978.439310439811</v>
      </c>
      <c r="B68" s="1">
        <v>3</v>
      </c>
      <c r="C68" s="1">
        <v>5</v>
      </c>
      <c r="D68" s="1">
        <v>3</v>
      </c>
      <c r="E68" s="1">
        <v>2</v>
      </c>
      <c r="F68" s="1">
        <v>5</v>
      </c>
      <c r="G68" s="1">
        <v>3</v>
      </c>
      <c r="H68" s="1">
        <v>4</v>
      </c>
      <c r="I68" s="1">
        <v>3</v>
      </c>
      <c r="J68" s="1">
        <v>3</v>
      </c>
      <c r="K68" s="1">
        <v>3</v>
      </c>
      <c r="L68" s="1">
        <v>3</v>
      </c>
      <c r="M68" s="1">
        <v>3</v>
      </c>
      <c r="N68" s="1">
        <v>2</v>
      </c>
      <c r="O68" s="1">
        <v>5</v>
      </c>
      <c r="P68" s="1">
        <v>2</v>
      </c>
      <c r="Q68" s="1">
        <v>4</v>
      </c>
      <c r="R68" s="1">
        <v>4</v>
      </c>
      <c r="S68" s="1">
        <v>4</v>
      </c>
      <c r="T68" s="1">
        <v>2</v>
      </c>
      <c r="U68" s="1">
        <v>2</v>
      </c>
      <c r="V68" s="1">
        <v>4</v>
      </c>
      <c r="W68" s="1">
        <v>5</v>
      </c>
      <c r="X68" s="1">
        <v>5</v>
      </c>
      <c r="Y68" s="1">
        <v>5</v>
      </c>
      <c r="Z68" s="1">
        <v>5</v>
      </c>
      <c r="AA68" s="1">
        <v>5</v>
      </c>
      <c r="AB68" s="1">
        <v>5</v>
      </c>
      <c r="AC68" s="1">
        <v>5</v>
      </c>
      <c r="AD68" s="1">
        <v>5</v>
      </c>
      <c r="AE68" s="1">
        <v>5</v>
      </c>
      <c r="AF68" s="1">
        <v>5</v>
      </c>
      <c r="AG68" s="1">
        <v>5</v>
      </c>
      <c r="AH68" s="1">
        <v>5</v>
      </c>
      <c r="AI68" s="1">
        <v>3</v>
      </c>
      <c r="AJ68" s="1">
        <v>4</v>
      </c>
      <c r="AK68" s="1">
        <v>5</v>
      </c>
      <c r="AL68" s="1">
        <v>4</v>
      </c>
      <c r="AM68" s="1">
        <v>2</v>
      </c>
      <c r="AN68" s="1">
        <v>5</v>
      </c>
      <c r="AO68" s="1">
        <v>3</v>
      </c>
      <c r="AP68" s="1">
        <v>4</v>
      </c>
      <c r="AQ68" s="1">
        <v>3</v>
      </c>
      <c r="AR68" s="1">
        <v>3</v>
      </c>
      <c r="AS68" s="1">
        <v>3</v>
      </c>
      <c r="AT68" s="1">
        <v>4</v>
      </c>
      <c r="AU68" s="1">
        <v>3</v>
      </c>
      <c r="AV68" s="1">
        <v>2</v>
      </c>
      <c r="AW68" s="1">
        <v>5</v>
      </c>
      <c r="AX68" s="1">
        <v>4</v>
      </c>
      <c r="AY68" s="1">
        <v>4</v>
      </c>
      <c r="AZ68" s="1">
        <v>5</v>
      </c>
      <c r="BA68" s="1">
        <v>4</v>
      </c>
      <c r="BB68" s="1">
        <v>1</v>
      </c>
      <c r="BC68" s="1">
        <v>1</v>
      </c>
      <c r="BD68" s="1">
        <v>3</v>
      </c>
      <c r="BE68" s="1" t="s">
        <v>2413</v>
      </c>
      <c r="BF68" s="1" t="s">
        <v>2414</v>
      </c>
      <c r="BG68" s="1" t="s">
        <v>2412</v>
      </c>
      <c r="BH68" s="1" t="s">
        <v>2411</v>
      </c>
      <c r="BI68" s="1" t="s">
        <v>2415</v>
      </c>
      <c r="BJ68" s="1" t="s">
        <v>2416</v>
      </c>
      <c r="BK68" s="1" t="s">
        <v>198</v>
      </c>
      <c r="BL68" s="1" t="s">
        <v>2418</v>
      </c>
      <c r="BM68" s="1" t="s">
        <v>2418</v>
      </c>
      <c r="BN68" s="1" t="s">
        <v>2418</v>
      </c>
      <c r="BO68" s="1" t="s">
        <v>2418</v>
      </c>
      <c r="BP68" s="1" t="s">
        <v>2418</v>
      </c>
      <c r="BQ68" s="1" t="s">
        <v>2118</v>
      </c>
      <c r="BR68" s="1" t="s">
        <v>2118</v>
      </c>
      <c r="BS68" s="1" t="s">
        <v>198</v>
      </c>
      <c r="BT68" s="1" t="s">
        <v>198</v>
      </c>
      <c r="BU68" s="1" t="s">
        <v>182</v>
      </c>
      <c r="BY68" s="1" t="s">
        <v>704</v>
      </c>
      <c r="BZ68" s="1" t="s">
        <v>713</v>
      </c>
      <c r="CA68" s="1" t="s">
        <v>719</v>
      </c>
      <c r="CB68" s="1" t="s">
        <v>727</v>
      </c>
      <c r="CC68" s="1" t="s">
        <v>2480</v>
      </c>
      <c r="CD68" s="1" t="s">
        <v>828</v>
      </c>
      <c r="CE68" s="1" t="s">
        <v>2481</v>
      </c>
      <c r="CF68" s="1" t="s">
        <v>837</v>
      </c>
      <c r="CG68" s="1" t="s">
        <v>844</v>
      </c>
    </row>
    <row r="69" spans="1:85" ht="12.75" x14ac:dyDescent="0.2">
      <c r="A69" s="14">
        <v>41978.441925891202</v>
      </c>
      <c r="B69" s="1">
        <v>4</v>
      </c>
      <c r="C69" s="1">
        <v>5</v>
      </c>
      <c r="D69" s="1">
        <v>5</v>
      </c>
      <c r="E69" s="1">
        <v>5</v>
      </c>
      <c r="F69" s="1">
        <v>4</v>
      </c>
      <c r="G69" s="1">
        <v>4</v>
      </c>
      <c r="H69" s="1">
        <v>4</v>
      </c>
      <c r="I69" s="1">
        <v>3</v>
      </c>
      <c r="J69" s="1">
        <v>4</v>
      </c>
      <c r="K69" s="1">
        <v>5</v>
      </c>
      <c r="L69" s="1">
        <v>4</v>
      </c>
      <c r="M69" s="1">
        <v>3</v>
      </c>
      <c r="N69" s="1">
        <v>3</v>
      </c>
      <c r="O69" s="1">
        <v>5</v>
      </c>
      <c r="P69" s="1">
        <v>4</v>
      </c>
      <c r="Q69" s="1">
        <v>5</v>
      </c>
      <c r="R69" s="1">
        <v>5</v>
      </c>
      <c r="S69" s="1">
        <v>5</v>
      </c>
      <c r="T69" s="1">
        <v>4</v>
      </c>
      <c r="U69" s="1">
        <v>5</v>
      </c>
      <c r="V69" s="1">
        <v>5</v>
      </c>
      <c r="W69" s="1">
        <v>4</v>
      </c>
      <c r="X69" s="1">
        <v>3</v>
      </c>
      <c r="Y69" s="1">
        <v>5</v>
      </c>
      <c r="Z69" s="1">
        <v>4</v>
      </c>
      <c r="AA69" s="1">
        <v>4</v>
      </c>
      <c r="AB69" s="1">
        <v>3</v>
      </c>
      <c r="AC69" s="1">
        <v>4</v>
      </c>
      <c r="AD69" s="1">
        <v>4</v>
      </c>
      <c r="AE69" s="1">
        <v>4</v>
      </c>
      <c r="AF69" s="1">
        <v>4</v>
      </c>
      <c r="AG69" s="1">
        <v>2</v>
      </c>
      <c r="AH69" s="1">
        <v>4</v>
      </c>
      <c r="AI69" s="1">
        <v>5</v>
      </c>
      <c r="AJ69" s="1">
        <v>4</v>
      </c>
      <c r="AK69" s="1">
        <v>5</v>
      </c>
      <c r="AL69" s="1">
        <v>5</v>
      </c>
      <c r="AM69" s="1">
        <v>5</v>
      </c>
      <c r="AN69" s="1">
        <v>5</v>
      </c>
      <c r="AO69" s="1">
        <v>4</v>
      </c>
      <c r="AP69" s="1">
        <v>4</v>
      </c>
      <c r="AQ69" s="1">
        <v>4</v>
      </c>
      <c r="AR69" s="1">
        <v>3</v>
      </c>
      <c r="AS69" s="1">
        <v>5</v>
      </c>
      <c r="AT69" s="1">
        <v>4</v>
      </c>
      <c r="AU69" s="1">
        <v>4</v>
      </c>
      <c r="AV69" s="1">
        <v>4</v>
      </c>
      <c r="AW69" s="1">
        <v>4</v>
      </c>
      <c r="AX69" s="1">
        <v>4</v>
      </c>
      <c r="AY69" s="1">
        <v>4</v>
      </c>
      <c r="AZ69" s="1">
        <v>4</v>
      </c>
      <c r="BA69" s="1">
        <v>5</v>
      </c>
      <c r="BB69" s="1">
        <v>3</v>
      </c>
      <c r="BC69" s="1">
        <v>5</v>
      </c>
      <c r="BD69" s="1">
        <v>5</v>
      </c>
      <c r="BE69" s="1" t="s">
        <v>2411</v>
      </c>
      <c r="BF69" s="1" t="s">
        <v>2415</v>
      </c>
      <c r="BG69" s="1" t="s">
        <v>2416</v>
      </c>
      <c r="BH69" s="1" t="s">
        <v>2414</v>
      </c>
      <c r="BI69" s="1" t="s">
        <v>2413</v>
      </c>
      <c r="BJ69" s="1" t="s">
        <v>2412</v>
      </c>
      <c r="BK69" s="1" t="s">
        <v>198</v>
      </c>
      <c r="BL69" s="1" t="s">
        <v>198</v>
      </c>
      <c r="BM69" s="1" t="s">
        <v>198</v>
      </c>
      <c r="BN69" s="1" t="s">
        <v>198</v>
      </c>
      <c r="BO69" s="1" t="s">
        <v>198</v>
      </c>
      <c r="BP69" s="1" t="s">
        <v>2418</v>
      </c>
      <c r="BQ69" s="1" t="s">
        <v>198</v>
      </c>
      <c r="BR69" s="1" t="s">
        <v>198</v>
      </c>
      <c r="BS69" s="1" t="s">
        <v>198</v>
      </c>
      <c r="BT69" s="1" t="s">
        <v>198</v>
      </c>
      <c r="BU69" s="1" t="s">
        <v>198</v>
      </c>
      <c r="BV69" s="1" t="s">
        <v>187</v>
      </c>
      <c r="BW69" s="1" t="s">
        <v>1556</v>
      </c>
      <c r="BX69" s="1" t="s">
        <v>1539</v>
      </c>
      <c r="BY69" s="1" t="s">
        <v>704</v>
      </c>
      <c r="BZ69" s="1" t="s">
        <v>713</v>
      </c>
      <c r="CA69" s="1" t="s">
        <v>720</v>
      </c>
      <c r="CB69" s="1" t="s">
        <v>727</v>
      </c>
      <c r="CC69" s="1" t="s">
        <v>933</v>
      </c>
      <c r="CD69" s="1" t="s">
        <v>2482</v>
      </c>
      <c r="CE69" s="1" t="s">
        <v>2483</v>
      </c>
      <c r="CF69" s="1" t="s">
        <v>837</v>
      </c>
      <c r="CG69" s="1" t="s">
        <v>844</v>
      </c>
    </row>
    <row r="70" spans="1:85" ht="12.75" x14ac:dyDescent="0.2">
      <c r="A70" s="14">
        <v>41978.444676597224</v>
      </c>
      <c r="B70" s="1">
        <v>2</v>
      </c>
      <c r="C70" s="1">
        <v>4</v>
      </c>
      <c r="D70" s="1">
        <v>3</v>
      </c>
      <c r="E70" s="1">
        <v>1</v>
      </c>
      <c r="F70" s="1">
        <v>5</v>
      </c>
      <c r="G70" s="1">
        <v>4</v>
      </c>
      <c r="H70" s="1">
        <v>5</v>
      </c>
      <c r="I70" s="1">
        <v>5</v>
      </c>
      <c r="J70" s="1">
        <v>2</v>
      </c>
      <c r="K70" s="1">
        <v>2</v>
      </c>
      <c r="L70" s="1">
        <v>1</v>
      </c>
      <c r="M70" s="1">
        <v>1</v>
      </c>
      <c r="N70" s="1">
        <v>2</v>
      </c>
      <c r="O70" s="1">
        <v>4</v>
      </c>
      <c r="P70" s="1">
        <v>5</v>
      </c>
      <c r="Q70" s="1">
        <v>5</v>
      </c>
      <c r="R70" s="1">
        <v>3</v>
      </c>
      <c r="S70" s="1">
        <v>5</v>
      </c>
      <c r="T70" s="1">
        <v>2</v>
      </c>
      <c r="U70" s="1">
        <v>4</v>
      </c>
      <c r="V70" s="1">
        <v>5</v>
      </c>
      <c r="W70" s="1">
        <v>4</v>
      </c>
      <c r="X70" s="1">
        <v>2</v>
      </c>
      <c r="Y70" s="1">
        <v>4</v>
      </c>
      <c r="Z70" s="1">
        <v>5</v>
      </c>
      <c r="AA70" s="1">
        <v>5</v>
      </c>
      <c r="AB70" s="1">
        <v>4</v>
      </c>
      <c r="AC70" s="1">
        <v>4</v>
      </c>
      <c r="AD70" s="1">
        <v>4</v>
      </c>
      <c r="AE70" s="1">
        <v>4</v>
      </c>
      <c r="AF70" s="1">
        <v>4</v>
      </c>
      <c r="AG70" s="1">
        <v>4</v>
      </c>
      <c r="AH70" s="1">
        <v>5</v>
      </c>
      <c r="AI70" s="1">
        <v>3</v>
      </c>
      <c r="AJ70" s="1">
        <v>2</v>
      </c>
      <c r="AK70" s="1">
        <v>4</v>
      </c>
      <c r="AL70" s="1">
        <v>3</v>
      </c>
      <c r="AM70" s="1">
        <v>1</v>
      </c>
      <c r="AN70" s="1">
        <v>5</v>
      </c>
      <c r="AO70" s="1">
        <v>4</v>
      </c>
      <c r="AP70" s="1">
        <v>4</v>
      </c>
      <c r="AQ70" s="1">
        <v>4</v>
      </c>
      <c r="AR70" s="1">
        <v>1</v>
      </c>
      <c r="AS70" s="1">
        <v>2</v>
      </c>
      <c r="AT70" s="1">
        <v>3</v>
      </c>
      <c r="AU70" s="1">
        <v>4</v>
      </c>
      <c r="AV70" s="1">
        <v>2</v>
      </c>
      <c r="AW70" s="1">
        <v>3</v>
      </c>
      <c r="AX70" s="1">
        <v>5</v>
      </c>
      <c r="AY70" s="1">
        <v>5</v>
      </c>
      <c r="AZ70" s="1">
        <v>2</v>
      </c>
      <c r="BA70" s="1">
        <v>5</v>
      </c>
      <c r="BB70" s="1">
        <v>4</v>
      </c>
      <c r="BC70" s="1">
        <v>4</v>
      </c>
      <c r="BD70" s="1">
        <v>5</v>
      </c>
      <c r="BE70" s="1" t="s">
        <v>2415</v>
      </c>
      <c r="BF70" s="1" t="s">
        <v>2411</v>
      </c>
      <c r="BG70" s="1" t="s">
        <v>2413</v>
      </c>
      <c r="BH70" s="1" t="s">
        <v>2412</v>
      </c>
      <c r="BI70" s="1" t="s">
        <v>2414</v>
      </c>
      <c r="BJ70" s="1" t="s">
        <v>5</v>
      </c>
      <c r="BK70" s="1" t="s">
        <v>2418</v>
      </c>
      <c r="BL70" s="1" t="s">
        <v>2418</v>
      </c>
      <c r="BM70" s="1" t="s">
        <v>198</v>
      </c>
      <c r="BN70" s="1" t="s">
        <v>198</v>
      </c>
      <c r="BO70" s="1" t="s">
        <v>198</v>
      </c>
      <c r="BP70" s="1" t="s">
        <v>198</v>
      </c>
      <c r="BQ70" s="1" t="s">
        <v>2418</v>
      </c>
      <c r="BR70" s="1" t="s">
        <v>2418</v>
      </c>
      <c r="BS70" s="1" t="s">
        <v>2418</v>
      </c>
      <c r="BT70" s="1" t="s">
        <v>198</v>
      </c>
      <c r="BU70" s="1" t="s">
        <v>1564</v>
      </c>
      <c r="BY70" s="1" t="s">
        <v>705</v>
      </c>
      <c r="BZ70" s="1" t="s">
        <v>713</v>
      </c>
      <c r="CA70" s="1" t="s">
        <v>719</v>
      </c>
      <c r="CB70" s="1" t="s">
        <v>727</v>
      </c>
      <c r="CD70" s="1" t="s">
        <v>2484</v>
      </c>
      <c r="CE70" s="1" t="s">
        <v>2485</v>
      </c>
      <c r="CF70" s="1" t="s">
        <v>837</v>
      </c>
      <c r="CG70" s="1" t="s">
        <v>844</v>
      </c>
    </row>
    <row r="71" spans="1:85" ht="12.75" x14ac:dyDescent="0.2">
      <c r="A71" s="14">
        <v>41978.445875381942</v>
      </c>
      <c r="B71" s="1">
        <v>4</v>
      </c>
      <c r="C71" s="1">
        <v>5</v>
      </c>
      <c r="D71" s="1">
        <v>5</v>
      </c>
      <c r="E71" s="1">
        <v>3</v>
      </c>
      <c r="F71" s="1">
        <v>5</v>
      </c>
      <c r="G71" s="1">
        <v>3</v>
      </c>
      <c r="H71" s="1">
        <v>4</v>
      </c>
      <c r="I71" s="1">
        <v>5</v>
      </c>
      <c r="J71" s="1">
        <v>4</v>
      </c>
      <c r="K71" s="1">
        <v>4</v>
      </c>
      <c r="L71" s="1">
        <v>5</v>
      </c>
      <c r="M71" s="1">
        <v>5</v>
      </c>
      <c r="N71" s="1">
        <v>3</v>
      </c>
      <c r="O71" s="1">
        <v>2</v>
      </c>
      <c r="P71" s="1">
        <v>2</v>
      </c>
      <c r="Q71" s="1">
        <v>5</v>
      </c>
      <c r="R71" s="1">
        <v>3</v>
      </c>
      <c r="S71" s="1">
        <v>5</v>
      </c>
      <c r="T71" s="1">
        <v>2</v>
      </c>
      <c r="U71" s="1">
        <v>1</v>
      </c>
      <c r="V71" s="1">
        <v>5</v>
      </c>
      <c r="W71" s="1">
        <v>5</v>
      </c>
      <c r="X71" s="1">
        <v>4</v>
      </c>
      <c r="Y71" s="1">
        <v>5</v>
      </c>
      <c r="Z71" s="1">
        <v>4</v>
      </c>
      <c r="AA71" s="1">
        <v>4</v>
      </c>
      <c r="AB71" s="1">
        <v>4</v>
      </c>
      <c r="AC71" s="1">
        <v>4</v>
      </c>
      <c r="AD71" s="1">
        <v>3</v>
      </c>
      <c r="AE71" s="1">
        <v>4</v>
      </c>
      <c r="AF71" s="1">
        <v>5</v>
      </c>
      <c r="AG71" s="1">
        <v>5</v>
      </c>
      <c r="AH71" s="1">
        <v>5</v>
      </c>
      <c r="AI71" s="1">
        <v>4</v>
      </c>
      <c r="AJ71" s="1">
        <v>4</v>
      </c>
      <c r="AK71" s="1">
        <v>5</v>
      </c>
      <c r="AL71" s="1">
        <v>5</v>
      </c>
      <c r="AM71" s="1">
        <v>5</v>
      </c>
      <c r="AN71" s="1">
        <v>5</v>
      </c>
      <c r="AO71" s="1">
        <v>4</v>
      </c>
      <c r="AP71" s="1">
        <v>4</v>
      </c>
      <c r="AQ71" s="1">
        <v>4</v>
      </c>
      <c r="AR71" s="1">
        <v>5</v>
      </c>
      <c r="AS71" s="1">
        <v>4</v>
      </c>
      <c r="AT71" s="1">
        <v>5</v>
      </c>
      <c r="AU71" s="1">
        <v>5</v>
      </c>
      <c r="AV71" s="1">
        <v>3</v>
      </c>
      <c r="AW71" s="1">
        <v>4</v>
      </c>
      <c r="AX71" s="1">
        <v>4</v>
      </c>
      <c r="AY71" s="1">
        <v>5</v>
      </c>
      <c r="AZ71" s="1">
        <v>4</v>
      </c>
      <c r="BA71" s="1">
        <v>5</v>
      </c>
      <c r="BB71" s="1">
        <v>3</v>
      </c>
      <c r="BC71" s="1">
        <v>2</v>
      </c>
      <c r="BD71" s="1">
        <v>5</v>
      </c>
      <c r="BE71" s="1" t="s">
        <v>2411</v>
      </c>
      <c r="BF71" s="1" t="s">
        <v>2412</v>
      </c>
      <c r="BG71" s="1" t="s">
        <v>2415</v>
      </c>
      <c r="BH71" s="1" t="s">
        <v>2416</v>
      </c>
      <c r="BI71" s="1" t="s">
        <v>2414</v>
      </c>
      <c r="BJ71" s="1" t="s">
        <v>2413</v>
      </c>
      <c r="BK71" s="1" t="s">
        <v>2418</v>
      </c>
      <c r="BL71" s="1" t="s">
        <v>2418</v>
      </c>
      <c r="BM71" s="1" t="s">
        <v>2418</v>
      </c>
      <c r="BN71" s="1" t="s">
        <v>2418</v>
      </c>
      <c r="BO71" s="1" t="s">
        <v>2418</v>
      </c>
      <c r="BP71" s="1" t="s">
        <v>2418</v>
      </c>
      <c r="BQ71" s="1" t="s">
        <v>2418</v>
      </c>
      <c r="BR71" s="1" t="s">
        <v>2118</v>
      </c>
      <c r="BS71" s="1" t="s">
        <v>2118</v>
      </c>
      <c r="BT71" s="1" t="s">
        <v>2418</v>
      </c>
      <c r="BU71" s="1" t="s">
        <v>198</v>
      </c>
      <c r="BV71" s="1" t="s">
        <v>187</v>
      </c>
      <c r="BX71" s="1" t="s">
        <v>2128</v>
      </c>
      <c r="BY71" s="1" t="s">
        <v>704</v>
      </c>
      <c r="BZ71" s="1" t="s">
        <v>712</v>
      </c>
      <c r="CA71" s="1" t="s">
        <v>720</v>
      </c>
      <c r="CB71" s="1" t="s">
        <v>727</v>
      </c>
      <c r="CC71" s="1" t="s">
        <v>977</v>
      </c>
      <c r="CD71" s="1" t="s">
        <v>206</v>
      </c>
      <c r="CE71" s="1" t="s">
        <v>830</v>
      </c>
      <c r="CF71" s="1" t="s">
        <v>838</v>
      </c>
      <c r="CG71" s="1" t="s">
        <v>845</v>
      </c>
    </row>
    <row r="72" spans="1:85" ht="12.75" x14ac:dyDescent="0.2">
      <c r="A72" s="14">
        <v>41978.454322592588</v>
      </c>
      <c r="B72" s="1">
        <v>2</v>
      </c>
      <c r="C72" s="1">
        <v>5</v>
      </c>
      <c r="D72" s="1">
        <v>1</v>
      </c>
      <c r="E72" s="1">
        <v>1</v>
      </c>
      <c r="F72" s="1">
        <v>4</v>
      </c>
      <c r="G72" s="1">
        <v>5</v>
      </c>
      <c r="H72" s="1">
        <v>4</v>
      </c>
      <c r="I72" s="1">
        <v>4</v>
      </c>
      <c r="J72" s="1">
        <v>2</v>
      </c>
      <c r="K72" s="1">
        <v>2</v>
      </c>
      <c r="L72" s="1">
        <v>2</v>
      </c>
      <c r="M72" s="1">
        <v>4</v>
      </c>
      <c r="N72" s="1">
        <v>3</v>
      </c>
      <c r="O72" s="1">
        <v>2</v>
      </c>
      <c r="P72" s="1">
        <v>4</v>
      </c>
      <c r="Q72" s="1">
        <v>2</v>
      </c>
      <c r="R72" s="1">
        <v>3</v>
      </c>
      <c r="S72" s="1">
        <v>3</v>
      </c>
      <c r="T72" s="1">
        <v>2</v>
      </c>
      <c r="U72" s="1">
        <v>1</v>
      </c>
      <c r="V72" s="1">
        <v>4</v>
      </c>
      <c r="W72" s="1">
        <v>2</v>
      </c>
      <c r="X72" s="1">
        <v>2</v>
      </c>
      <c r="Y72" s="1">
        <v>3</v>
      </c>
      <c r="Z72" s="1">
        <v>2</v>
      </c>
      <c r="AA72" s="1">
        <v>3</v>
      </c>
      <c r="AB72" s="1">
        <v>2</v>
      </c>
      <c r="AC72" s="1">
        <v>4</v>
      </c>
      <c r="AD72" s="1">
        <v>2</v>
      </c>
      <c r="AE72" s="1">
        <v>2</v>
      </c>
      <c r="AF72" s="1">
        <v>2</v>
      </c>
      <c r="AG72" s="1">
        <v>2</v>
      </c>
      <c r="AH72" s="1">
        <v>3</v>
      </c>
      <c r="AI72" s="1">
        <v>3</v>
      </c>
      <c r="AJ72" s="1">
        <v>2</v>
      </c>
      <c r="AK72" s="1">
        <v>5</v>
      </c>
      <c r="AL72" s="1">
        <v>2</v>
      </c>
      <c r="AM72" s="1">
        <v>1</v>
      </c>
      <c r="AN72" s="1">
        <v>4</v>
      </c>
      <c r="AO72" s="1">
        <v>5</v>
      </c>
      <c r="AP72" s="1">
        <v>4</v>
      </c>
      <c r="AQ72" s="1">
        <v>4</v>
      </c>
      <c r="AR72" s="1">
        <v>2</v>
      </c>
      <c r="AS72" s="1">
        <v>2</v>
      </c>
      <c r="AT72" s="1">
        <v>2</v>
      </c>
      <c r="AU72" s="1">
        <v>3</v>
      </c>
      <c r="AV72" s="1">
        <v>3</v>
      </c>
      <c r="AW72" s="1">
        <v>2</v>
      </c>
      <c r="AX72" s="1">
        <v>5</v>
      </c>
      <c r="AY72" s="1">
        <v>2</v>
      </c>
      <c r="AZ72" s="1">
        <v>3</v>
      </c>
      <c r="BA72" s="1">
        <v>3</v>
      </c>
      <c r="BB72" s="1">
        <v>1</v>
      </c>
      <c r="BC72" s="1">
        <v>1</v>
      </c>
      <c r="BD72" s="1">
        <v>4</v>
      </c>
      <c r="BE72" s="1" t="s">
        <v>2411</v>
      </c>
      <c r="BF72" s="1" t="s">
        <v>2414</v>
      </c>
      <c r="BG72" s="1" t="s">
        <v>2412</v>
      </c>
      <c r="BH72" s="1" t="s">
        <v>2415</v>
      </c>
      <c r="BI72" s="1" t="s">
        <v>2416</v>
      </c>
      <c r="BJ72" s="1" t="s">
        <v>2413</v>
      </c>
      <c r="BK72" s="1" t="s">
        <v>2418</v>
      </c>
      <c r="BL72" s="1" t="s">
        <v>198</v>
      </c>
      <c r="BM72" s="1" t="s">
        <v>198</v>
      </c>
      <c r="BN72" s="1" t="s">
        <v>1564</v>
      </c>
      <c r="BO72" s="1" t="s">
        <v>198</v>
      </c>
      <c r="BP72" s="1" t="s">
        <v>1564</v>
      </c>
      <c r="BQ72" s="1" t="s">
        <v>198</v>
      </c>
      <c r="BR72" s="1" t="s">
        <v>198</v>
      </c>
      <c r="BS72" s="1" t="s">
        <v>198</v>
      </c>
      <c r="BT72" s="1" t="s">
        <v>198</v>
      </c>
      <c r="BU72" s="1" t="s">
        <v>198</v>
      </c>
      <c r="BV72" s="1" t="s">
        <v>2227</v>
      </c>
      <c r="BW72" s="1" t="s">
        <v>2486</v>
      </c>
      <c r="BX72" s="1" t="s">
        <v>2128</v>
      </c>
      <c r="BY72" s="1" t="s">
        <v>705</v>
      </c>
      <c r="BZ72" s="1" t="s">
        <v>713</v>
      </c>
      <c r="CA72" s="1" t="s">
        <v>720</v>
      </c>
      <c r="CB72" s="1" t="s">
        <v>727</v>
      </c>
      <c r="CC72" s="1" t="s">
        <v>2487</v>
      </c>
      <c r="CD72" s="1" t="s">
        <v>830</v>
      </c>
      <c r="CE72" s="1" t="s">
        <v>1242</v>
      </c>
      <c r="CF72" s="1" t="s">
        <v>837</v>
      </c>
      <c r="CG72" s="1" t="s">
        <v>844</v>
      </c>
    </row>
    <row r="73" spans="1:85" ht="12.75" x14ac:dyDescent="0.2">
      <c r="A73" s="14">
        <v>41978.45638254629</v>
      </c>
      <c r="B73" s="1">
        <v>2</v>
      </c>
      <c r="C73" s="1">
        <v>2</v>
      </c>
      <c r="D73" s="1">
        <v>1</v>
      </c>
      <c r="E73" s="1">
        <v>1</v>
      </c>
      <c r="F73" s="1">
        <v>5</v>
      </c>
      <c r="G73" s="1">
        <v>1</v>
      </c>
      <c r="H73" s="1">
        <v>1</v>
      </c>
      <c r="I73" s="1">
        <v>1</v>
      </c>
      <c r="J73" s="1">
        <v>2</v>
      </c>
      <c r="K73" s="1">
        <v>2</v>
      </c>
      <c r="L73" s="1">
        <v>3</v>
      </c>
      <c r="M73" s="1">
        <v>2</v>
      </c>
      <c r="N73" s="1">
        <v>1</v>
      </c>
      <c r="O73" s="1">
        <v>4</v>
      </c>
      <c r="P73" s="1">
        <v>4</v>
      </c>
      <c r="Q73" s="1">
        <v>2</v>
      </c>
      <c r="R73" s="1">
        <v>2</v>
      </c>
      <c r="S73" s="1">
        <v>5</v>
      </c>
      <c r="T73" s="1">
        <v>1</v>
      </c>
      <c r="U73" s="1">
        <v>4</v>
      </c>
      <c r="V73" s="1">
        <v>4</v>
      </c>
      <c r="W73" s="1">
        <v>5</v>
      </c>
      <c r="X73" s="1">
        <v>1</v>
      </c>
      <c r="Y73" s="1">
        <v>4</v>
      </c>
      <c r="Z73" s="1">
        <v>1</v>
      </c>
      <c r="AA73" s="1">
        <v>5</v>
      </c>
      <c r="AB73" s="1">
        <v>3</v>
      </c>
      <c r="AC73" s="1">
        <v>3</v>
      </c>
      <c r="AD73" s="1">
        <v>2</v>
      </c>
      <c r="AE73" s="1">
        <v>1</v>
      </c>
      <c r="AF73" s="1">
        <v>4</v>
      </c>
      <c r="AG73" s="1">
        <v>3</v>
      </c>
      <c r="AH73" s="1">
        <v>2</v>
      </c>
      <c r="AI73" s="1">
        <v>4</v>
      </c>
      <c r="AJ73" s="1">
        <v>1</v>
      </c>
      <c r="AK73" s="1">
        <v>1</v>
      </c>
      <c r="AL73" s="1">
        <v>1</v>
      </c>
      <c r="AM73" s="1">
        <v>1</v>
      </c>
      <c r="AN73" s="1">
        <v>5</v>
      </c>
      <c r="AO73" s="1">
        <v>2</v>
      </c>
      <c r="AP73" s="1">
        <v>2</v>
      </c>
      <c r="AQ73" s="1">
        <v>1</v>
      </c>
      <c r="AR73" s="1">
        <v>2</v>
      </c>
      <c r="AS73" s="1">
        <v>1</v>
      </c>
      <c r="AT73" s="1">
        <v>3</v>
      </c>
      <c r="AU73" s="1">
        <v>3</v>
      </c>
      <c r="AV73" s="1">
        <v>1</v>
      </c>
      <c r="AW73" s="1">
        <v>3</v>
      </c>
      <c r="AX73" s="1">
        <v>5</v>
      </c>
      <c r="AY73" s="1">
        <v>2</v>
      </c>
      <c r="AZ73" s="1">
        <v>2</v>
      </c>
      <c r="BA73" s="1">
        <v>4</v>
      </c>
      <c r="BB73" s="1">
        <v>1</v>
      </c>
      <c r="BC73" s="1">
        <v>4</v>
      </c>
      <c r="BD73" s="1">
        <v>5</v>
      </c>
      <c r="BE73" s="1" t="s">
        <v>2416</v>
      </c>
      <c r="BF73" s="1" t="s">
        <v>2411</v>
      </c>
      <c r="BG73" s="1" t="s">
        <v>2412</v>
      </c>
      <c r="BH73" s="1" t="s">
        <v>2414</v>
      </c>
      <c r="BI73" s="1" t="s">
        <v>2413</v>
      </c>
      <c r="BJ73" s="1" t="s">
        <v>2415</v>
      </c>
      <c r="BK73" s="1" t="s">
        <v>1564</v>
      </c>
      <c r="BL73" s="1" t="s">
        <v>198</v>
      </c>
      <c r="BM73" s="1" t="s">
        <v>198</v>
      </c>
      <c r="BN73" s="1" t="s">
        <v>1564</v>
      </c>
      <c r="BO73" s="1" t="s">
        <v>1564</v>
      </c>
      <c r="BP73" s="1" t="s">
        <v>1564</v>
      </c>
      <c r="BQ73" s="1" t="s">
        <v>198</v>
      </c>
      <c r="BR73" s="1" t="s">
        <v>198</v>
      </c>
      <c r="BS73" s="1" t="s">
        <v>198</v>
      </c>
      <c r="BT73" s="1" t="s">
        <v>5</v>
      </c>
      <c r="BU73" s="1" t="s">
        <v>198</v>
      </c>
      <c r="BV73" s="1" t="s">
        <v>183</v>
      </c>
      <c r="BW73" s="1" t="s">
        <v>2121</v>
      </c>
      <c r="BX73" s="1" t="s">
        <v>2332</v>
      </c>
      <c r="BY73" s="1" t="s">
        <v>705</v>
      </c>
      <c r="BZ73" s="1" t="s">
        <v>712</v>
      </c>
      <c r="CA73" s="1" t="s">
        <v>719</v>
      </c>
      <c r="CB73" s="1" t="s">
        <v>727</v>
      </c>
      <c r="CC73" s="1" t="s">
        <v>751</v>
      </c>
      <c r="CD73" s="1" t="s">
        <v>236</v>
      </c>
      <c r="CE73" s="1" t="s">
        <v>2488</v>
      </c>
      <c r="CF73" s="1" t="s">
        <v>837</v>
      </c>
      <c r="CG73" s="1" t="s">
        <v>844</v>
      </c>
    </row>
    <row r="74" spans="1:85" ht="12.75" x14ac:dyDescent="0.2">
      <c r="A74" s="14">
        <v>41978.473457916669</v>
      </c>
      <c r="B74" s="1">
        <v>3</v>
      </c>
      <c r="C74" s="1">
        <v>5</v>
      </c>
      <c r="D74" s="1">
        <v>5</v>
      </c>
      <c r="E74" s="1">
        <v>2</v>
      </c>
      <c r="F74" s="1">
        <v>5</v>
      </c>
      <c r="G74" s="1">
        <v>4</v>
      </c>
      <c r="H74" s="1">
        <v>3</v>
      </c>
      <c r="I74" s="1">
        <v>5</v>
      </c>
      <c r="J74" s="1">
        <v>4</v>
      </c>
      <c r="K74" s="1">
        <v>2</v>
      </c>
      <c r="L74" s="1">
        <v>3</v>
      </c>
      <c r="M74" s="1">
        <v>2</v>
      </c>
      <c r="N74" s="1">
        <v>4</v>
      </c>
      <c r="O74" s="1">
        <v>5</v>
      </c>
      <c r="P74" s="1">
        <v>3</v>
      </c>
      <c r="Q74" s="1">
        <v>5</v>
      </c>
      <c r="R74" s="1">
        <v>5</v>
      </c>
      <c r="S74" s="1">
        <v>5</v>
      </c>
      <c r="T74" s="1">
        <v>2</v>
      </c>
      <c r="U74" s="1">
        <v>4</v>
      </c>
      <c r="V74" s="1">
        <v>5</v>
      </c>
      <c r="W74" s="1">
        <v>5</v>
      </c>
      <c r="X74" s="1">
        <v>5</v>
      </c>
      <c r="Y74" s="1">
        <v>5</v>
      </c>
      <c r="Z74" s="1">
        <v>5</v>
      </c>
      <c r="AA74" s="1">
        <v>5</v>
      </c>
      <c r="AB74" s="1">
        <v>5</v>
      </c>
      <c r="AC74" s="1">
        <v>3</v>
      </c>
      <c r="AD74" s="1">
        <v>5</v>
      </c>
      <c r="AE74" s="1">
        <v>2</v>
      </c>
      <c r="AF74" s="1">
        <v>5</v>
      </c>
      <c r="AG74" s="1">
        <v>4</v>
      </c>
      <c r="AH74" s="1">
        <v>4</v>
      </c>
      <c r="AI74" s="1">
        <v>4</v>
      </c>
      <c r="AJ74" s="1">
        <v>4</v>
      </c>
      <c r="AK74" s="1">
        <v>5</v>
      </c>
      <c r="AL74" s="1">
        <v>5</v>
      </c>
      <c r="AM74" s="1">
        <v>3</v>
      </c>
      <c r="AN74" s="1">
        <v>5</v>
      </c>
      <c r="AO74" s="1">
        <v>5</v>
      </c>
      <c r="AP74" s="1">
        <v>4</v>
      </c>
      <c r="AQ74" s="1">
        <v>5</v>
      </c>
      <c r="AR74" s="1">
        <v>5</v>
      </c>
      <c r="AS74" s="1">
        <v>4</v>
      </c>
      <c r="AT74" s="1">
        <v>5</v>
      </c>
      <c r="AU74" s="1">
        <v>4</v>
      </c>
      <c r="AV74" s="1">
        <v>4</v>
      </c>
      <c r="AW74" s="1">
        <v>5</v>
      </c>
      <c r="AX74" s="1">
        <v>4</v>
      </c>
      <c r="AY74" s="1">
        <v>5</v>
      </c>
      <c r="AZ74" s="1">
        <v>5</v>
      </c>
      <c r="BA74" s="1">
        <v>5</v>
      </c>
      <c r="BB74" s="1">
        <v>4</v>
      </c>
      <c r="BC74" s="1">
        <v>4</v>
      </c>
      <c r="BD74" s="1">
        <v>5</v>
      </c>
      <c r="BE74" s="1" t="s">
        <v>2414</v>
      </c>
      <c r="BF74" s="1" t="s">
        <v>2413</v>
      </c>
      <c r="BG74" s="1" t="s">
        <v>2416</v>
      </c>
      <c r="BH74" s="1" t="s">
        <v>2412</v>
      </c>
      <c r="BI74" s="1" t="s">
        <v>2415</v>
      </c>
      <c r="BJ74" s="1" t="s">
        <v>2411</v>
      </c>
      <c r="BK74" s="1" t="s">
        <v>2418</v>
      </c>
      <c r="BL74" s="1" t="s">
        <v>2418</v>
      </c>
      <c r="BM74" s="1" t="s">
        <v>198</v>
      </c>
      <c r="BN74" s="1" t="s">
        <v>2418</v>
      </c>
      <c r="BO74" s="1" t="s">
        <v>198</v>
      </c>
      <c r="BP74" s="1" t="s">
        <v>2418</v>
      </c>
      <c r="BQ74" s="1" t="s">
        <v>2418</v>
      </c>
      <c r="BR74" s="1" t="s">
        <v>2418</v>
      </c>
      <c r="BS74" s="1" t="s">
        <v>2418</v>
      </c>
      <c r="BT74" s="1" t="s">
        <v>2418</v>
      </c>
      <c r="BU74" s="1" t="s">
        <v>198</v>
      </c>
      <c r="BV74" s="1" t="s">
        <v>2131</v>
      </c>
      <c r="BW74" s="1" t="s">
        <v>2130</v>
      </c>
      <c r="BX74" s="1" t="s">
        <v>2489</v>
      </c>
      <c r="BY74" s="1" t="s">
        <v>705</v>
      </c>
      <c r="BZ74" s="1" t="s">
        <v>711</v>
      </c>
      <c r="CA74" s="1" t="s">
        <v>719</v>
      </c>
      <c r="CB74" s="1" t="s">
        <v>1054</v>
      </c>
      <c r="CD74" s="1" t="s">
        <v>206</v>
      </c>
      <c r="CE74" s="1" t="s">
        <v>1023</v>
      </c>
      <c r="CF74" s="1" t="s">
        <v>1167</v>
      </c>
      <c r="CG74" s="1" t="s">
        <v>1186</v>
      </c>
    </row>
    <row r="75" spans="1:85" ht="12.75" x14ac:dyDescent="0.2">
      <c r="A75" s="14">
        <v>41978.498614513883</v>
      </c>
      <c r="B75" s="1">
        <v>3</v>
      </c>
      <c r="C75" s="1">
        <v>5</v>
      </c>
      <c r="D75" s="1">
        <v>4</v>
      </c>
      <c r="E75" s="1">
        <v>1</v>
      </c>
      <c r="F75" s="1">
        <v>5</v>
      </c>
      <c r="G75" s="1">
        <v>3</v>
      </c>
      <c r="H75" s="1">
        <v>4</v>
      </c>
      <c r="I75" s="1">
        <v>4</v>
      </c>
      <c r="J75" s="1">
        <v>1</v>
      </c>
      <c r="K75" s="1">
        <v>2</v>
      </c>
      <c r="L75" s="1">
        <v>3</v>
      </c>
      <c r="M75" s="1">
        <v>1</v>
      </c>
      <c r="N75" s="1">
        <v>1</v>
      </c>
      <c r="O75" s="1">
        <v>1</v>
      </c>
      <c r="P75" s="1">
        <v>1</v>
      </c>
      <c r="Q75" s="1">
        <v>2</v>
      </c>
      <c r="R75" s="1">
        <v>1</v>
      </c>
      <c r="S75" s="1">
        <v>4</v>
      </c>
      <c r="T75" s="1">
        <v>1</v>
      </c>
      <c r="U75" s="1">
        <v>1</v>
      </c>
      <c r="V75" s="1">
        <v>3</v>
      </c>
      <c r="W75" s="1">
        <v>3</v>
      </c>
      <c r="X75" s="1">
        <v>3</v>
      </c>
      <c r="Y75" s="1">
        <v>3</v>
      </c>
      <c r="Z75" s="1">
        <v>4</v>
      </c>
      <c r="AA75" s="1">
        <v>5</v>
      </c>
      <c r="AB75" s="1">
        <v>4</v>
      </c>
      <c r="AC75" s="1">
        <v>4</v>
      </c>
      <c r="AD75" s="1">
        <v>3</v>
      </c>
      <c r="AE75" s="1">
        <v>4</v>
      </c>
      <c r="AF75" s="1">
        <v>2</v>
      </c>
      <c r="AG75" s="1">
        <v>2</v>
      </c>
      <c r="AH75" s="1">
        <v>5</v>
      </c>
      <c r="AI75" s="1">
        <v>3</v>
      </c>
      <c r="AJ75" s="1">
        <v>5</v>
      </c>
      <c r="AK75" s="1">
        <v>5</v>
      </c>
      <c r="AL75" s="1">
        <v>4</v>
      </c>
      <c r="AM75" s="1">
        <v>1</v>
      </c>
      <c r="AN75" s="1">
        <v>5</v>
      </c>
      <c r="AO75" s="1">
        <v>4</v>
      </c>
      <c r="AP75" s="1">
        <v>5</v>
      </c>
      <c r="AQ75" s="1">
        <v>4</v>
      </c>
      <c r="AR75" s="1">
        <v>1</v>
      </c>
      <c r="AS75" s="1">
        <v>1</v>
      </c>
      <c r="AT75" s="1">
        <v>3</v>
      </c>
      <c r="AU75" s="1">
        <v>1</v>
      </c>
      <c r="AV75" s="1">
        <v>1</v>
      </c>
      <c r="AW75" s="1">
        <v>1</v>
      </c>
      <c r="AX75" s="1">
        <v>3</v>
      </c>
      <c r="AY75" s="1">
        <v>1</v>
      </c>
      <c r="AZ75" s="1">
        <v>1</v>
      </c>
      <c r="BA75" s="1">
        <v>4</v>
      </c>
      <c r="BB75" s="1">
        <v>1</v>
      </c>
      <c r="BC75" s="1">
        <v>1</v>
      </c>
      <c r="BD75" s="1">
        <v>4</v>
      </c>
      <c r="BE75" s="1" t="s">
        <v>2411</v>
      </c>
      <c r="BF75" s="1" t="s">
        <v>2414</v>
      </c>
      <c r="BG75" s="1" t="s">
        <v>2413</v>
      </c>
      <c r="BH75" s="1" t="s">
        <v>2412</v>
      </c>
      <c r="BI75" s="1" t="s">
        <v>2415</v>
      </c>
      <c r="BJ75" s="1" t="s">
        <v>2416</v>
      </c>
      <c r="BK75" s="1" t="s">
        <v>198</v>
      </c>
      <c r="BL75" s="1" t="s">
        <v>1564</v>
      </c>
      <c r="BM75" s="1" t="s">
        <v>2418</v>
      </c>
      <c r="BN75" s="1" t="s">
        <v>198</v>
      </c>
      <c r="BO75" s="1" t="s">
        <v>1564</v>
      </c>
      <c r="BP75" s="1" t="s">
        <v>1564</v>
      </c>
      <c r="BQ75" s="1" t="s">
        <v>1564</v>
      </c>
      <c r="BR75" s="1" t="s">
        <v>1564</v>
      </c>
      <c r="BS75" s="1" t="s">
        <v>1564</v>
      </c>
      <c r="BT75" s="1" t="s">
        <v>1564</v>
      </c>
      <c r="BU75" s="1" t="s">
        <v>182</v>
      </c>
      <c r="BY75" s="1" t="s">
        <v>705</v>
      </c>
      <c r="BZ75" s="1" t="s">
        <v>712</v>
      </c>
      <c r="CA75" s="1" t="s">
        <v>719</v>
      </c>
      <c r="CB75" s="1" t="s">
        <v>727</v>
      </c>
      <c r="CC75" s="1" t="s">
        <v>977</v>
      </c>
      <c r="CD75" s="1" t="s">
        <v>206</v>
      </c>
      <c r="CE75" s="1" t="s">
        <v>830</v>
      </c>
      <c r="CF75" s="1" t="s">
        <v>837</v>
      </c>
      <c r="CG75" s="1" t="s">
        <v>844</v>
      </c>
    </row>
    <row r="76" spans="1:85" ht="12.75" x14ac:dyDescent="0.2">
      <c r="A76" s="14">
        <v>41978.49995657408</v>
      </c>
      <c r="B76" s="1">
        <v>1</v>
      </c>
      <c r="C76" s="1">
        <v>1</v>
      </c>
      <c r="D76" s="1">
        <v>4</v>
      </c>
      <c r="E76" s="1">
        <v>3</v>
      </c>
      <c r="F76" s="1">
        <v>1</v>
      </c>
      <c r="G76" s="1">
        <v>1</v>
      </c>
      <c r="H76" s="1">
        <v>1</v>
      </c>
      <c r="I76" s="1">
        <v>1</v>
      </c>
      <c r="J76" s="1">
        <v>1</v>
      </c>
      <c r="K76" s="1">
        <v>5</v>
      </c>
      <c r="L76" s="1">
        <v>1</v>
      </c>
      <c r="M76" s="1">
        <v>1</v>
      </c>
      <c r="N76" s="1">
        <v>1</v>
      </c>
      <c r="O76" s="1">
        <v>5</v>
      </c>
      <c r="P76" s="1">
        <v>1</v>
      </c>
      <c r="Q76" s="1">
        <v>4</v>
      </c>
      <c r="R76" s="1">
        <v>5</v>
      </c>
      <c r="S76" s="1">
        <v>1</v>
      </c>
      <c r="T76" s="1">
        <v>1</v>
      </c>
      <c r="U76" s="1">
        <v>5</v>
      </c>
      <c r="V76" s="1">
        <v>1</v>
      </c>
      <c r="W76" s="1">
        <v>3</v>
      </c>
      <c r="X76" s="1">
        <v>5</v>
      </c>
      <c r="Y76" s="1">
        <v>5</v>
      </c>
      <c r="Z76" s="1" t="s">
        <v>5</v>
      </c>
      <c r="AA76" s="1" t="s">
        <v>5</v>
      </c>
      <c r="AB76" s="1">
        <v>5</v>
      </c>
      <c r="AC76" s="1" t="s">
        <v>5</v>
      </c>
      <c r="AD76" s="1" t="s">
        <v>5</v>
      </c>
      <c r="AE76" s="1">
        <v>1</v>
      </c>
      <c r="AF76" s="1">
        <v>1</v>
      </c>
      <c r="AG76" s="1">
        <v>1</v>
      </c>
      <c r="AH76" s="1">
        <v>5</v>
      </c>
      <c r="AI76" s="1">
        <v>4</v>
      </c>
      <c r="AJ76" s="1">
        <v>1</v>
      </c>
      <c r="AK76" s="1">
        <v>1</v>
      </c>
      <c r="AL76" s="1">
        <v>5</v>
      </c>
      <c r="AM76" s="1">
        <v>5</v>
      </c>
      <c r="AN76" s="1">
        <v>3</v>
      </c>
      <c r="AO76" s="1">
        <v>1</v>
      </c>
      <c r="AP76" s="1">
        <v>3</v>
      </c>
      <c r="AQ76" s="1">
        <v>3</v>
      </c>
      <c r="AR76" s="1">
        <v>1</v>
      </c>
      <c r="AS76" s="1">
        <v>5</v>
      </c>
      <c r="AT76" s="1">
        <v>1</v>
      </c>
      <c r="AU76" s="1">
        <v>3</v>
      </c>
      <c r="AV76" s="1">
        <v>1</v>
      </c>
      <c r="AW76" s="1">
        <v>5</v>
      </c>
      <c r="AX76" s="1">
        <v>3</v>
      </c>
      <c r="AY76" s="1">
        <v>5</v>
      </c>
      <c r="AZ76" s="1">
        <v>5</v>
      </c>
      <c r="BA76" s="1">
        <v>5</v>
      </c>
      <c r="BB76" s="1">
        <v>1</v>
      </c>
      <c r="BC76" s="1">
        <v>5</v>
      </c>
      <c r="BD76" s="1">
        <v>5</v>
      </c>
      <c r="BE76" s="1" t="s">
        <v>2412</v>
      </c>
      <c r="BF76" s="1" t="s">
        <v>2414</v>
      </c>
      <c r="BG76" s="1" t="s">
        <v>2413</v>
      </c>
      <c r="BH76" s="1" t="s">
        <v>2416</v>
      </c>
      <c r="BI76" s="1" t="s">
        <v>2411</v>
      </c>
      <c r="BJ76" s="1" t="s">
        <v>2415</v>
      </c>
      <c r="BK76" s="1" t="s">
        <v>2418</v>
      </c>
      <c r="BL76" s="1" t="s">
        <v>198</v>
      </c>
      <c r="BM76" s="1" t="s">
        <v>198</v>
      </c>
      <c r="BN76" s="1" t="s">
        <v>198</v>
      </c>
      <c r="BO76" s="1" t="s">
        <v>198</v>
      </c>
      <c r="BP76" s="1" t="s">
        <v>198</v>
      </c>
      <c r="BQ76" s="1" t="s">
        <v>5</v>
      </c>
      <c r="BR76" s="1" t="s">
        <v>198</v>
      </c>
      <c r="BS76" s="1" t="s">
        <v>198</v>
      </c>
      <c r="BT76" s="1" t="s">
        <v>198</v>
      </c>
      <c r="BU76" s="1" t="s">
        <v>182</v>
      </c>
      <c r="BY76" s="1" t="s">
        <v>704</v>
      </c>
      <c r="BZ76" s="1" t="s">
        <v>713</v>
      </c>
      <c r="CA76" s="1" t="s">
        <v>723</v>
      </c>
      <c r="CB76" s="1" t="s">
        <v>728</v>
      </c>
      <c r="CC76" s="1" t="s">
        <v>756</v>
      </c>
      <c r="CD76" s="1" t="s">
        <v>741</v>
      </c>
      <c r="CF76" s="1" t="s">
        <v>840</v>
      </c>
      <c r="CG76" s="1" t="s">
        <v>2490</v>
      </c>
    </row>
    <row r="77" spans="1:85" ht="12.75" x14ac:dyDescent="0.2">
      <c r="A77" s="14">
        <v>41978.501439363426</v>
      </c>
      <c r="B77" s="1">
        <v>4</v>
      </c>
      <c r="C77" s="1">
        <v>1</v>
      </c>
      <c r="D77" s="1">
        <v>4</v>
      </c>
      <c r="E77" s="1">
        <v>4</v>
      </c>
      <c r="F77" s="1">
        <v>2</v>
      </c>
      <c r="G77" s="1">
        <v>1</v>
      </c>
      <c r="H77" s="1">
        <v>4</v>
      </c>
      <c r="I77" s="1">
        <v>1</v>
      </c>
      <c r="J77" s="1">
        <v>4</v>
      </c>
      <c r="K77" s="1">
        <v>4</v>
      </c>
      <c r="L77" s="1">
        <v>1</v>
      </c>
      <c r="M77" s="1">
        <v>3</v>
      </c>
      <c r="N77" s="1">
        <v>3</v>
      </c>
      <c r="O77" s="1">
        <v>5</v>
      </c>
      <c r="P77" s="1">
        <v>4</v>
      </c>
      <c r="Q77" s="1">
        <v>2</v>
      </c>
      <c r="R77" s="1">
        <v>5</v>
      </c>
      <c r="S77" s="1">
        <v>3</v>
      </c>
      <c r="T77" s="1">
        <v>1</v>
      </c>
      <c r="U77" s="1">
        <v>4</v>
      </c>
      <c r="V77" s="1">
        <v>4</v>
      </c>
      <c r="W77" s="1" t="s">
        <v>5</v>
      </c>
      <c r="X77" s="1">
        <v>1</v>
      </c>
      <c r="Y77" s="1">
        <v>5</v>
      </c>
      <c r="Z77" s="1">
        <v>3</v>
      </c>
      <c r="AA77" s="1">
        <v>4</v>
      </c>
      <c r="AB77" s="1">
        <v>1</v>
      </c>
      <c r="AC77" s="1">
        <v>1</v>
      </c>
      <c r="AD77" s="1">
        <v>1</v>
      </c>
      <c r="AE77" s="1">
        <v>1</v>
      </c>
      <c r="AF77" s="1">
        <v>1</v>
      </c>
      <c r="AG77" s="1">
        <v>1</v>
      </c>
      <c r="AH77" s="1">
        <v>5</v>
      </c>
      <c r="AI77" s="1">
        <v>1</v>
      </c>
      <c r="AJ77" s="1">
        <v>3</v>
      </c>
      <c r="AK77" s="1">
        <v>1</v>
      </c>
      <c r="AL77" s="1">
        <v>2</v>
      </c>
      <c r="AM77" s="1">
        <v>2</v>
      </c>
      <c r="AN77" s="1">
        <v>3</v>
      </c>
      <c r="AO77" s="1">
        <v>1</v>
      </c>
      <c r="AP77" s="1">
        <v>4</v>
      </c>
      <c r="AQ77" s="1">
        <v>1</v>
      </c>
      <c r="AR77" s="1">
        <v>2</v>
      </c>
      <c r="AS77" s="1">
        <v>4</v>
      </c>
      <c r="AT77" s="1">
        <v>1</v>
      </c>
      <c r="AU77" s="1">
        <v>4</v>
      </c>
      <c r="AV77" s="1">
        <v>1</v>
      </c>
      <c r="AW77" s="1">
        <v>5</v>
      </c>
      <c r="AX77" s="1">
        <v>3</v>
      </c>
      <c r="AY77" s="1">
        <v>4</v>
      </c>
      <c r="AZ77" s="1">
        <v>5</v>
      </c>
      <c r="BA77" s="1">
        <v>2</v>
      </c>
      <c r="BB77" s="1">
        <v>1</v>
      </c>
      <c r="BC77" s="1">
        <v>3</v>
      </c>
      <c r="BD77" s="1">
        <v>4</v>
      </c>
      <c r="BE77" s="1" t="s">
        <v>2414</v>
      </c>
      <c r="BF77" s="1" t="s">
        <v>2411</v>
      </c>
      <c r="BG77" s="1" t="s">
        <v>2416</v>
      </c>
      <c r="BH77" s="1" t="s">
        <v>2415</v>
      </c>
      <c r="BI77" s="1" t="s">
        <v>2412</v>
      </c>
      <c r="BJ77" s="1" t="s">
        <v>2413</v>
      </c>
      <c r="BK77" s="1" t="s">
        <v>198</v>
      </c>
      <c r="BL77" s="1" t="s">
        <v>198</v>
      </c>
      <c r="BM77" s="1" t="s">
        <v>1564</v>
      </c>
      <c r="BN77" s="1" t="s">
        <v>198</v>
      </c>
      <c r="BO77" s="1" t="s">
        <v>1564</v>
      </c>
      <c r="BP77" s="1" t="s">
        <v>2418</v>
      </c>
      <c r="BQ77" s="1" t="s">
        <v>198</v>
      </c>
      <c r="BR77" s="1" t="s">
        <v>198</v>
      </c>
      <c r="BS77" s="1" t="s">
        <v>198</v>
      </c>
      <c r="BT77" s="1" t="s">
        <v>198</v>
      </c>
      <c r="BU77" s="1" t="s">
        <v>198</v>
      </c>
      <c r="BV77" s="1" t="s">
        <v>2119</v>
      </c>
      <c r="BW77" s="1" t="s">
        <v>2138</v>
      </c>
      <c r="BX77" s="1" t="s">
        <v>2128</v>
      </c>
      <c r="BY77" s="1" t="s">
        <v>705</v>
      </c>
      <c r="BZ77" s="1" t="s">
        <v>714</v>
      </c>
      <c r="CA77" s="1" t="s">
        <v>719</v>
      </c>
      <c r="CB77" s="1" t="s">
        <v>729</v>
      </c>
      <c r="CC77" s="1" t="s">
        <v>2491</v>
      </c>
      <c r="CD77" s="1" t="s">
        <v>2492</v>
      </c>
      <c r="CE77" s="1" t="s">
        <v>830</v>
      </c>
      <c r="CF77" s="1" t="s">
        <v>1721</v>
      </c>
      <c r="CG77" s="1" t="s">
        <v>2493</v>
      </c>
    </row>
    <row r="78" spans="1:85" ht="12.75" x14ac:dyDescent="0.2">
      <c r="A78" s="14">
        <v>41978.638139525465</v>
      </c>
      <c r="B78" s="1">
        <v>3</v>
      </c>
      <c r="C78" s="1">
        <v>5</v>
      </c>
      <c r="D78" s="1">
        <v>5</v>
      </c>
      <c r="E78" s="1">
        <v>4</v>
      </c>
      <c r="F78" s="1">
        <v>4</v>
      </c>
      <c r="G78" s="1">
        <v>4</v>
      </c>
      <c r="H78" s="1">
        <v>4</v>
      </c>
      <c r="I78" s="1">
        <v>3</v>
      </c>
      <c r="J78" s="1">
        <v>4</v>
      </c>
      <c r="K78" s="1">
        <v>4</v>
      </c>
      <c r="L78" s="1">
        <v>2</v>
      </c>
      <c r="M78" s="1">
        <v>3</v>
      </c>
      <c r="N78" s="1">
        <v>3</v>
      </c>
      <c r="O78" s="1">
        <v>3</v>
      </c>
      <c r="P78" s="1">
        <v>3</v>
      </c>
      <c r="Q78" s="1">
        <v>3</v>
      </c>
      <c r="R78" s="1">
        <v>2</v>
      </c>
      <c r="S78" s="1">
        <v>4</v>
      </c>
      <c r="T78" s="1">
        <v>2</v>
      </c>
      <c r="U78" s="1">
        <v>3</v>
      </c>
      <c r="V78" s="1">
        <v>5</v>
      </c>
      <c r="W78" s="1">
        <v>4</v>
      </c>
      <c r="X78" s="1">
        <v>4</v>
      </c>
      <c r="Y78" s="1">
        <v>3</v>
      </c>
      <c r="Z78" s="1">
        <v>4</v>
      </c>
      <c r="AA78" s="1">
        <v>5</v>
      </c>
      <c r="AB78" s="1">
        <v>4</v>
      </c>
      <c r="AC78" s="1">
        <v>5</v>
      </c>
      <c r="AD78" s="1">
        <v>2</v>
      </c>
      <c r="AE78" s="1">
        <v>3</v>
      </c>
      <c r="AF78" s="1">
        <v>4</v>
      </c>
      <c r="AG78" s="1">
        <v>3</v>
      </c>
      <c r="AH78" s="1">
        <v>4</v>
      </c>
      <c r="AI78" s="1">
        <v>3</v>
      </c>
      <c r="AJ78" s="1">
        <v>3</v>
      </c>
      <c r="AK78" s="1">
        <v>5</v>
      </c>
      <c r="AL78" s="1">
        <v>4</v>
      </c>
      <c r="AM78" s="1">
        <v>3</v>
      </c>
      <c r="AN78" s="1">
        <v>5</v>
      </c>
      <c r="AO78" s="1">
        <v>4</v>
      </c>
      <c r="AP78" s="1">
        <v>4</v>
      </c>
      <c r="AQ78" s="1">
        <v>2</v>
      </c>
      <c r="AR78" s="1">
        <v>4</v>
      </c>
      <c r="AS78" s="1">
        <v>4</v>
      </c>
      <c r="AT78" s="1">
        <v>3</v>
      </c>
      <c r="AU78" s="1">
        <v>2</v>
      </c>
      <c r="AV78" s="1">
        <v>2</v>
      </c>
      <c r="AW78" s="1">
        <v>2</v>
      </c>
      <c r="AX78" s="1">
        <v>4</v>
      </c>
      <c r="AY78" s="1">
        <v>3</v>
      </c>
      <c r="AZ78" s="1">
        <v>2</v>
      </c>
      <c r="BA78" s="1">
        <v>4</v>
      </c>
      <c r="BB78" s="1">
        <v>2</v>
      </c>
      <c r="BC78" s="1">
        <v>3</v>
      </c>
      <c r="BD78" s="1">
        <v>5</v>
      </c>
      <c r="BE78" s="1" t="s">
        <v>2414</v>
      </c>
      <c r="BF78" s="1" t="s">
        <v>2414</v>
      </c>
      <c r="BG78" s="1" t="s">
        <v>2413</v>
      </c>
      <c r="BH78" s="1" t="s">
        <v>2412</v>
      </c>
      <c r="BI78" s="1" t="s">
        <v>2414</v>
      </c>
      <c r="BJ78" s="1" t="s">
        <v>2413</v>
      </c>
      <c r="BK78" s="1" t="s">
        <v>198</v>
      </c>
      <c r="BL78" s="1" t="s">
        <v>198</v>
      </c>
      <c r="BM78" s="1" t="s">
        <v>198</v>
      </c>
      <c r="BN78" s="1" t="s">
        <v>198</v>
      </c>
      <c r="BO78" s="1" t="s">
        <v>1564</v>
      </c>
      <c r="BP78" s="1" t="s">
        <v>198</v>
      </c>
      <c r="BQ78" s="1" t="s">
        <v>5</v>
      </c>
      <c r="BR78" s="1" t="s">
        <v>5</v>
      </c>
      <c r="BS78" s="1" t="s">
        <v>5</v>
      </c>
      <c r="BT78" s="1" t="s">
        <v>5</v>
      </c>
      <c r="BU78" s="1" t="s">
        <v>198</v>
      </c>
      <c r="BV78" s="1" t="s">
        <v>187</v>
      </c>
      <c r="BW78" s="1" t="s">
        <v>2125</v>
      </c>
      <c r="BX78" s="1" t="s">
        <v>2128</v>
      </c>
      <c r="BY78" s="1" t="s">
        <v>705</v>
      </c>
      <c r="BZ78" s="1" t="s">
        <v>712</v>
      </c>
      <c r="CA78" s="1" t="s">
        <v>719</v>
      </c>
      <c r="CB78" s="1" t="s">
        <v>727</v>
      </c>
      <c r="CC78" s="1" t="s">
        <v>2302</v>
      </c>
      <c r="CD78" s="1" t="s">
        <v>828</v>
      </c>
      <c r="CE78" s="1" t="s">
        <v>2435</v>
      </c>
      <c r="CF78" s="1" t="s">
        <v>837</v>
      </c>
      <c r="CG78" s="1" t="s">
        <v>844</v>
      </c>
    </row>
    <row r="79" spans="1:85" ht="12.75" x14ac:dyDescent="0.2">
      <c r="A79" s="14">
        <v>41978.647965983793</v>
      </c>
      <c r="B79" s="1">
        <v>4</v>
      </c>
      <c r="C79" s="1">
        <v>5</v>
      </c>
      <c r="D79" s="1">
        <v>3</v>
      </c>
      <c r="E79" s="1">
        <v>4</v>
      </c>
      <c r="F79" s="1">
        <v>5</v>
      </c>
      <c r="G79" s="1">
        <v>4</v>
      </c>
      <c r="H79" s="1">
        <v>5</v>
      </c>
      <c r="I79" s="1">
        <v>3</v>
      </c>
      <c r="J79" s="1">
        <v>2</v>
      </c>
      <c r="K79" s="1">
        <v>5</v>
      </c>
      <c r="L79" s="1">
        <v>3</v>
      </c>
      <c r="M79" s="1">
        <v>1</v>
      </c>
      <c r="N79" s="1">
        <v>3</v>
      </c>
      <c r="O79" s="1">
        <v>3</v>
      </c>
      <c r="P79" s="1">
        <v>5</v>
      </c>
      <c r="Q79" s="1">
        <v>2</v>
      </c>
      <c r="R79" s="1">
        <v>4</v>
      </c>
      <c r="S79" s="1">
        <v>5</v>
      </c>
      <c r="T79" s="1">
        <v>4</v>
      </c>
      <c r="U79" s="1">
        <v>5</v>
      </c>
      <c r="V79" s="1">
        <v>5</v>
      </c>
      <c r="W79" s="1">
        <v>5</v>
      </c>
      <c r="X79" s="1">
        <v>5</v>
      </c>
      <c r="Y79" s="1">
        <v>5</v>
      </c>
      <c r="Z79" s="1">
        <v>5</v>
      </c>
      <c r="AA79" s="1">
        <v>5</v>
      </c>
      <c r="AB79" s="1">
        <v>5</v>
      </c>
      <c r="AC79" s="1">
        <v>5</v>
      </c>
      <c r="AD79" s="1">
        <v>5</v>
      </c>
      <c r="AE79" s="1">
        <v>5</v>
      </c>
      <c r="AF79" s="1">
        <v>5</v>
      </c>
      <c r="AG79" s="1">
        <v>5</v>
      </c>
      <c r="AH79" s="1">
        <v>5</v>
      </c>
      <c r="AI79" s="1">
        <v>5</v>
      </c>
      <c r="AJ79" s="1">
        <v>4</v>
      </c>
      <c r="AK79" s="1">
        <v>5</v>
      </c>
      <c r="AL79" s="1">
        <v>4</v>
      </c>
      <c r="AM79" s="1">
        <v>5</v>
      </c>
      <c r="AN79" s="1">
        <v>5</v>
      </c>
      <c r="AO79" s="1">
        <v>5</v>
      </c>
      <c r="AP79" s="1">
        <v>5</v>
      </c>
      <c r="AQ79" s="1">
        <v>3</v>
      </c>
      <c r="AR79" s="1">
        <v>2</v>
      </c>
      <c r="AS79" s="1">
        <v>5</v>
      </c>
      <c r="AT79" s="1">
        <v>2</v>
      </c>
      <c r="AU79" s="1">
        <v>2</v>
      </c>
      <c r="AV79" s="1">
        <v>3</v>
      </c>
      <c r="AW79" s="1">
        <v>4</v>
      </c>
      <c r="AX79" s="1">
        <v>5</v>
      </c>
      <c r="AY79" s="1">
        <v>1</v>
      </c>
      <c r="AZ79" s="1">
        <v>5</v>
      </c>
      <c r="BA79" s="1">
        <v>5</v>
      </c>
      <c r="BB79" s="1">
        <v>5</v>
      </c>
      <c r="BC79" s="1">
        <v>5</v>
      </c>
      <c r="BD79" s="1">
        <v>5</v>
      </c>
      <c r="BE79" s="1" t="s">
        <v>2411</v>
      </c>
      <c r="BF79" s="1" t="s">
        <v>2414</v>
      </c>
      <c r="BG79" s="1" t="s">
        <v>2415</v>
      </c>
      <c r="BH79" s="1" t="s">
        <v>2412</v>
      </c>
      <c r="BI79" s="1" t="s">
        <v>2413</v>
      </c>
      <c r="BJ79" s="1" t="s">
        <v>2416</v>
      </c>
      <c r="BK79" s="1" t="s">
        <v>2418</v>
      </c>
      <c r="BL79" s="1" t="s">
        <v>2418</v>
      </c>
      <c r="BM79" s="1" t="s">
        <v>198</v>
      </c>
      <c r="BN79" s="1" t="s">
        <v>198</v>
      </c>
      <c r="BO79" s="1" t="s">
        <v>198</v>
      </c>
      <c r="BP79" s="1" t="s">
        <v>198</v>
      </c>
      <c r="BQ79" s="1" t="s">
        <v>2418</v>
      </c>
      <c r="BR79" s="1" t="s">
        <v>198</v>
      </c>
      <c r="BS79" s="1" t="s">
        <v>198</v>
      </c>
      <c r="BT79" s="1" t="s">
        <v>198</v>
      </c>
      <c r="BU79" s="1" t="s">
        <v>198</v>
      </c>
      <c r="BV79" s="1" t="s">
        <v>2204</v>
      </c>
      <c r="BW79" s="1" t="s">
        <v>2167</v>
      </c>
      <c r="BX79" s="1" t="s">
        <v>2128</v>
      </c>
      <c r="BY79" s="1" t="s">
        <v>704</v>
      </c>
      <c r="BZ79" s="1" t="s">
        <v>713</v>
      </c>
      <c r="CA79" s="1" t="s">
        <v>719</v>
      </c>
      <c r="CB79" s="1" t="s">
        <v>727</v>
      </c>
      <c r="CC79" s="1" t="s">
        <v>2168</v>
      </c>
      <c r="CD79" s="1" t="s">
        <v>206</v>
      </c>
      <c r="CE79" s="1" t="s">
        <v>2494</v>
      </c>
      <c r="CF79" s="1" t="s">
        <v>837</v>
      </c>
      <c r="CG79" s="1" t="s">
        <v>844</v>
      </c>
    </row>
    <row r="80" spans="1:85" ht="12.75" x14ac:dyDescent="0.2">
      <c r="A80" s="14">
        <v>41978.683039780095</v>
      </c>
      <c r="B80" s="1">
        <v>2</v>
      </c>
      <c r="C80" s="1">
        <v>5</v>
      </c>
      <c r="D80" s="1">
        <v>1</v>
      </c>
      <c r="E80" s="1">
        <v>1</v>
      </c>
      <c r="F80" s="1">
        <v>5</v>
      </c>
      <c r="G80" s="1">
        <v>3</v>
      </c>
      <c r="H80" s="1">
        <v>3</v>
      </c>
      <c r="I80" s="1">
        <v>1</v>
      </c>
      <c r="J80" s="1">
        <v>3</v>
      </c>
      <c r="K80" s="1">
        <v>2</v>
      </c>
      <c r="L80" s="1">
        <v>2</v>
      </c>
      <c r="M80" s="1">
        <v>1</v>
      </c>
      <c r="N80" s="1">
        <v>3</v>
      </c>
      <c r="O80" s="1">
        <v>4</v>
      </c>
      <c r="P80" s="1">
        <v>3</v>
      </c>
      <c r="Q80" s="1">
        <v>3</v>
      </c>
      <c r="R80" s="1">
        <v>1</v>
      </c>
      <c r="S80" s="1">
        <v>3</v>
      </c>
      <c r="T80" s="1">
        <v>1</v>
      </c>
      <c r="U80" s="1">
        <v>2</v>
      </c>
      <c r="V80" s="1">
        <v>5</v>
      </c>
      <c r="W80" s="1">
        <v>5</v>
      </c>
      <c r="X80" s="1">
        <v>3</v>
      </c>
      <c r="Y80" s="1">
        <v>4</v>
      </c>
      <c r="Z80" s="1">
        <v>3</v>
      </c>
      <c r="AA80" s="1">
        <v>4</v>
      </c>
      <c r="AB80" s="1">
        <v>3</v>
      </c>
      <c r="AC80" s="1">
        <v>5</v>
      </c>
      <c r="AD80" s="1">
        <v>2</v>
      </c>
      <c r="AE80" s="1">
        <v>4</v>
      </c>
      <c r="AF80" s="1">
        <v>2</v>
      </c>
      <c r="AG80" s="1">
        <v>2</v>
      </c>
      <c r="AH80" s="1">
        <v>4</v>
      </c>
      <c r="AI80" s="1">
        <v>3</v>
      </c>
      <c r="AJ80" s="1">
        <v>2</v>
      </c>
      <c r="AK80" s="1">
        <v>5</v>
      </c>
      <c r="AL80" s="1">
        <v>2</v>
      </c>
      <c r="AM80" s="1">
        <v>2</v>
      </c>
      <c r="AN80" s="1">
        <v>5</v>
      </c>
      <c r="AO80" s="1">
        <v>3</v>
      </c>
      <c r="AP80" s="1">
        <v>3</v>
      </c>
      <c r="AQ80" s="1">
        <v>3</v>
      </c>
      <c r="AR80" s="1">
        <v>3</v>
      </c>
      <c r="AS80" s="1">
        <v>2</v>
      </c>
      <c r="AT80" s="1">
        <v>3</v>
      </c>
      <c r="AU80" s="1">
        <v>2</v>
      </c>
      <c r="AV80" s="1">
        <v>3</v>
      </c>
      <c r="AW80" s="1">
        <v>3</v>
      </c>
      <c r="AX80" s="1">
        <v>3</v>
      </c>
      <c r="AY80" s="1">
        <v>3</v>
      </c>
      <c r="AZ80" s="1">
        <v>2</v>
      </c>
      <c r="BA80" s="1">
        <v>4</v>
      </c>
      <c r="BB80" s="1">
        <v>1</v>
      </c>
      <c r="BC80" s="1">
        <v>2</v>
      </c>
      <c r="BD80" s="1">
        <v>5</v>
      </c>
      <c r="BE80" s="1" t="s">
        <v>2415</v>
      </c>
      <c r="BF80" s="1" t="s">
        <v>2414</v>
      </c>
      <c r="BG80" s="1" t="s">
        <v>2413</v>
      </c>
      <c r="BH80" s="1" t="s">
        <v>2412</v>
      </c>
      <c r="BI80" s="1" t="s">
        <v>2411</v>
      </c>
      <c r="BJ80" s="1" t="s">
        <v>2416</v>
      </c>
      <c r="BK80" s="1" t="s">
        <v>1564</v>
      </c>
      <c r="BL80" s="1" t="s">
        <v>198</v>
      </c>
      <c r="BM80" s="1" t="s">
        <v>198</v>
      </c>
      <c r="BN80" s="1" t="s">
        <v>198</v>
      </c>
      <c r="BO80" s="1" t="s">
        <v>5</v>
      </c>
      <c r="BP80" s="1" t="s">
        <v>1564</v>
      </c>
      <c r="BQ80" s="1" t="s">
        <v>5</v>
      </c>
      <c r="BR80" s="1" t="s">
        <v>2418</v>
      </c>
      <c r="BS80" s="1" t="s">
        <v>2418</v>
      </c>
      <c r="BT80" s="1" t="s">
        <v>5</v>
      </c>
      <c r="BU80" s="1" t="s">
        <v>198</v>
      </c>
      <c r="BV80" s="1" t="s">
        <v>2131</v>
      </c>
      <c r="BX80" s="1" t="s">
        <v>2128</v>
      </c>
      <c r="BY80" s="1" t="s">
        <v>704</v>
      </c>
      <c r="BZ80" s="1" t="s">
        <v>713</v>
      </c>
      <c r="CA80" s="1" t="s">
        <v>719</v>
      </c>
      <c r="CB80" s="1" t="s">
        <v>727</v>
      </c>
      <c r="CD80" s="1" t="s">
        <v>206</v>
      </c>
      <c r="CE80" s="1" t="s">
        <v>2463</v>
      </c>
      <c r="CF80" s="1" t="s">
        <v>837</v>
      </c>
      <c r="CG80" s="1" t="s">
        <v>847</v>
      </c>
    </row>
    <row r="81" spans="1:85" ht="12.75" x14ac:dyDescent="0.2">
      <c r="A81" s="14">
        <v>41978.685305069441</v>
      </c>
      <c r="B81" s="1">
        <v>1</v>
      </c>
      <c r="C81" s="1">
        <v>5</v>
      </c>
      <c r="D81" s="1">
        <v>2</v>
      </c>
      <c r="E81" s="1">
        <v>1</v>
      </c>
      <c r="F81" s="1">
        <v>5</v>
      </c>
      <c r="G81" s="1">
        <v>5</v>
      </c>
      <c r="H81" s="1">
        <v>4</v>
      </c>
      <c r="I81" s="1">
        <v>5</v>
      </c>
      <c r="J81" s="1">
        <v>2</v>
      </c>
      <c r="K81" s="1">
        <v>2</v>
      </c>
      <c r="L81" s="1">
        <v>2</v>
      </c>
      <c r="M81" s="1">
        <v>1</v>
      </c>
      <c r="N81" s="1">
        <v>1</v>
      </c>
      <c r="O81" s="1">
        <v>2</v>
      </c>
      <c r="P81" s="1">
        <v>3</v>
      </c>
      <c r="Q81" s="1">
        <v>2</v>
      </c>
      <c r="R81" s="1">
        <v>1</v>
      </c>
      <c r="S81" s="1">
        <v>4</v>
      </c>
      <c r="T81" s="1">
        <v>1</v>
      </c>
      <c r="U81" s="1">
        <v>1</v>
      </c>
      <c r="V81" s="1">
        <v>5</v>
      </c>
      <c r="W81" s="1">
        <v>5</v>
      </c>
      <c r="X81" s="1">
        <v>3</v>
      </c>
      <c r="Y81" s="1">
        <v>4</v>
      </c>
      <c r="Z81" s="1">
        <v>5</v>
      </c>
      <c r="AA81" s="1">
        <v>4</v>
      </c>
      <c r="AB81" s="1">
        <v>3</v>
      </c>
      <c r="AC81" s="1">
        <v>5</v>
      </c>
      <c r="AD81" s="1">
        <v>3</v>
      </c>
      <c r="AE81" s="1">
        <v>3</v>
      </c>
      <c r="AF81" s="1">
        <v>5</v>
      </c>
      <c r="AG81" s="1">
        <v>5</v>
      </c>
      <c r="AH81" s="1">
        <v>3</v>
      </c>
      <c r="AI81" s="1">
        <v>4</v>
      </c>
      <c r="AJ81" s="1">
        <v>1</v>
      </c>
      <c r="AK81" s="1">
        <v>5</v>
      </c>
      <c r="AL81" s="1">
        <v>4</v>
      </c>
      <c r="AM81" s="1">
        <v>1</v>
      </c>
      <c r="AN81" s="1">
        <v>5</v>
      </c>
      <c r="AO81" s="1">
        <v>5</v>
      </c>
      <c r="AP81" s="1">
        <v>5</v>
      </c>
      <c r="AQ81" s="1">
        <v>5</v>
      </c>
      <c r="AR81" s="1">
        <v>3</v>
      </c>
      <c r="AS81" s="1">
        <v>3</v>
      </c>
      <c r="AT81" s="1">
        <v>3</v>
      </c>
      <c r="AU81" s="1">
        <v>2</v>
      </c>
      <c r="AV81" s="1">
        <v>1</v>
      </c>
      <c r="AW81" s="1">
        <v>2</v>
      </c>
      <c r="AX81" s="1">
        <v>4</v>
      </c>
      <c r="AY81" s="1">
        <v>2</v>
      </c>
      <c r="AZ81" s="1">
        <v>1</v>
      </c>
      <c r="BA81" s="1">
        <v>5</v>
      </c>
      <c r="BB81" s="1">
        <v>2</v>
      </c>
      <c r="BC81" s="1">
        <v>2</v>
      </c>
      <c r="BD81" s="1">
        <v>5</v>
      </c>
      <c r="BE81" s="1" t="s">
        <v>2411</v>
      </c>
      <c r="BF81" s="1" t="s">
        <v>2412</v>
      </c>
      <c r="BG81" s="1" t="s">
        <v>2416</v>
      </c>
      <c r="BH81" s="1" t="s">
        <v>2413</v>
      </c>
      <c r="BI81" s="1" t="s">
        <v>2414</v>
      </c>
      <c r="BJ81" s="1" t="s">
        <v>2415</v>
      </c>
      <c r="BK81" s="1" t="s">
        <v>1564</v>
      </c>
      <c r="BL81" s="1" t="s">
        <v>198</v>
      </c>
      <c r="BM81" s="1" t="s">
        <v>198</v>
      </c>
      <c r="BN81" s="1" t="s">
        <v>198</v>
      </c>
      <c r="BO81" s="1" t="s">
        <v>198</v>
      </c>
      <c r="BP81" s="1" t="s">
        <v>1564</v>
      </c>
      <c r="BQ81" s="1" t="s">
        <v>5</v>
      </c>
      <c r="BR81" s="1" t="s">
        <v>5</v>
      </c>
      <c r="BS81" s="1" t="s">
        <v>198</v>
      </c>
      <c r="BT81" s="1" t="s">
        <v>198</v>
      </c>
      <c r="BU81" s="1" t="s">
        <v>198</v>
      </c>
      <c r="BV81" s="1" t="s">
        <v>183</v>
      </c>
      <c r="BX81" s="1" t="s">
        <v>2128</v>
      </c>
      <c r="BY81" s="1" t="s">
        <v>705</v>
      </c>
      <c r="BZ81" s="1" t="s">
        <v>713</v>
      </c>
      <c r="CA81" s="1" t="s">
        <v>719</v>
      </c>
      <c r="CB81" s="1" t="s">
        <v>727</v>
      </c>
      <c r="CC81" s="1" t="s">
        <v>2495</v>
      </c>
      <c r="CD81" s="1" t="s">
        <v>206</v>
      </c>
      <c r="CE81" s="1" t="s">
        <v>2496</v>
      </c>
      <c r="CF81" s="1" t="s">
        <v>837</v>
      </c>
      <c r="CG81" s="1" t="s">
        <v>844</v>
      </c>
    </row>
    <row r="82" spans="1:85" ht="12.75" x14ac:dyDescent="0.2">
      <c r="A82" s="14">
        <v>41978.851509409724</v>
      </c>
      <c r="B82" s="1">
        <v>4</v>
      </c>
      <c r="C82" s="1">
        <v>3</v>
      </c>
      <c r="D82" s="1">
        <v>2</v>
      </c>
      <c r="E82" s="1">
        <v>3</v>
      </c>
      <c r="F82" s="1">
        <v>4</v>
      </c>
      <c r="G82" s="1">
        <v>2</v>
      </c>
      <c r="H82" s="1">
        <v>3</v>
      </c>
      <c r="I82" s="1">
        <v>4</v>
      </c>
      <c r="J82" s="1">
        <v>5</v>
      </c>
      <c r="K82" s="1">
        <v>2</v>
      </c>
      <c r="L82" s="1">
        <v>3</v>
      </c>
      <c r="M82" s="1">
        <v>2</v>
      </c>
      <c r="N82" s="1">
        <v>3</v>
      </c>
      <c r="O82" s="1">
        <v>4</v>
      </c>
      <c r="P82" s="1">
        <v>5</v>
      </c>
      <c r="Q82" s="1">
        <v>3</v>
      </c>
      <c r="R82" s="1">
        <v>5</v>
      </c>
      <c r="S82" s="1">
        <v>5</v>
      </c>
      <c r="T82" s="1">
        <v>3</v>
      </c>
      <c r="U82" s="1">
        <v>2</v>
      </c>
      <c r="V82" s="1">
        <v>5</v>
      </c>
      <c r="W82" s="1">
        <v>3</v>
      </c>
      <c r="X82" s="1">
        <v>4</v>
      </c>
      <c r="Y82" s="1">
        <v>4</v>
      </c>
      <c r="Z82" s="1">
        <v>4</v>
      </c>
      <c r="AA82" s="1">
        <v>5</v>
      </c>
      <c r="AB82" s="1">
        <v>3</v>
      </c>
      <c r="AC82" s="1">
        <v>5</v>
      </c>
      <c r="AD82" s="1">
        <v>4</v>
      </c>
      <c r="AE82" s="1">
        <v>5</v>
      </c>
      <c r="AF82" s="1">
        <v>4</v>
      </c>
      <c r="AG82" s="1">
        <v>5</v>
      </c>
      <c r="AH82" s="1">
        <v>5</v>
      </c>
      <c r="AI82" s="1">
        <v>4</v>
      </c>
      <c r="AJ82" s="1">
        <v>4</v>
      </c>
      <c r="AK82" s="1">
        <v>2</v>
      </c>
      <c r="AL82" s="1">
        <v>3</v>
      </c>
      <c r="AM82" s="1">
        <v>4</v>
      </c>
      <c r="AN82" s="1">
        <v>5</v>
      </c>
      <c r="AO82" s="1">
        <v>1</v>
      </c>
      <c r="AP82" s="1">
        <v>4</v>
      </c>
      <c r="AQ82" s="1">
        <v>4</v>
      </c>
      <c r="AR82" s="1">
        <v>3</v>
      </c>
      <c r="AS82" s="1">
        <v>1</v>
      </c>
      <c r="AT82" s="1">
        <v>5</v>
      </c>
      <c r="AU82" s="1">
        <v>2</v>
      </c>
      <c r="AV82" s="1">
        <v>1</v>
      </c>
      <c r="AW82" s="1">
        <v>2</v>
      </c>
      <c r="AX82" s="1">
        <v>5</v>
      </c>
      <c r="AY82" s="1">
        <v>1</v>
      </c>
      <c r="AZ82" s="1">
        <v>2</v>
      </c>
      <c r="BA82" s="1">
        <v>2</v>
      </c>
      <c r="BB82" s="1">
        <v>4</v>
      </c>
      <c r="BC82" s="1">
        <v>1</v>
      </c>
      <c r="BD82" s="1">
        <v>1</v>
      </c>
      <c r="BE82" s="1" t="s">
        <v>2411</v>
      </c>
      <c r="BF82" s="1" t="s">
        <v>2412</v>
      </c>
      <c r="BG82" s="1" t="s">
        <v>2413</v>
      </c>
      <c r="BH82" s="1" t="s">
        <v>2415</v>
      </c>
      <c r="BI82" s="1" t="s">
        <v>2414</v>
      </c>
      <c r="BJ82" s="1" t="s">
        <v>2416</v>
      </c>
      <c r="BK82" s="1" t="s">
        <v>2418</v>
      </c>
      <c r="BL82" s="1" t="s">
        <v>198</v>
      </c>
      <c r="BM82" s="1" t="s">
        <v>198</v>
      </c>
      <c r="BN82" s="1" t="s">
        <v>198</v>
      </c>
      <c r="BO82" s="1" t="s">
        <v>198</v>
      </c>
      <c r="BP82" s="1" t="s">
        <v>1564</v>
      </c>
      <c r="BQ82" s="1" t="s">
        <v>198</v>
      </c>
      <c r="BR82" s="1" t="s">
        <v>198</v>
      </c>
      <c r="BS82" s="1" t="s">
        <v>198</v>
      </c>
      <c r="BT82" s="1" t="s">
        <v>198</v>
      </c>
      <c r="BU82" s="1" t="s">
        <v>198</v>
      </c>
      <c r="BV82" s="1" t="s">
        <v>183</v>
      </c>
      <c r="BW82" s="1" t="s">
        <v>2121</v>
      </c>
      <c r="BX82" s="1" t="s">
        <v>2128</v>
      </c>
      <c r="BY82" s="1" t="s">
        <v>705</v>
      </c>
      <c r="BZ82" s="1" t="s">
        <v>711</v>
      </c>
      <c r="CA82" s="1" t="s">
        <v>719</v>
      </c>
      <c r="CB82" s="1" t="s">
        <v>727</v>
      </c>
      <c r="CC82" s="1" t="s">
        <v>736</v>
      </c>
      <c r="CD82" s="1" t="s">
        <v>206</v>
      </c>
      <c r="CE82" s="1" t="s">
        <v>2497</v>
      </c>
      <c r="CF82" s="1" t="s">
        <v>839</v>
      </c>
      <c r="CG82" s="1" t="s">
        <v>846</v>
      </c>
    </row>
    <row r="83" spans="1:85" ht="12.75" x14ac:dyDescent="0.2">
      <c r="A83" s="14">
        <v>41979.460418912036</v>
      </c>
      <c r="B83" s="1">
        <v>3</v>
      </c>
      <c r="C83" s="1">
        <v>5</v>
      </c>
      <c r="D83" s="1">
        <v>4</v>
      </c>
      <c r="E83" s="1">
        <v>3</v>
      </c>
      <c r="F83" s="1">
        <v>5</v>
      </c>
      <c r="G83" s="1">
        <v>3</v>
      </c>
      <c r="H83" s="1">
        <v>3</v>
      </c>
      <c r="I83" s="1">
        <v>3</v>
      </c>
      <c r="J83" s="1">
        <v>5</v>
      </c>
      <c r="K83" s="1">
        <v>5</v>
      </c>
      <c r="L83" s="1">
        <v>4</v>
      </c>
      <c r="M83" s="1">
        <v>5</v>
      </c>
      <c r="N83" s="1">
        <v>5</v>
      </c>
      <c r="O83" s="1">
        <v>5</v>
      </c>
      <c r="P83" s="1">
        <v>5</v>
      </c>
      <c r="Q83" s="1">
        <v>5</v>
      </c>
      <c r="R83" s="1">
        <v>4</v>
      </c>
      <c r="S83" s="1">
        <v>5</v>
      </c>
      <c r="T83" s="1">
        <v>3</v>
      </c>
      <c r="U83" s="1">
        <v>2</v>
      </c>
      <c r="V83" s="1">
        <v>5</v>
      </c>
      <c r="W83" s="1">
        <v>4</v>
      </c>
      <c r="X83" s="1">
        <v>3</v>
      </c>
      <c r="Y83" s="1">
        <v>5</v>
      </c>
      <c r="Z83" s="1">
        <v>4</v>
      </c>
      <c r="AA83" s="1">
        <v>4</v>
      </c>
      <c r="AB83" s="1">
        <v>3</v>
      </c>
      <c r="AC83" s="1">
        <v>3</v>
      </c>
      <c r="AD83" s="1">
        <v>4</v>
      </c>
      <c r="AE83" s="1">
        <v>3</v>
      </c>
      <c r="AF83" s="1">
        <v>5</v>
      </c>
      <c r="AG83" s="1">
        <v>3</v>
      </c>
      <c r="AH83" s="1">
        <v>4</v>
      </c>
      <c r="AI83" s="1">
        <v>5</v>
      </c>
      <c r="AJ83" s="1">
        <v>4</v>
      </c>
      <c r="AK83" s="1">
        <v>5</v>
      </c>
      <c r="AL83" s="1">
        <v>3</v>
      </c>
      <c r="AM83" s="1">
        <v>2</v>
      </c>
      <c r="AN83" s="1">
        <v>5</v>
      </c>
      <c r="AO83" s="1">
        <v>3</v>
      </c>
      <c r="AP83" s="1">
        <v>4</v>
      </c>
      <c r="AQ83" s="1">
        <v>4</v>
      </c>
      <c r="AR83" s="1">
        <v>5</v>
      </c>
      <c r="AS83" s="1">
        <v>5</v>
      </c>
      <c r="AT83" s="1">
        <v>4</v>
      </c>
      <c r="AU83" s="1">
        <v>5</v>
      </c>
      <c r="AV83" s="1">
        <v>5</v>
      </c>
      <c r="AW83" s="1">
        <v>5</v>
      </c>
      <c r="AX83" s="1">
        <v>5</v>
      </c>
      <c r="AY83" s="1">
        <v>5</v>
      </c>
      <c r="AZ83" s="1">
        <v>3</v>
      </c>
      <c r="BA83" s="1">
        <v>5</v>
      </c>
      <c r="BB83" s="1">
        <v>2</v>
      </c>
      <c r="BC83" s="1">
        <v>2</v>
      </c>
      <c r="BD83" s="1">
        <v>5</v>
      </c>
      <c r="BE83" s="1" t="s">
        <v>2411</v>
      </c>
      <c r="BF83" s="1" t="s">
        <v>2414</v>
      </c>
      <c r="BG83" s="1" t="s">
        <v>2413</v>
      </c>
      <c r="BH83" s="1" t="s">
        <v>2414</v>
      </c>
      <c r="BI83" s="1" t="s">
        <v>2413</v>
      </c>
      <c r="BJ83" s="1" t="s">
        <v>2414</v>
      </c>
      <c r="BK83" s="1" t="s">
        <v>2418</v>
      </c>
      <c r="BL83" s="1" t="s">
        <v>2418</v>
      </c>
      <c r="BM83" s="1" t="s">
        <v>198</v>
      </c>
      <c r="BN83" s="1" t="s">
        <v>198</v>
      </c>
      <c r="BO83" s="1" t="s">
        <v>198</v>
      </c>
      <c r="BP83" s="1" t="s">
        <v>1564</v>
      </c>
      <c r="BQ83" s="1" t="s">
        <v>1564</v>
      </c>
      <c r="BR83" s="1" t="s">
        <v>1564</v>
      </c>
      <c r="BS83" s="1" t="s">
        <v>1564</v>
      </c>
      <c r="BT83" s="1" t="s">
        <v>1564</v>
      </c>
      <c r="BU83" s="1" t="s">
        <v>182</v>
      </c>
      <c r="BY83" s="1" t="s">
        <v>704</v>
      </c>
      <c r="BZ83" s="1" t="s">
        <v>713</v>
      </c>
      <c r="CA83" s="1" t="s">
        <v>721</v>
      </c>
      <c r="CB83" s="1" t="s">
        <v>727</v>
      </c>
      <c r="CD83" s="1" t="s">
        <v>828</v>
      </c>
      <c r="CE83" s="1" t="s">
        <v>1242</v>
      </c>
      <c r="CF83" s="1" t="s">
        <v>837</v>
      </c>
      <c r="CG83" s="1" t="s">
        <v>844</v>
      </c>
    </row>
    <row r="84" spans="1:85" ht="12.75" x14ac:dyDescent="0.2">
      <c r="A84" s="14">
        <v>41979.483977754629</v>
      </c>
      <c r="B84" s="1">
        <v>3</v>
      </c>
      <c r="C84" s="1">
        <v>5</v>
      </c>
      <c r="D84" s="1">
        <v>5</v>
      </c>
      <c r="E84" s="1">
        <v>5</v>
      </c>
      <c r="F84" s="1">
        <v>5</v>
      </c>
      <c r="G84" s="1">
        <v>4</v>
      </c>
      <c r="H84" s="1">
        <v>5</v>
      </c>
      <c r="I84" s="1">
        <v>5</v>
      </c>
      <c r="J84" s="1">
        <v>5</v>
      </c>
      <c r="K84" s="1">
        <v>5</v>
      </c>
      <c r="L84" s="1">
        <v>4</v>
      </c>
      <c r="M84" s="1">
        <v>5</v>
      </c>
      <c r="N84" s="1">
        <v>3</v>
      </c>
      <c r="O84" s="1">
        <v>5</v>
      </c>
      <c r="P84" s="1">
        <v>5</v>
      </c>
      <c r="Q84" s="1">
        <v>5</v>
      </c>
      <c r="R84" s="1">
        <v>5</v>
      </c>
      <c r="S84" s="1">
        <v>5</v>
      </c>
      <c r="T84" s="1">
        <v>3</v>
      </c>
      <c r="U84" s="1">
        <v>5</v>
      </c>
      <c r="V84" s="1">
        <v>5</v>
      </c>
      <c r="W84" s="1">
        <v>5</v>
      </c>
      <c r="X84" s="1">
        <v>5</v>
      </c>
      <c r="Y84" s="1">
        <v>5</v>
      </c>
      <c r="Z84" s="1">
        <v>5</v>
      </c>
      <c r="AA84" s="1">
        <v>5</v>
      </c>
      <c r="AB84" s="1">
        <v>5</v>
      </c>
      <c r="AC84" s="1">
        <v>5</v>
      </c>
      <c r="AD84" s="1">
        <v>5</v>
      </c>
      <c r="AE84" s="1">
        <v>5</v>
      </c>
      <c r="AF84" s="1">
        <v>5</v>
      </c>
      <c r="AG84" s="1">
        <v>5</v>
      </c>
      <c r="AH84" s="1">
        <v>5</v>
      </c>
      <c r="AI84" s="1">
        <v>4</v>
      </c>
      <c r="AJ84" s="1">
        <v>4</v>
      </c>
      <c r="AK84" s="1">
        <v>5</v>
      </c>
      <c r="AL84" s="1">
        <v>5</v>
      </c>
      <c r="AM84" s="1">
        <v>5</v>
      </c>
      <c r="AN84" s="1">
        <v>5</v>
      </c>
      <c r="AO84" s="1">
        <v>5</v>
      </c>
      <c r="AP84" s="1">
        <v>5</v>
      </c>
      <c r="AQ84" s="1">
        <v>5</v>
      </c>
      <c r="AR84" s="1">
        <v>5</v>
      </c>
      <c r="AS84" s="1">
        <v>5</v>
      </c>
      <c r="AT84" s="1">
        <v>5</v>
      </c>
      <c r="AU84" s="1">
        <v>5</v>
      </c>
      <c r="AV84" s="1">
        <v>3</v>
      </c>
      <c r="AW84" s="1">
        <v>5</v>
      </c>
      <c r="AX84" s="1">
        <v>5</v>
      </c>
      <c r="AY84" s="1">
        <v>5</v>
      </c>
      <c r="AZ84" s="1">
        <v>5</v>
      </c>
      <c r="BA84" s="1">
        <v>5</v>
      </c>
      <c r="BB84" s="1">
        <v>4</v>
      </c>
      <c r="BC84" s="1">
        <v>5</v>
      </c>
      <c r="BD84" s="1">
        <v>5</v>
      </c>
      <c r="BE84" s="1" t="s">
        <v>2415</v>
      </c>
      <c r="BF84" s="1" t="s">
        <v>2411</v>
      </c>
      <c r="BG84" s="1" t="s">
        <v>2413</v>
      </c>
      <c r="BH84" s="1" t="s">
        <v>2414</v>
      </c>
      <c r="BI84" s="1" t="s">
        <v>2416</v>
      </c>
      <c r="BJ84" s="1" t="s">
        <v>2412</v>
      </c>
      <c r="BK84" s="1" t="s">
        <v>198</v>
      </c>
      <c r="BL84" s="1" t="s">
        <v>198</v>
      </c>
      <c r="BM84" s="1" t="s">
        <v>198</v>
      </c>
      <c r="BN84" s="1" t="s">
        <v>198</v>
      </c>
      <c r="BO84" s="1" t="s">
        <v>198</v>
      </c>
      <c r="BP84" s="1" t="s">
        <v>198</v>
      </c>
      <c r="BQ84" s="1" t="s">
        <v>198</v>
      </c>
      <c r="BR84" s="1" t="s">
        <v>198</v>
      </c>
      <c r="BS84" s="1" t="s">
        <v>198</v>
      </c>
      <c r="BT84" s="1" t="s">
        <v>198</v>
      </c>
      <c r="BU84" s="1" t="s">
        <v>198</v>
      </c>
      <c r="BV84" s="1" t="s">
        <v>2196</v>
      </c>
      <c r="BW84" s="1" t="s">
        <v>2130</v>
      </c>
      <c r="BX84" s="1" t="s">
        <v>2128</v>
      </c>
      <c r="BY84" s="1" t="s">
        <v>704</v>
      </c>
      <c r="BZ84" s="1" t="s">
        <v>713</v>
      </c>
      <c r="CA84" s="1" t="s">
        <v>719</v>
      </c>
      <c r="CB84" s="1" t="s">
        <v>727</v>
      </c>
      <c r="CC84" s="1" t="s">
        <v>738</v>
      </c>
      <c r="CD84" s="1" t="s">
        <v>741</v>
      </c>
      <c r="CE84" s="1" t="s">
        <v>2498</v>
      </c>
      <c r="CF84" s="1" t="s">
        <v>837</v>
      </c>
    </row>
    <row r="85" spans="1:85" ht="12.75" x14ac:dyDescent="0.2">
      <c r="A85" s="14">
        <v>41979.758170462963</v>
      </c>
      <c r="B85" s="1" t="s">
        <v>5</v>
      </c>
      <c r="C85" s="1">
        <v>5</v>
      </c>
      <c r="D85" s="1" t="s">
        <v>5</v>
      </c>
      <c r="E85" s="1" t="s">
        <v>5</v>
      </c>
      <c r="F85" s="1">
        <v>5</v>
      </c>
      <c r="G85" s="1" t="s">
        <v>5</v>
      </c>
      <c r="H85" s="1">
        <v>5</v>
      </c>
      <c r="I85" s="1" t="s">
        <v>5</v>
      </c>
      <c r="J85" s="1" t="s">
        <v>5</v>
      </c>
      <c r="K85" s="1">
        <v>1</v>
      </c>
      <c r="L85" s="1">
        <v>5</v>
      </c>
      <c r="M85" s="1">
        <v>5</v>
      </c>
      <c r="N85" s="1" t="s">
        <v>5</v>
      </c>
      <c r="O85" s="1">
        <v>3</v>
      </c>
      <c r="P85" s="1">
        <v>5</v>
      </c>
      <c r="Q85" s="1" t="s">
        <v>5</v>
      </c>
      <c r="R85" s="1">
        <v>2</v>
      </c>
      <c r="S85" s="1">
        <v>5</v>
      </c>
      <c r="T85" s="1" t="s">
        <v>5</v>
      </c>
      <c r="U85" s="1" t="s">
        <v>5</v>
      </c>
      <c r="V85" s="1">
        <v>5</v>
      </c>
      <c r="W85" s="1">
        <v>5</v>
      </c>
      <c r="X85" s="1">
        <v>5</v>
      </c>
      <c r="Y85" s="1">
        <v>5</v>
      </c>
      <c r="Z85" s="1">
        <v>4</v>
      </c>
      <c r="AA85" s="1">
        <v>5</v>
      </c>
      <c r="AB85" s="1">
        <v>4</v>
      </c>
      <c r="AC85" s="1">
        <v>1</v>
      </c>
      <c r="AD85" s="1">
        <v>5</v>
      </c>
      <c r="AE85" s="1">
        <v>5</v>
      </c>
      <c r="AF85" s="1">
        <v>5</v>
      </c>
      <c r="AG85" s="1">
        <v>5</v>
      </c>
      <c r="AH85" s="1">
        <v>5</v>
      </c>
      <c r="AI85" s="1">
        <v>5</v>
      </c>
      <c r="AJ85" s="1">
        <v>5</v>
      </c>
      <c r="AK85" s="1">
        <v>5</v>
      </c>
      <c r="AL85" s="1">
        <v>5</v>
      </c>
      <c r="AM85" s="1">
        <v>5</v>
      </c>
      <c r="AN85" s="1">
        <v>5</v>
      </c>
      <c r="AO85" s="1">
        <v>3</v>
      </c>
      <c r="AP85" s="1">
        <v>5</v>
      </c>
      <c r="AQ85" s="1" t="s">
        <v>5</v>
      </c>
      <c r="AR85" s="1">
        <v>4</v>
      </c>
      <c r="AS85" s="1">
        <v>3</v>
      </c>
      <c r="AT85" s="1">
        <v>5</v>
      </c>
      <c r="AU85" s="1">
        <v>1</v>
      </c>
      <c r="AV85" s="1">
        <v>3</v>
      </c>
      <c r="AW85" s="1">
        <v>5</v>
      </c>
      <c r="AX85" s="1">
        <v>5</v>
      </c>
      <c r="AY85" s="1">
        <v>5</v>
      </c>
      <c r="AZ85" s="1">
        <v>5</v>
      </c>
      <c r="BA85" s="1">
        <v>5</v>
      </c>
      <c r="BB85" s="1">
        <v>3</v>
      </c>
      <c r="BC85" s="1">
        <v>4</v>
      </c>
      <c r="BD85" s="1">
        <v>5</v>
      </c>
      <c r="BE85" s="1" t="s">
        <v>2411</v>
      </c>
      <c r="BF85" s="1" t="s">
        <v>2413</v>
      </c>
      <c r="BG85" s="1" t="s">
        <v>2414</v>
      </c>
      <c r="BH85" s="1" t="s">
        <v>2412</v>
      </c>
      <c r="BI85" s="1" t="s">
        <v>2414</v>
      </c>
      <c r="BJ85" s="1" t="s">
        <v>2415</v>
      </c>
      <c r="BK85" s="1" t="s">
        <v>2418</v>
      </c>
      <c r="BL85" s="1" t="s">
        <v>2418</v>
      </c>
      <c r="BM85" s="1" t="s">
        <v>2418</v>
      </c>
      <c r="BN85" s="1" t="s">
        <v>2418</v>
      </c>
      <c r="BO85" s="1" t="s">
        <v>198</v>
      </c>
      <c r="BP85" s="1" t="s">
        <v>198</v>
      </c>
      <c r="BQ85" s="1" t="s">
        <v>2418</v>
      </c>
      <c r="BR85" s="1" t="s">
        <v>2418</v>
      </c>
      <c r="BS85" s="1" t="s">
        <v>2418</v>
      </c>
      <c r="BT85" s="1" t="s">
        <v>2418</v>
      </c>
      <c r="BU85" s="1" t="s">
        <v>1564</v>
      </c>
      <c r="BY85" s="1" t="s">
        <v>704</v>
      </c>
      <c r="BZ85" s="1" t="s">
        <v>712</v>
      </c>
      <c r="CA85" s="1" t="s">
        <v>719</v>
      </c>
      <c r="CB85" s="1" t="s">
        <v>727</v>
      </c>
      <c r="CC85" s="1" t="s">
        <v>2499</v>
      </c>
      <c r="CD85" s="1" t="s">
        <v>828</v>
      </c>
      <c r="CE85" s="1" t="s">
        <v>1027</v>
      </c>
      <c r="CF85" s="1" t="s">
        <v>837</v>
      </c>
      <c r="CG85" s="1" t="s">
        <v>844</v>
      </c>
    </row>
    <row r="86" spans="1:85" ht="12.75" x14ac:dyDescent="0.2">
      <c r="A86" s="14">
        <v>41979.769420000004</v>
      </c>
      <c r="B86" s="1">
        <v>4</v>
      </c>
      <c r="C86" s="1">
        <v>5</v>
      </c>
      <c r="D86" s="1">
        <v>5</v>
      </c>
      <c r="E86" s="1">
        <v>3</v>
      </c>
      <c r="F86" s="1">
        <v>5</v>
      </c>
      <c r="G86" s="1">
        <v>4</v>
      </c>
      <c r="H86" s="1">
        <v>4</v>
      </c>
      <c r="I86" s="1">
        <v>3</v>
      </c>
      <c r="J86" s="1">
        <v>2</v>
      </c>
      <c r="K86" s="1">
        <v>4</v>
      </c>
      <c r="L86" s="1">
        <v>5</v>
      </c>
      <c r="M86" s="1">
        <v>5</v>
      </c>
      <c r="N86" s="1">
        <v>5</v>
      </c>
      <c r="O86" s="1">
        <v>4</v>
      </c>
      <c r="P86" s="1">
        <v>5</v>
      </c>
      <c r="Q86" s="1">
        <v>5</v>
      </c>
      <c r="R86" s="1">
        <v>4</v>
      </c>
      <c r="S86" s="1">
        <v>5</v>
      </c>
      <c r="T86" s="1">
        <v>2</v>
      </c>
      <c r="U86" s="1">
        <v>2</v>
      </c>
      <c r="V86" s="1">
        <v>5</v>
      </c>
      <c r="W86" s="1">
        <v>5</v>
      </c>
      <c r="X86" s="1">
        <v>4</v>
      </c>
      <c r="Y86" s="1">
        <v>4</v>
      </c>
      <c r="Z86" s="1">
        <v>5</v>
      </c>
      <c r="AA86" s="1">
        <v>5</v>
      </c>
      <c r="AB86" s="1">
        <v>5</v>
      </c>
      <c r="AC86" s="1">
        <v>5</v>
      </c>
      <c r="AD86" s="1">
        <v>5</v>
      </c>
      <c r="AE86" s="1">
        <v>5</v>
      </c>
      <c r="AF86" s="1">
        <v>5</v>
      </c>
      <c r="AG86" s="1">
        <v>5</v>
      </c>
      <c r="AH86" s="1">
        <v>5</v>
      </c>
      <c r="AI86" s="1">
        <v>4</v>
      </c>
      <c r="AJ86" s="1">
        <v>4</v>
      </c>
      <c r="AK86" s="1">
        <v>5</v>
      </c>
      <c r="AL86" s="1">
        <v>5</v>
      </c>
      <c r="AM86" s="1">
        <v>4</v>
      </c>
      <c r="AN86" s="1">
        <v>5</v>
      </c>
      <c r="AO86" s="1">
        <v>5</v>
      </c>
      <c r="AP86" s="1">
        <v>5</v>
      </c>
      <c r="AQ86" s="1">
        <v>5</v>
      </c>
      <c r="AR86" s="1">
        <v>5</v>
      </c>
      <c r="AS86" s="1">
        <v>5</v>
      </c>
      <c r="AT86" s="1">
        <v>5</v>
      </c>
      <c r="AU86" s="1">
        <v>3</v>
      </c>
      <c r="AV86" s="1">
        <v>5</v>
      </c>
      <c r="AW86" s="1">
        <v>5</v>
      </c>
      <c r="AX86" s="1">
        <v>5</v>
      </c>
      <c r="AY86" s="1">
        <v>5</v>
      </c>
      <c r="AZ86" s="1">
        <v>4</v>
      </c>
      <c r="BA86" s="1">
        <v>5</v>
      </c>
      <c r="BB86" s="1">
        <v>3</v>
      </c>
      <c r="BC86" s="1">
        <v>2</v>
      </c>
      <c r="BD86" s="1">
        <v>5</v>
      </c>
      <c r="BE86" s="1" t="s">
        <v>2411</v>
      </c>
      <c r="BF86" s="1" t="s">
        <v>2411</v>
      </c>
      <c r="BG86" s="1" t="s">
        <v>2411</v>
      </c>
      <c r="BH86" s="1" t="s">
        <v>2411</v>
      </c>
      <c r="BI86" s="1" t="s">
        <v>2411</v>
      </c>
      <c r="BJ86" s="1" t="s">
        <v>2411</v>
      </c>
      <c r="BK86" s="1" t="s">
        <v>2418</v>
      </c>
      <c r="BL86" s="1" t="s">
        <v>2418</v>
      </c>
      <c r="BM86" s="1" t="s">
        <v>2418</v>
      </c>
      <c r="BN86" s="1" t="s">
        <v>2418</v>
      </c>
      <c r="BO86" s="1" t="s">
        <v>198</v>
      </c>
      <c r="BP86" s="1" t="s">
        <v>5</v>
      </c>
      <c r="BQ86" s="1" t="s">
        <v>5</v>
      </c>
      <c r="BR86" s="1" t="s">
        <v>198</v>
      </c>
      <c r="BS86" s="1" t="s">
        <v>198</v>
      </c>
      <c r="BT86" s="1" t="s">
        <v>5</v>
      </c>
      <c r="BU86" s="1" t="s">
        <v>198</v>
      </c>
      <c r="BV86" s="1" t="s">
        <v>183</v>
      </c>
      <c r="BX86" s="1" t="s">
        <v>2128</v>
      </c>
      <c r="BY86" s="1" t="s">
        <v>705</v>
      </c>
      <c r="BZ86" s="1" t="s">
        <v>713</v>
      </c>
      <c r="CA86" s="1" t="s">
        <v>720</v>
      </c>
      <c r="CB86" s="1" t="s">
        <v>727</v>
      </c>
      <c r="CC86" s="1" t="s">
        <v>2500</v>
      </c>
      <c r="CD86" s="1" t="s">
        <v>828</v>
      </c>
      <c r="CE86" s="1" t="s">
        <v>1601</v>
      </c>
      <c r="CF86" s="1" t="s">
        <v>837</v>
      </c>
      <c r="CG86" s="1" t="s">
        <v>844</v>
      </c>
    </row>
    <row r="87" spans="1:85" ht="12.75" x14ac:dyDescent="0.2">
      <c r="A87" s="14">
        <v>41980.427036886576</v>
      </c>
      <c r="B87" s="1">
        <v>3</v>
      </c>
      <c r="C87" s="1">
        <v>3</v>
      </c>
      <c r="D87" s="1">
        <v>3</v>
      </c>
      <c r="E87" s="1">
        <v>4</v>
      </c>
      <c r="F87" s="1">
        <v>4</v>
      </c>
      <c r="G87" s="1">
        <v>3</v>
      </c>
      <c r="H87" s="1">
        <v>3</v>
      </c>
      <c r="I87" s="1">
        <v>4</v>
      </c>
      <c r="J87" s="1">
        <v>4</v>
      </c>
      <c r="K87" s="1">
        <v>4</v>
      </c>
      <c r="L87" s="1">
        <v>2</v>
      </c>
      <c r="M87" s="1">
        <v>2</v>
      </c>
      <c r="N87" s="1">
        <v>4</v>
      </c>
      <c r="O87" s="1">
        <v>5</v>
      </c>
      <c r="P87" s="1">
        <v>3</v>
      </c>
      <c r="Q87" s="1">
        <v>4</v>
      </c>
      <c r="R87" s="1">
        <v>4</v>
      </c>
      <c r="S87" s="1">
        <v>4</v>
      </c>
      <c r="T87" s="1">
        <v>3</v>
      </c>
      <c r="U87" s="1">
        <v>4</v>
      </c>
      <c r="V87" s="1">
        <v>4</v>
      </c>
      <c r="W87" s="1">
        <v>4</v>
      </c>
      <c r="X87" s="1">
        <v>4</v>
      </c>
      <c r="Y87" s="1">
        <v>3</v>
      </c>
      <c r="Z87" s="1">
        <v>3</v>
      </c>
      <c r="AA87" s="1">
        <v>4</v>
      </c>
      <c r="AB87" s="1">
        <v>3</v>
      </c>
      <c r="AC87" s="1">
        <v>4</v>
      </c>
      <c r="AD87" s="1">
        <v>3</v>
      </c>
      <c r="AE87" s="1">
        <v>3</v>
      </c>
      <c r="AF87" s="1">
        <v>4</v>
      </c>
      <c r="AG87" s="1">
        <v>4</v>
      </c>
      <c r="AH87" s="1">
        <v>4</v>
      </c>
      <c r="AI87" s="1">
        <v>4</v>
      </c>
      <c r="AJ87" s="1">
        <v>3</v>
      </c>
      <c r="AK87" s="1">
        <v>4</v>
      </c>
      <c r="AL87" s="1">
        <v>3</v>
      </c>
      <c r="AM87" s="1">
        <v>5</v>
      </c>
      <c r="AN87" s="1">
        <v>4</v>
      </c>
      <c r="AO87" s="1">
        <v>3</v>
      </c>
      <c r="AP87" s="1">
        <v>3</v>
      </c>
      <c r="AQ87" s="1">
        <v>4</v>
      </c>
      <c r="AR87" s="1">
        <v>4</v>
      </c>
      <c r="AS87" s="1">
        <v>5</v>
      </c>
      <c r="AT87" s="1">
        <v>3</v>
      </c>
      <c r="AU87" s="1">
        <v>3</v>
      </c>
      <c r="AV87" s="1">
        <v>4</v>
      </c>
      <c r="AW87" s="1">
        <v>5</v>
      </c>
      <c r="AX87" s="1">
        <v>3</v>
      </c>
      <c r="AY87" s="1">
        <v>4</v>
      </c>
      <c r="AZ87" s="1">
        <v>5</v>
      </c>
      <c r="BA87" s="1">
        <v>4</v>
      </c>
      <c r="BB87" s="1">
        <v>4</v>
      </c>
      <c r="BC87" s="1">
        <v>5</v>
      </c>
      <c r="BD87" s="1">
        <v>5</v>
      </c>
      <c r="BE87" s="1" t="s">
        <v>2411</v>
      </c>
      <c r="BF87" s="1" t="s">
        <v>2414</v>
      </c>
      <c r="BG87" s="1" t="s">
        <v>2413</v>
      </c>
      <c r="BH87" s="1" t="s">
        <v>2416</v>
      </c>
      <c r="BI87" s="1" t="s">
        <v>2415</v>
      </c>
      <c r="BJ87" s="1" t="s">
        <v>2412</v>
      </c>
      <c r="BK87" s="1" t="s">
        <v>2418</v>
      </c>
      <c r="BL87" s="1" t="s">
        <v>2418</v>
      </c>
      <c r="BM87" s="1" t="s">
        <v>2118</v>
      </c>
      <c r="BN87" s="1" t="s">
        <v>2118</v>
      </c>
      <c r="BO87" s="1" t="s">
        <v>2418</v>
      </c>
      <c r="BP87" s="1" t="s">
        <v>1564</v>
      </c>
      <c r="BQ87" s="1" t="s">
        <v>1564</v>
      </c>
      <c r="BR87" s="1" t="s">
        <v>2418</v>
      </c>
      <c r="BS87" s="1" t="s">
        <v>2418</v>
      </c>
      <c r="BT87" s="1" t="s">
        <v>2418</v>
      </c>
      <c r="BU87" s="1" t="s">
        <v>1564</v>
      </c>
      <c r="BY87" s="1" t="s">
        <v>705</v>
      </c>
      <c r="BZ87" s="1" t="s">
        <v>712</v>
      </c>
      <c r="CA87" s="1" t="s">
        <v>719</v>
      </c>
      <c r="CB87" s="1" t="s">
        <v>727</v>
      </c>
      <c r="CC87" s="1" t="s">
        <v>2501</v>
      </c>
      <c r="CD87" s="1" t="s">
        <v>828</v>
      </c>
      <c r="CE87" s="1" t="s">
        <v>2265</v>
      </c>
      <c r="CF87" s="1" t="s">
        <v>678</v>
      </c>
      <c r="CG87" s="1" t="s">
        <v>768</v>
      </c>
    </row>
    <row r="88" spans="1:85" ht="12.75" x14ac:dyDescent="0.2">
      <c r="A88" s="14">
        <v>41980.473536041674</v>
      </c>
      <c r="B88" s="1">
        <v>1</v>
      </c>
      <c r="C88" s="1">
        <v>5</v>
      </c>
      <c r="D88" s="1">
        <v>4</v>
      </c>
      <c r="E88" s="1">
        <v>5</v>
      </c>
      <c r="F88" s="1">
        <v>5</v>
      </c>
      <c r="G88" s="1">
        <v>5</v>
      </c>
      <c r="H88" s="1">
        <v>5</v>
      </c>
      <c r="I88" s="1">
        <v>5</v>
      </c>
      <c r="J88" s="1">
        <v>2</v>
      </c>
      <c r="K88" s="1">
        <v>3</v>
      </c>
      <c r="L88" s="1">
        <v>2</v>
      </c>
      <c r="M88" s="1">
        <v>3</v>
      </c>
      <c r="N88" s="1">
        <v>2</v>
      </c>
      <c r="O88" s="1">
        <v>5</v>
      </c>
      <c r="P88" s="1">
        <v>4</v>
      </c>
      <c r="Q88" s="1">
        <v>3</v>
      </c>
      <c r="R88" s="1">
        <v>4</v>
      </c>
      <c r="S88" s="1">
        <v>5</v>
      </c>
      <c r="T88" s="1">
        <v>2</v>
      </c>
      <c r="U88" s="1">
        <v>1</v>
      </c>
      <c r="V88" s="1">
        <v>4</v>
      </c>
      <c r="W88" s="1">
        <v>4</v>
      </c>
      <c r="X88" s="1">
        <v>1</v>
      </c>
      <c r="Y88" s="1">
        <v>5</v>
      </c>
      <c r="Z88" s="1">
        <v>5</v>
      </c>
      <c r="AA88" s="1">
        <v>1</v>
      </c>
      <c r="AB88" s="1">
        <v>4</v>
      </c>
      <c r="AC88" s="1">
        <v>1</v>
      </c>
      <c r="AD88" s="1">
        <v>3</v>
      </c>
      <c r="AE88" s="1">
        <v>1</v>
      </c>
      <c r="AF88" s="1">
        <v>1</v>
      </c>
      <c r="AG88" s="1">
        <v>5</v>
      </c>
      <c r="AH88" s="1">
        <v>1</v>
      </c>
      <c r="AI88" s="1">
        <v>4</v>
      </c>
      <c r="AJ88" s="1">
        <v>3</v>
      </c>
      <c r="AK88" s="1">
        <v>5</v>
      </c>
      <c r="AL88" s="1">
        <v>3</v>
      </c>
      <c r="AM88" s="1">
        <v>3</v>
      </c>
      <c r="AN88" s="1">
        <v>5</v>
      </c>
      <c r="AO88" s="1">
        <v>5</v>
      </c>
      <c r="AP88" s="1">
        <v>5</v>
      </c>
      <c r="AQ88" s="1">
        <v>5</v>
      </c>
      <c r="AR88" s="1" t="s">
        <v>5</v>
      </c>
      <c r="AS88" s="1">
        <v>3</v>
      </c>
      <c r="AT88" s="1">
        <v>3</v>
      </c>
      <c r="AU88" s="1">
        <v>4</v>
      </c>
      <c r="AV88" s="1">
        <v>4</v>
      </c>
      <c r="AW88" s="1">
        <v>5</v>
      </c>
      <c r="AX88" s="1">
        <v>3</v>
      </c>
      <c r="AY88" s="1" t="s">
        <v>5</v>
      </c>
      <c r="AZ88" s="1">
        <v>5</v>
      </c>
      <c r="BA88" s="1">
        <v>5</v>
      </c>
      <c r="BB88" s="1" t="s">
        <v>5</v>
      </c>
      <c r="BC88" s="1">
        <v>3</v>
      </c>
      <c r="BD88" s="1">
        <v>4</v>
      </c>
      <c r="BE88" s="1" t="s">
        <v>2415</v>
      </c>
      <c r="BF88" s="1" t="s">
        <v>2411</v>
      </c>
      <c r="BG88" s="1" t="s">
        <v>2414</v>
      </c>
      <c r="BH88" s="1" t="s">
        <v>2416</v>
      </c>
      <c r="BI88" s="1" t="s">
        <v>2413</v>
      </c>
      <c r="BJ88" s="1" t="s">
        <v>2412</v>
      </c>
      <c r="BK88" s="1" t="s">
        <v>198</v>
      </c>
      <c r="BL88" s="1" t="s">
        <v>2418</v>
      </c>
      <c r="BM88" s="1" t="s">
        <v>198</v>
      </c>
      <c r="BN88" s="1" t="s">
        <v>198</v>
      </c>
      <c r="BO88" s="1" t="s">
        <v>198</v>
      </c>
      <c r="BP88" s="1" t="s">
        <v>198</v>
      </c>
      <c r="BQ88" s="1" t="s">
        <v>2418</v>
      </c>
      <c r="BR88" s="1" t="s">
        <v>2418</v>
      </c>
      <c r="BS88" s="1" t="s">
        <v>2418</v>
      </c>
      <c r="BT88" s="1" t="s">
        <v>2418</v>
      </c>
      <c r="BU88" s="1" t="s">
        <v>198</v>
      </c>
      <c r="BV88" s="1" t="s">
        <v>183</v>
      </c>
      <c r="BX88" s="1" t="s">
        <v>2502</v>
      </c>
      <c r="BY88" s="1" t="s">
        <v>704</v>
      </c>
      <c r="BZ88" s="1" t="s">
        <v>714</v>
      </c>
      <c r="CA88" s="1" t="s">
        <v>719</v>
      </c>
      <c r="CB88" s="1" t="s">
        <v>727</v>
      </c>
      <c r="CC88" s="1" t="s">
        <v>1264</v>
      </c>
      <c r="CD88" s="1" t="s">
        <v>206</v>
      </c>
      <c r="CF88" s="1" t="s">
        <v>837</v>
      </c>
      <c r="CG88" s="1" t="s">
        <v>844</v>
      </c>
    </row>
    <row r="89" spans="1:85" ht="12.75" x14ac:dyDescent="0.2">
      <c r="A89" s="14">
        <v>41980.683254594915</v>
      </c>
      <c r="B89" s="1">
        <v>2</v>
      </c>
      <c r="C89" s="1">
        <v>4</v>
      </c>
      <c r="D89" s="1">
        <v>1</v>
      </c>
      <c r="E89" s="1">
        <v>1</v>
      </c>
      <c r="F89" s="1">
        <v>5</v>
      </c>
      <c r="G89" s="1">
        <v>4</v>
      </c>
      <c r="H89" s="1">
        <v>5</v>
      </c>
      <c r="I89" s="1">
        <v>5</v>
      </c>
      <c r="J89" s="1">
        <v>4</v>
      </c>
      <c r="K89" s="1">
        <v>2</v>
      </c>
      <c r="L89" s="1">
        <v>4</v>
      </c>
      <c r="M89" s="1">
        <v>5</v>
      </c>
      <c r="N89" s="1">
        <v>5</v>
      </c>
      <c r="O89" s="1">
        <v>4</v>
      </c>
      <c r="P89" s="1">
        <v>5</v>
      </c>
      <c r="Q89" s="1">
        <v>3</v>
      </c>
      <c r="R89" s="1">
        <v>4</v>
      </c>
      <c r="S89" s="1">
        <v>5</v>
      </c>
      <c r="T89" s="1">
        <v>1</v>
      </c>
      <c r="U89" s="1">
        <v>2</v>
      </c>
      <c r="V89" s="1">
        <v>5</v>
      </c>
      <c r="W89" s="1">
        <v>5</v>
      </c>
      <c r="X89" s="1">
        <v>1</v>
      </c>
      <c r="Y89" s="1">
        <v>4</v>
      </c>
      <c r="Z89" s="1">
        <v>5</v>
      </c>
      <c r="AA89" s="1">
        <v>4</v>
      </c>
      <c r="AB89" s="1">
        <v>4</v>
      </c>
      <c r="AC89" s="1">
        <v>4</v>
      </c>
      <c r="AD89" s="1">
        <v>2</v>
      </c>
      <c r="AE89" s="1">
        <v>4</v>
      </c>
      <c r="AF89" s="1">
        <v>1</v>
      </c>
      <c r="AG89" s="1">
        <v>3</v>
      </c>
      <c r="AH89" s="1">
        <v>3</v>
      </c>
      <c r="AI89" s="1">
        <v>2</v>
      </c>
      <c r="AJ89" s="1">
        <v>4</v>
      </c>
      <c r="AK89" s="1">
        <v>5</v>
      </c>
      <c r="AL89" s="1">
        <v>3</v>
      </c>
      <c r="AM89" s="1">
        <v>2</v>
      </c>
      <c r="AN89" s="1">
        <v>4</v>
      </c>
      <c r="AO89" s="1">
        <v>5</v>
      </c>
      <c r="AP89" s="1">
        <v>4</v>
      </c>
      <c r="AQ89" s="1">
        <v>5</v>
      </c>
      <c r="AR89" s="1">
        <v>2</v>
      </c>
      <c r="AS89" s="1">
        <v>3</v>
      </c>
      <c r="AT89" s="1">
        <v>4</v>
      </c>
      <c r="AU89" s="1">
        <v>4</v>
      </c>
      <c r="AV89" s="1">
        <v>5</v>
      </c>
      <c r="AW89" s="1">
        <v>5</v>
      </c>
      <c r="AX89" s="1">
        <v>5</v>
      </c>
      <c r="AY89" s="1">
        <v>5</v>
      </c>
      <c r="AZ89" s="1">
        <v>5</v>
      </c>
      <c r="BA89" s="1">
        <v>5</v>
      </c>
      <c r="BB89" s="1">
        <v>1</v>
      </c>
      <c r="BC89" s="1">
        <v>2</v>
      </c>
      <c r="BD89" s="1">
        <v>5</v>
      </c>
      <c r="BE89" s="1" t="s">
        <v>2411</v>
      </c>
      <c r="BF89" s="1" t="s">
        <v>2414</v>
      </c>
      <c r="BG89" s="1" t="s">
        <v>2415</v>
      </c>
      <c r="BH89" s="1" t="s">
        <v>2416</v>
      </c>
      <c r="BI89" s="1" t="s">
        <v>2412</v>
      </c>
      <c r="BJ89" s="1" t="s">
        <v>2413</v>
      </c>
      <c r="BK89" s="1" t="s">
        <v>1564</v>
      </c>
      <c r="BL89" s="1" t="s">
        <v>198</v>
      </c>
      <c r="BM89" s="1" t="s">
        <v>198</v>
      </c>
      <c r="BN89" s="1" t="s">
        <v>198</v>
      </c>
      <c r="BO89" s="1" t="s">
        <v>198</v>
      </c>
      <c r="BP89" s="1" t="s">
        <v>1564</v>
      </c>
      <c r="BQ89" s="1" t="s">
        <v>5</v>
      </c>
      <c r="BR89" s="1" t="s">
        <v>1564</v>
      </c>
      <c r="BS89" s="1" t="s">
        <v>2418</v>
      </c>
      <c r="BT89" s="1" t="s">
        <v>2418</v>
      </c>
      <c r="BU89" s="1" t="s">
        <v>1564</v>
      </c>
      <c r="BY89" s="1" t="s">
        <v>704</v>
      </c>
      <c r="BZ89" s="1" t="s">
        <v>712</v>
      </c>
      <c r="CA89" s="1" t="s">
        <v>719</v>
      </c>
      <c r="CB89" s="1" t="s">
        <v>727</v>
      </c>
      <c r="CC89" s="1" t="s">
        <v>2503</v>
      </c>
      <c r="CD89" s="1" t="s">
        <v>206</v>
      </c>
      <c r="CE89" s="1" t="s">
        <v>830</v>
      </c>
      <c r="CF89" s="1" t="s">
        <v>837</v>
      </c>
      <c r="CG89" s="1" t="s">
        <v>844</v>
      </c>
    </row>
    <row r="90" spans="1:85" ht="12.75" x14ac:dyDescent="0.2">
      <c r="A90" s="14">
        <v>41981.245553645829</v>
      </c>
      <c r="B90" s="1">
        <v>1</v>
      </c>
      <c r="C90" s="1">
        <v>5</v>
      </c>
      <c r="D90" s="1">
        <v>2</v>
      </c>
      <c r="E90" s="1">
        <v>1</v>
      </c>
      <c r="F90" s="1">
        <v>5</v>
      </c>
      <c r="G90" s="1">
        <v>1</v>
      </c>
      <c r="H90" s="1">
        <v>3</v>
      </c>
      <c r="I90" s="1">
        <v>4</v>
      </c>
      <c r="J90" s="1">
        <v>2</v>
      </c>
      <c r="K90" s="1">
        <v>3</v>
      </c>
      <c r="L90" s="1">
        <v>2</v>
      </c>
      <c r="M90" s="1" t="s">
        <v>5</v>
      </c>
      <c r="N90" s="1">
        <v>1</v>
      </c>
      <c r="O90" s="1">
        <v>2</v>
      </c>
      <c r="P90" s="1">
        <v>5</v>
      </c>
      <c r="Q90" s="1">
        <v>2</v>
      </c>
      <c r="R90" s="1">
        <v>3</v>
      </c>
      <c r="S90" s="1">
        <v>5</v>
      </c>
      <c r="T90" s="1" t="s">
        <v>5</v>
      </c>
      <c r="U90" s="1" t="s">
        <v>5</v>
      </c>
      <c r="V90" s="1">
        <v>5</v>
      </c>
      <c r="W90" s="1">
        <v>5</v>
      </c>
      <c r="X90" s="1">
        <v>4</v>
      </c>
      <c r="Y90" s="1">
        <v>3</v>
      </c>
      <c r="Z90" s="1">
        <v>2</v>
      </c>
      <c r="AA90" s="1">
        <v>3</v>
      </c>
      <c r="AB90" s="1">
        <v>2</v>
      </c>
      <c r="AC90" s="1">
        <v>3</v>
      </c>
      <c r="AD90" s="1">
        <v>2</v>
      </c>
      <c r="AE90" s="1">
        <v>1</v>
      </c>
      <c r="AF90" s="1">
        <v>2</v>
      </c>
      <c r="AG90" s="1">
        <v>2</v>
      </c>
      <c r="AH90" s="1">
        <v>5</v>
      </c>
      <c r="AI90" s="1">
        <v>2</v>
      </c>
      <c r="AJ90" s="1">
        <v>2</v>
      </c>
      <c r="AK90" s="1">
        <v>5</v>
      </c>
      <c r="AL90" s="1">
        <v>5</v>
      </c>
      <c r="AM90" s="1">
        <v>1</v>
      </c>
      <c r="AN90" s="1">
        <v>5</v>
      </c>
      <c r="AO90" s="1">
        <v>4</v>
      </c>
      <c r="AP90" s="1">
        <v>5</v>
      </c>
      <c r="AQ90" s="1">
        <v>5</v>
      </c>
      <c r="AR90" s="1">
        <v>2</v>
      </c>
      <c r="AS90" s="1">
        <v>3</v>
      </c>
      <c r="AT90" s="1">
        <v>2</v>
      </c>
      <c r="AU90" s="1" t="s">
        <v>5</v>
      </c>
      <c r="AV90" s="1">
        <v>2</v>
      </c>
      <c r="AW90" s="1">
        <v>3</v>
      </c>
      <c r="AX90" s="1">
        <v>5</v>
      </c>
      <c r="AY90" s="1">
        <v>4</v>
      </c>
      <c r="AZ90" s="1">
        <v>4</v>
      </c>
      <c r="BA90" s="1">
        <v>5</v>
      </c>
      <c r="BB90" s="1">
        <v>1</v>
      </c>
      <c r="BC90" s="1">
        <v>1</v>
      </c>
      <c r="BD90" s="1">
        <v>5</v>
      </c>
      <c r="BE90" s="1" t="s">
        <v>2413</v>
      </c>
      <c r="BF90" s="1" t="s">
        <v>2411</v>
      </c>
      <c r="BG90" s="1" t="s">
        <v>2414</v>
      </c>
      <c r="BH90" s="1" t="s">
        <v>2412</v>
      </c>
      <c r="BI90" s="1" t="s">
        <v>2415</v>
      </c>
      <c r="BJ90" s="1" t="s">
        <v>2416</v>
      </c>
      <c r="BK90" s="1" t="s">
        <v>1564</v>
      </c>
      <c r="BL90" s="1" t="s">
        <v>198</v>
      </c>
      <c r="BM90" s="1" t="s">
        <v>198</v>
      </c>
      <c r="BN90" s="1" t="s">
        <v>198</v>
      </c>
      <c r="BO90" s="1" t="s">
        <v>198</v>
      </c>
      <c r="BP90" s="1" t="s">
        <v>198</v>
      </c>
      <c r="BQ90" s="1" t="s">
        <v>5</v>
      </c>
      <c r="BR90" s="1" t="s">
        <v>1564</v>
      </c>
      <c r="BS90" s="1" t="s">
        <v>1564</v>
      </c>
      <c r="BT90" s="1" t="s">
        <v>1564</v>
      </c>
      <c r="BU90" s="1" t="s">
        <v>1564</v>
      </c>
      <c r="BY90" s="1" t="s">
        <v>705</v>
      </c>
      <c r="BZ90" s="1" t="s">
        <v>713</v>
      </c>
      <c r="CA90" s="1" t="s">
        <v>723</v>
      </c>
      <c r="CB90" s="1" t="s">
        <v>727</v>
      </c>
      <c r="CC90" s="1" t="s">
        <v>738</v>
      </c>
      <c r="CD90" s="1" t="s">
        <v>741</v>
      </c>
      <c r="CE90" s="1" t="s">
        <v>206</v>
      </c>
      <c r="CF90" s="1" t="s">
        <v>837</v>
      </c>
      <c r="CG90" s="1" t="s">
        <v>844</v>
      </c>
    </row>
    <row r="91" spans="1:85" ht="12.75" x14ac:dyDescent="0.2">
      <c r="A91" s="14">
        <v>41981.387078032407</v>
      </c>
      <c r="B91" s="1">
        <v>4</v>
      </c>
      <c r="C91" s="1">
        <v>5</v>
      </c>
      <c r="D91" s="1">
        <v>5</v>
      </c>
      <c r="E91" s="1">
        <v>4</v>
      </c>
      <c r="F91" s="1">
        <v>5</v>
      </c>
      <c r="G91" s="1">
        <v>5</v>
      </c>
      <c r="H91" s="1">
        <v>5</v>
      </c>
      <c r="I91" s="1">
        <v>5</v>
      </c>
      <c r="J91" s="1">
        <v>3</v>
      </c>
      <c r="K91" s="1">
        <v>5</v>
      </c>
      <c r="L91" s="1">
        <v>5</v>
      </c>
      <c r="M91" s="1">
        <v>3</v>
      </c>
      <c r="N91" s="1">
        <v>3</v>
      </c>
      <c r="O91" s="1">
        <v>4</v>
      </c>
      <c r="P91" s="1">
        <v>4</v>
      </c>
      <c r="Q91" s="1">
        <v>3</v>
      </c>
      <c r="R91" s="1">
        <v>5</v>
      </c>
      <c r="S91" s="1">
        <v>4</v>
      </c>
      <c r="T91" s="1">
        <v>3</v>
      </c>
      <c r="U91" s="1">
        <v>3</v>
      </c>
      <c r="V91" s="1">
        <v>5</v>
      </c>
      <c r="W91" s="1">
        <v>3</v>
      </c>
      <c r="X91" s="1">
        <v>2</v>
      </c>
      <c r="Y91" s="1">
        <v>4</v>
      </c>
      <c r="Z91" s="1">
        <v>4</v>
      </c>
      <c r="AA91" s="1">
        <v>4</v>
      </c>
      <c r="AB91" s="1">
        <v>4</v>
      </c>
      <c r="AC91" s="1">
        <v>3</v>
      </c>
      <c r="AD91" s="1">
        <v>3</v>
      </c>
      <c r="AE91" s="1">
        <v>4</v>
      </c>
      <c r="AF91" s="1">
        <v>3</v>
      </c>
      <c r="AG91" s="1">
        <v>4</v>
      </c>
      <c r="AH91" s="1">
        <v>5</v>
      </c>
      <c r="AI91" s="1">
        <v>3</v>
      </c>
      <c r="AJ91" s="1">
        <v>4</v>
      </c>
      <c r="AK91" s="1">
        <v>5</v>
      </c>
      <c r="AL91" s="1">
        <v>4</v>
      </c>
      <c r="AM91" s="1">
        <v>5</v>
      </c>
      <c r="AN91" s="1">
        <v>5</v>
      </c>
      <c r="AO91" s="1">
        <v>5</v>
      </c>
      <c r="AP91" s="1">
        <v>5</v>
      </c>
      <c r="AQ91" s="1">
        <v>5</v>
      </c>
      <c r="AR91" s="1">
        <v>3</v>
      </c>
      <c r="AS91" s="1">
        <v>5</v>
      </c>
      <c r="AT91" s="1">
        <v>5</v>
      </c>
      <c r="AU91" s="1">
        <v>4</v>
      </c>
      <c r="AV91" s="1">
        <v>4</v>
      </c>
      <c r="AW91" s="1">
        <v>4</v>
      </c>
      <c r="AX91" s="1">
        <v>4</v>
      </c>
      <c r="AY91" s="1">
        <v>3</v>
      </c>
      <c r="AZ91" s="1">
        <v>4</v>
      </c>
      <c r="BA91" s="1">
        <v>5</v>
      </c>
      <c r="BB91" s="1">
        <v>4</v>
      </c>
      <c r="BC91" s="1">
        <v>4</v>
      </c>
      <c r="BD91" s="1">
        <v>5</v>
      </c>
      <c r="BE91" s="1" t="s">
        <v>2416</v>
      </c>
      <c r="BF91" s="1" t="s">
        <v>2413</v>
      </c>
      <c r="BG91" s="1" t="s">
        <v>2412</v>
      </c>
      <c r="BH91" s="1" t="s">
        <v>2415</v>
      </c>
      <c r="BI91" s="1" t="s">
        <v>2414</v>
      </c>
      <c r="BJ91" s="1" t="s">
        <v>2411</v>
      </c>
      <c r="BK91" s="1" t="s">
        <v>2418</v>
      </c>
      <c r="BL91" s="1" t="s">
        <v>198</v>
      </c>
      <c r="BM91" s="1" t="s">
        <v>198</v>
      </c>
      <c r="BN91" s="1" t="s">
        <v>198</v>
      </c>
      <c r="BO91" s="1" t="s">
        <v>198</v>
      </c>
      <c r="BP91" s="1" t="s">
        <v>2418</v>
      </c>
      <c r="BQ91" s="1" t="s">
        <v>2418</v>
      </c>
      <c r="BR91" s="1" t="s">
        <v>5</v>
      </c>
      <c r="BS91" s="1" t="s">
        <v>198</v>
      </c>
      <c r="BT91" s="1" t="s">
        <v>198</v>
      </c>
      <c r="BU91" s="1" t="s">
        <v>198</v>
      </c>
      <c r="BV91" s="1" t="s">
        <v>2119</v>
      </c>
      <c r="BW91" s="1" t="s">
        <v>2504</v>
      </c>
      <c r="BX91" s="1" t="s">
        <v>2128</v>
      </c>
      <c r="BY91" s="1" t="s">
        <v>704</v>
      </c>
      <c r="BZ91" s="1" t="s">
        <v>712</v>
      </c>
      <c r="CA91" s="1" t="s">
        <v>722</v>
      </c>
      <c r="CB91" s="1" t="s">
        <v>727</v>
      </c>
      <c r="CC91" s="1" t="s">
        <v>977</v>
      </c>
      <c r="CD91" s="1" t="s">
        <v>206</v>
      </c>
      <c r="CE91" s="1" t="s">
        <v>2505</v>
      </c>
      <c r="CF91" s="1" t="s">
        <v>837</v>
      </c>
      <c r="CG91" s="1" t="s">
        <v>844</v>
      </c>
    </row>
    <row r="92" spans="1:85" ht="12.75" x14ac:dyDescent="0.2">
      <c r="A92" s="14">
        <v>41981.424840798616</v>
      </c>
      <c r="B92" s="1">
        <v>4</v>
      </c>
      <c r="C92" s="1">
        <v>5</v>
      </c>
      <c r="D92" s="1">
        <v>4</v>
      </c>
      <c r="E92" s="1">
        <v>2</v>
      </c>
      <c r="F92" s="1">
        <v>5</v>
      </c>
      <c r="G92" s="1">
        <v>5</v>
      </c>
      <c r="H92" s="1">
        <v>4</v>
      </c>
      <c r="I92" s="1">
        <v>3</v>
      </c>
      <c r="J92" s="1">
        <v>1</v>
      </c>
      <c r="K92" s="1">
        <v>1</v>
      </c>
      <c r="L92" s="1">
        <v>4</v>
      </c>
      <c r="M92" s="1">
        <v>5</v>
      </c>
      <c r="N92" s="1">
        <v>1</v>
      </c>
      <c r="O92" s="1">
        <v>4</v>
      </c>
      <c r="P92" s="1">
        <v>5</v>
      </c>
      <c r="Q92" s="1">
        <v>4</v>
      </c>
      <c r="R92" s="1">
        <v>2</v>
      </c>
      <c r="S92" s="1">
        <v>5</v>
      </c>
      <c r="T92" s="1">
        <v>1</v>
      </c>
      <c r="U92" s="1">
        <v>1</v>
      </c>
      <c r="V92" s="1">
        <v>5</v>
      </c>
      <c r="W92" s="1">
        <v>5</v>
      </c>
      <c r="X92" s="1">
        <v>5</v>
      </c>
      <c r="Y92" s="1">
        <v>5</v>
      </c>
      <c r="Z92" s="1">
        <v>4</v>
      </c>
      <c r="AA92" s="1">
        <v>5</v>
      </c>
      <c r="AB92" s="1">
        <v>4</v>
      </c>
      <c r="AC92" s="1">
        <v>4</v>
      </c>
      <c r="AD92" s="1">
        <v>5</v>
      </c>
      <c r="AE92" s="1">
        <v>5</v>
      </c>
      <c r="AF92" s="1">
        <v>5</v>
      </c>
      <c r="AG92" s="1">
        <v>5</v>
      </c>
      <c r="AH92" s="1">
        <v>5</v>
      </c>
      <c r="AI92" s="1">
        <v>5</v>
      </c>
      <c r="AJ92" s="1">
        <v>4</v>
      </c>
      <c r="AK92" s="1">
        <v>5</v>
      </c>
      <c r="AL92" s="1">
        <v>5</v>
      </c>
      <c r="AM92" s="1">
        <v>5</v>
      </c>
      <c r="AN92" s="1">
        <v>5</v>
      </c>
      <c r="AO92" s="1">
        <v>5</v>
      </c>
      <c r="AP92" s="1">
        <v>5</v>
      </c>
      <c r="AQ92" s="1">
        <v>4</v>
      </c>
      <c r="AR92" s="1">
        <v>5</v>
      </c>
      <c r="AS92" s="1">
        <v>2</v>
      </c>
      <c r="AT92" s="1">
        <v>5</v>
      </c>
      <c r="AU92" s="1">
        <v>5</v>
      </c>
      <c r="AV92" s="1">
        <v>3</v>
      </c>
      <c r="AW92" s="1">
        <v>4</v>
      </c>
      <c r="AX92" s="1">
        <v>5</v>
      </c>
      <c r="AY92" s="1">
        <v>5</v>
      </c>
      <c r="AZ92" s="1">
        <v>4</v>
      </c>
      <c r="BA92" s="1">
        <v>5</v>
      </c>
      <c r="BB92" s="1">
        <v>3</v>
      </c>
      <c r="BC92" s="1">
        <v>2</v>
      </c>
      <c r="BD92" s="1">
        <v>5</v>
      </c>
      <c r="BE92" s="1" t="s">
        <v>2416</v>
      </c>
      <c r="BF92" s="1" t="s">
        <v>2413</v>
      </c>
      <c r="BG92" s="1" t="s">
        <v>2411</v>
      </c>
      <c r="BH92" s="1" t="s">
        <v>2415</v>
      </c>
      <c r="BI92" s="1" t="s">
        <v>2412</v>
      </c>
      <c r="BJ92" s="1" t="s">
        <v>2414</v>
      </c>
      <c r="BK92" s="1" t="s">
        <v>198</v>
      </c>
      <c r="BL92" s="1" t="s">
        <v>198</v>
      </c>
      <c r="BM92" s="1" t="s">
        <v>198</v>
      </c>
      <c r="BN92" s="1" t="s">
        <v>198</v>
      </c>
      <c r="BO92" s="1" t="s">
        <v>198</v>
      </c>
      <c r="BP92" s="1" t="s">
        <v>1564</v>
      </c>
      <c r="BQ92" s="1" t="s">
        <v>2118</v>
      </c>
      <c r="BR92" s="1" t="s">
        <v>198</v>
      </c>
      <c r="BS92" s="1" t="s">
        <v>198</v>
      </c>
      <c r="BT92" s="1" t="s">
        <v>2118</v>
      </c>
      <c r="BU92" s="1" t="s">
        <v>198</v>
      </c>
      <c r="BV92" s="1" t="s">
        <v>183</v>
      </c>
      <c r="BW92" s="1" t="s">
        <v>2198</v>
      </c>
      <c r="BX92" s="1" t="s">
        <v>2128</v>
      </c>
      <c r="BY92" s="1" t="s">
        <v>704</v>
      </c>
      <c r="BZ92" s="1" t="s">
        <v>712</v>
      </c>
      <c r="CA92" s="1" t="s">
        <v>719</v>
      </c>
      <c r="CB92" s="1" t="s">
        <v>727</v>
      </c>
      <c r="CC92" s="1" t="s">
        <v>2506</v>
      </c>
      <c r="CD92" s="1" t="s">
        <v>828</v>
      </c>
      <c r="CE92" s="1" t="s">
        <v>828</v>
      </c>
      <c r="CF92" s="1" t="s">
        <v>1167</v>
      </c>
      <c r="CG92" s="1" t="s">
        <v>1186</v>
      </c>
    </row>
    <row r="93" spans="1:85" ht="12.75" x14ac:dyDescent="0.2">
      <c r="A93" s="14">
        <v>41981.439591365743</v>
      </c>
      <c r="B93" s="1">
        <v>2</v>
      </c>
      <c r="C93" s="1">
        <v>5</v>
      </c>
      <c r="D93" s="1">
        <v>2</v>
      </c>
      <c r="E93" s="1">
        <v>3</v>
      </c>
      <c r="F93" s="1">
        <v>5</v>
      </c>
      <c r="G93" s="1">
        <v>4</v>
      </c>
      <c r="H93" s="1">
        <v>4</v>
      </c>
      <c r="I93" s="1">
        <v>4</v>
      </c>
      <c r="J93" s="1">
        <v>5</v>
      </c>
      <c r="K93" s="1">
        <v>2</v>
      </c>
      <c r="L93" s="1">
        <v>1</v>
      </c>
      <c r="M93" s="1">
        <v>5</v>
      </c>
      <c r="N93" s="1">
        <v>2</v>
      </c>
      <c r="O93" s="1">
        <v>5</v>
      </c>
      <c r="P93" s="1">
        <v>5</v>
      </c>
      <c r="Q93" s="1">
        <v>5</v>
      </c>
      <c r="R93" s="1">
        <v>4</v>
      </c>
      <c r="S93" s="1">
        <v>3</v>
      </c>
      <c r="T93" s="1">
        <v>1</v>
      </c>
      <c r="U93" s="1">
        <v>2</v>
      </c>
      <c r="V93" s="1">
        <v>4</v>
      </c>
      <c r="W93" s="1">
        <v>4</v>
      </c>
      <c r="X93" s="1">
        <v>3</v>
      </c>
      <c r="Y93" s="1">
        <v>5</v>
      </c>
      <c r="Z93" s="1">
        <v>4</v>
      </c>
      <c r="AA93" s="1">
        <v>3</v>
      </c>
      <c r="AB93" s="1">
        <v>4</v>
      </c>
      <c r="AC93" s="1">
        <v>4</v>
      </c>
      <c r="AD93" s="1">
        <v>4</v>
      </c>
      <c r="AE93" s="1">
        <v>2</v>
      </c>
      <c r="AF93" s="1">
        <v>4</v>
      </c>
      <c r="AG93" s="1">
        <v>5</v>
      </c>
      <c r="AH93" s="1">
        <v>4</v>
      </c>
      <c r="AI93" s="1">
        <v>4</v>
      </c>
      <c r="AJ93" s="1">
        <v>3</v>
      </c>
      <c r="AK93" s="1">
        <v>5</v>
      </c>
      <c r="AL93" s="1">
        <v>3</v>
      </c>
      <c r="AM93" s="1">
        <v>3</v>
      </c>
      <c r="AN93" s="1">
        <v>5</v>
      </c>
      <c r="AO93" s="1">
        <v>5</v>
      </c>
      <c r="AP93" s="1">
        <v>5</v>
      </c>
      <c r="AQ93" s="1">
        <v>4</v>
      </c>
      <c r="AR93" s="1">
        <v>5</v>
      </c>
      <c r="AS93" s="1">
        <v>2</v>
      </c>
      <c r="AT93" s="1">
        <v>3</v>
      </c>
      <c r="AU93" s="1">
        <v>5</v>
      </c>
      <c r="AV93" s="1">
        <v>3</v>
      </c>
      <c r="AW93" s="1">
        <v>5</v>
      </c>
      <c r="AX93" s="1">
        <v>5</v>
      </c>
      <c r="AY93" s="1">
        <v>4</v>
      </c>
      <c r="AZ93" s="1">
        <v>4</v>
      </c>
      <c r="BA93" s="1">
        <v>4</v>
      </c>
      <c r="BB93" s="1">
        <v>1</v>
      </c>
      <c r="BC93" s="1">
        <v>5</v>
      </c>
      <c r="BD93" s="1">
        <v>5</v>
      </c>
      <c r="BE93" s="1" t="s">
        <v>2413</v>
      </c>
      <c r="BF93" s="1" t="s">
        <v>2412</v>
      </c>
      <c r="BG93" s="1" t="s">
        <v>2415</v>
      </c>
      <c r="BH93" s="1" t="s">
        <v>2411</v>
      </c>
      <c r="BI93" s="1" t="s">
        <v>2416</v>
      </c>
      <c r="BJ93" s="1" t="s">
        <v>2414</v>
      </c>
      <c r="BK93" s="1" t="s">
        <v>198</v>
      </c>
      <c r="BL93" s="1" t="s">
        <v>198</v>
      </c>
      <c r="BM93" s="1" t="s">
        <v>2418</v>
      </c>
      <c r="BN93" s="1" t="s">
        <v>198</v>
      </c>
      <c r="BO93" s="1" t="s">
        <v>198</v>
      </c>
      <c r="BP93" s="1" t="s">
        <v>2418</v>
      </c>
      <c r="BQ93" s="1" t="s">
        <v>198</v>
      </c>
      <c r="BR93" s="1" t="s">
        <v>198</v>
      </c>
      <c r="BS93" s="1" t="s">
        <v>198</v>
      </c>
      <c r="BT93" s="1" t="s">
        <v>198</v>
      </c>
      <c r="BU93" s="1" t="s">
        <v>198</v>
      </c>
      <c r="BV93" s="1" t="s">
        <v>2119</v>
      </c>
      <c r="BW93" s="1" t="s">
        <v>2120</v>
      </c>
      <c r="BX93" s="1" t="s">
        <v>1539</v>
      </c>
      <c r="BY93" s="1" t="s">
        <v>704</v>
      </c>
      <c r="BZ93" s="1" t="s">
        <v>712</v>
      </c>
      <c r="CA93" s="1" t="s">
        <v>719</v>
      </c>
      <c r="CB93" s="1" t="s">
        <v>727</v>
      </c>
      <c r="CC93" s="1" t="s">
        <v>2282</v>
      </c>
      <c r="CD93" s="1" t="s">
        <v>828</v>
      </c>
      <c r="CE93" s="1" t="s">
        <v>1037</v>
      </c>
      <c r="CF93" s="1" t="s">
        <v>837</v>
      </c>
      <c r="CG93" s="1" t="s">
        <v>844</v>
      </c>
    </row>
    <row r="94" spans="1:85" ht="12.75" x14ac:dyDescent="0.2">
      <c r="A94" s="14">
        <v>41981.452636099537</v>
      </c>
      <c r="B94" s="1">
        <v>4</v>
      </c>
      <c r="C94" s="1">
        <v>1</v>
      </c>
      <c r="D94" s="1">
        <v>3</v>
      </c>
      <c r="E94" s="1">
        <v>1</v>
      </c>
      <c r="F94" s="1">
        <v>4</v>
      </c>
      <c r="G94" s="1">
        <v>3</v>
      </c>
      <c r="H94" s="1">
        <v>4</v>
      </c>
      <c r="I94" s="1">
        <v>3</v>
      </c>
      <c r="J94" s="1">
        <v>4</v>
      </c>
      <c r="K94" s="1">
        <v>3</v>
      </c>
      <c r="L94" s="1">
        <v>2</v>
      </c>
      <c r="M94" s="1">
        <v>4</v>
      </c>
      <c r="N94" s="1">
        <v>2</v>
      </c>
      <c r="O94" s="1">
        <v>1</v>
      </c>
      <c r="P94" s="1">
        <v>2</v>
      </c>
      <c r="Q94" s="1">
        <v>3</v>
      </c>
      <c r="R94" s="1">
        <v>3</v>
      </c>
      <c r="S94" s="1">
        <v>4</v>
      </c>
      <c r="T94" s="1">
        <v>3</v>
      </c>
      <c r="U94" s="1">
        <v>3</v>
      </c>
      <c r="V94" s="1">
        <v>4</v>
      </c>
      <c r="W94" s="1" t="s">
        <v>5</v>
      </c>
      <c r="X94" s="1">
        <v>2</v>
      </c>
      <c r="Y94" s="1">
        <v>4</v>
      </c>
      <c r="Z94" s="1">
        <v>3</v>
      </c>
      <c r="AA94" s="1">
        <v>4</v>
      </c>
      <c r="AB94" s="1">
        <v>3</v>
      </c>
      <c r="AC94" s="1">
        <v>4</v>
      </c>
      <c r="AD94" s="1">
        <v>4</v>
      </c>
      <c r="AE94" s="1">
        <v>2</v>
      </c>
      <c r="AF94" s="1">
        <v>3</v>
      </c>
      <c r="AG94" s="1">
        <v>4</v>
      </c>
      <c r="AH94" s="1">
        <v>4</v>
      </c>
      <c r="AI94" s="1">
        <v>4</v>
      </c>
      <c r="AJ94" s="1">
        <v>4</v>
      </c>
      <c r="AK94" s="1">
        <v>4</v>
      </c>
      <c r="AL94" s="1">
        <v>4</v>
      </c>
      <c r="AM94" s="1">
        <v>2</v>
      </c>
      <c r="AN94" s="1">
        <v>5</v>
      </c>
      <c r="AO94" s="1">
        <v>4</v>
      </c>
      <c r="AP94" s="1">
        <v>4</v>
      </c>
      <c r="AQ94" s="1">
        <v>4</v>
      </c>
      <c r="AR94" s="1">
        <v>4</v>
      </c>
      <c r="AS94" s="1">
        <v>4</v>
      </c>
      <c r="AT94" s="1">
        <v>3</v>
      </c>
      <c r="AU94" s="1">
        <v>2</v>
      </c>
      <c r="AV94" s="1">
        <v>2</v>
      </c>
      <c r="AW94" s="1">
        <v>1</v>
      </c>
      <c r="AX94" s="1">
        <v>3</v>
      </c>
      <c r="AY94" s="1">
        <v>3</v>
      </c>
      <c r="AZ94" s="1">
        <v>1</v>
      </c>
      <c r="BA94" s="1">
        <v>5</v>
      </c>
      <c r="BB94" s="1">
        <v>4</v>
      </c>
      <c r="BC94" s="1">
        <v>2</v>
      </c>
      <c r="BD94" s="1">
        <v>3</v>
      </c>
      <c r="BE94" s="1" t="s">
        <v>2413</v>
      </c>
      <c r="BF94" s="1" t="s">
        <v>2411</v>
      </c>
      <c r="BG94" s="1" t="s">
        <v>2414</v>
      </c>
      <c r="BH94" s="1" t="s">
        <v>2415</v>
      </c>
      <c r="BI94" s="1" t="s">
        <v>2416</v>
      </c>
      <c r="BJ94" s="1" t="s">
        <v>2412</v>
      </c>
      <c r="BK94" s="1" t="s">
        <v>2418</v>
      </c>
      <c r="BL94" s="1" t="s">
        <v>198</v>
      </c>
      <c r="BM94" s="1" t="s">
        <v>198</v>
      </c>
      <c r="BN94" s="1" t="s">
        <v>198</v>
      </c>
      <c r="BO94" s="1" t="s">
        <v>1564</v>
      </c>
      <c r="BP94" s="1" t="s">
        <v>1564</v>
      </c>
      <c r="BQ94" s="1" t="s">
        <v>5</v>
      </c>
      <c r="BR94" s="1" t="s">
        <v>5</v>
      </c>
      <c r="BS94" s="1" t="s">
        <v>5</v>
      </c>
      <c r="BT94" s="1" t="s">
        <v>5</v>
      </c>
      <c r="BU94" s="1" t="s">
        <v>198</v>
      </c>
      <c r="BV94" s="1" t="s">
        <v>2119</v>
      </c>
      <c r="BW94" s="1" t="s">
        <v>2120</v>
      </c>
      <c r="BX94" s="1" t="s">
        <v>2128</v>
      </c>
      <c r="BY94" s="1" t="s">
        <v>705</v>
      </c>
      <c r="BZ94" s="1" t="s">
        <v>713</v>
      </c>
      <c r="CA94" s="1" t="s">
        <v>719</v>
      </c>
      <c r="CB94" s="1" t="s">
        <v>727</v>
      </c>
      <c r="CC94" s="1" t="s">
        <v>977</v>
      </c>
      <c r="CD94" s="1" t="s">
        <v>828</v>
      </c>
      <c r="CE94" s="1" t="s">
        <v>1601</v>
      </c>
      <c r="CF94" s="1" t="s">
        <v>837</v>
      </c>
      <c r="CG94" s="1" t="s">
        <v>844</v>
      </c>
    </row>
    <row r="95" spans="1:85" ht="12.75" x14ac:dyDescent="0.2">
      <c r="A95" s="14">
        <v>41981.462460717594</v>
      </c>
      <c r="B95" s="1">
        <v>2</v>
      </c>
      <c r="C95" s="1">
        <v>4</v>
      </c>
      <c r="D95" s="1">
        <v>1</v>
      </c>
      <c r="E95" s="1">
        <v>1</v>
      </c>
      <c r="F95" s="1">
        <v>4</v>
      </c>
      <c r="G95" s="1">
        <v>1</v>
      </c>
      <c r="H95" s="1">
        <v>4</v>
      </c>
      <c r="I95" s="1">
        <v>2</v>
      </c>
      <c r="J95" s="1">
        <v>3</v>
      </c>
      <c r="K95" s="1">
        <v>2</v>
      </c>
      <c r="L95" s="1">
        <v>1</v>
      </c>
      <c r="M95" s="1">
        <v>5</v>
      </c>
      <c r="N95" s="1">
        <v>2</v>
      </c>
      <c r="O95" s="1">
        <v>3</v>
      </c>
      <c r="P95" s="1">
        <v>2</v>
      </c>
      <c r="Q95" s="1">
        <v>1</v>
      </c>
      <c r="R95" s="1">
        <v>5</v>
      </c>
      <c r="S95" s="1">
        <v>2</v>
      </c>
      <c r="T95" s="1">
        <v>1</v>
      </c>
      <c r="U95" s="1">
        <v>1</v>
      </c>
      <c r="V95" s="1">
        <v>2</v>
      </c>
      <c r="W95" s="1">
        <v>1</v>
      </c>
      <c r="X95" s="1">
        <v>1</v>
      </c>
      <c r="Y95" s="1">
        <v>1</v>
      </c>
      <c r="Z95" s="1">
        <v>1</v>
      </c>
      <c r="AA95" s="1">
        <v>2</v>
      </c>
      <c r="AB95" s="1">
        <v>1</v>
      </c>
      <c r="AC95" s="1">
        <v>3</v>
      </c>
      <c r="AD95" s="1">
        <v>1</v>
      </c>
      <c r="AE95" s="1">
        <v>1</v>
      </c>
      <c r="AF95" s="1">
        <v>2</v>
      </c>
      <c r="AG95" s="1">
        <v>4</v>
      </c>
      <c r="AH95" s="1">
        <v>1</v>
      </c>
      <c r="AI95" s="1">
        <v>3</v>
      </c>
      <c r="AJ95" s="1">
        <v>3</v>
      </c>
      <c r="AK95" s="1">
        <v>5</v>
      </c>
      <c r="AL95" s="1">
        <v>1</v>
      </c>
      <c r="AM95" s="1">
        <v>1</v>
      </c>
      <c r="AN95" s="1">
        <v>4</v>
      </c>
      <c r="AO95" s="1">
        <v>1</v>
      </c>
      <c r="AP95" s="1">
        <v>5</v>
      </c>
      <c r="AQ95" s="1">
        <v>3</v>
      </c>
      <c r="AR95" s="1">
        <v>2</v>
      </c>
      <c r="AS95" s="1">
        <v>2</v>
      </c>
      <c r="AT95" s="1">
        <v>1</v>
      </c>
      <c r="AU95" s="1">
        <v>5</v>
      </c>
      <c r="AV95" s="1">
        <v>2</v>
      </c>
      <c r="AW95" s="1">
        <v>3</v>
      </c>
      <c r="AX95" s="1">
        <v>1</v>
      </c>
      <c r="AY95" s="1">
        <v>2</v>
      </c>
      <c r="AZ95" s="1">
        <v>5</v>
      </c>
      <c r="BA95" s="1">
        <v>2</v>
      </c>
      <c r="BB95" s="1">
        <v>1</v>
      </c>
      <c r="BC95" s="1">
        <v>2</v>
      </c>
      <c r="BD95" s="1">
        <v>2</v>
      </c>
      <c r="BE95" s="1" t="s">
        <v>2411</v>
      </c>
      <c r="BF95" s="1" t="s">
        <v>2413</v>
      </c>
      <c r="BG95" s="1" t="s">
        <v>2412</v>
      </c>
      <c r="BH95" s="1" t="s">
        <v>2415</v>
      </c>
      <c r="BI95" s="1" t="s">
        <v>2414</v>
      </c>
      <c r="BJ95" s="1" t="s">
        <v>2416</v>
      </c>
      <c r="BK95" s="1" t="s">
        <v>2418</v>
      </c>
      <c r="BL95" s="1" t="s">
        <v>198</v>
      </c>
      <c r="BM95" s="1" t="s">
        <v>2418</v>
      </c>
      <c r="BN95" s="1" t="s">
        <v>2418</v>
      </c>
      <c r="BO95" s="1" t="s">
        <v>198</v>
      </c>
      <c r="BP95" s="1" t="s">
        <v>198</v>
      </c>
      <c r="BQ95" s="1" t="s">
        <v>198</v>
      </c>
      <c r="BR95" s="1" t="s">
        <v>198</v>
      </c>
      <c r="BS95" s="1" t="s">
        <v>198</v>
      </c>
      <c r="BT95" s="1" t="s">
        <v>198</v>
      </c>
      <c r="BU95" s="1" t="s">
        <v>182</v>
      </c>
      <c r="BY95" s="1" t="s">
        <v>704</v>
      </c>
      <c r="BZ95" s="1" t="s">
        <v>713</v>
      </c>
      <c r="CA95" s="1" t="s">
        <v>719</v>
      </c>
      <c r="CB95" s="1" t="s">
        <v>728</v>
      </c>
      <c r="CC95" s="1" t="s">
        <v>2507</v>
      </c>
      <c r="CD95" s="1" t="s">
        <v>828</v>
      </c>
      <c r="CE95" s="1" t="s">
        <v>1711</v>
      </c>
      <c r="CF95" s="1" t="s">
        <v>837</v>
      </c>
      <c r="CG95" s="1" t="s">
        <v>844</v>
      </c>
    </row>
    <row r="96" spans="1:85" ht="12.75" x14ac:dyDescent="0.2">
      <c r="A96" s="14">
        <v>41981.475209004624</v>
      </c>
      <c r="B96" s="1">
        <v>4</v>
      </c>
      <c r="C96" s="1">
        <v>5</v>
      </c>
      <c r="D96" s="1">
        <v>4</v>
      </c>
      <c r="E96" s="1">
        <v>2</v>
      </c>
      <c r="F96" s="1">
        <v>5</v>
      </c>
      <c r="G96" s="1">
        <v>3</v>
      </c>
      <c r="H96" s="1">
        <v>5</v>
      </c>
      <c r="I96" s="1">
        <v>4</v>
      </c>
      <c r="J96" s="1">
        <v>4</v>
      </c>
      <c r="K96" s="1">
        <v>4</v>
      </c>
      <c r="L96" s="1">
        <v>3</v>
      </c>
      <c r="M96" s="1">
        <v>4</v>
      </c>
      <c r="N96" s="1">
        <v>3</v>
      </c>
      <c r="O96" s="1">
        <v>3</v>
      </c>
      <c r="P96" s="1">
        <v>4</v>
      </c>
      <c r="Q96" s="1">
        <v>5</v>
      </c>
      <c r="R96" s="1">
        <v>4</v>
      </c>
      <c r="S96" s="1">
        <v>5</v>
      </c>
      <c r="T96" s="1">
        <v>2</v>
      </c>
      <c r="U96" s="1">
        <v>2</v>
      </c>
      <c r="V96" s="1">
        <v>3</v>
      </c>
      <c r="W96" s="1">
        <v>5</v>
      </c>
      <c r="X96" s="1">
        <v>4</v>
      </c>
      <c r="Y96" s="1">
        <v>5</v>
      </c>
      <c r="Z96" s="1">
        <v>4</v>
      </c>
      <c r="AA96" s="1">
        <v>5</v>
      </c>
      <c r="AB96" s="1">
        <v>5</v>
      </c>
      <c r="AC96" s="1">
        <v>4</v>
      </c>
      <c r="AD96" s="1">
        <v>5</v>
      </c>
      <c r="AE96" s="1">
        <v>4</v>
      </c>
      <c r="AF96" s="1">
        <v>4</v>
      </c>
      <c r="AG96" s="1">
        <v>4</v>
      </c>
      <c r="AH96" s="1">
        <v>5</v>
      </c>
      <c r="AI96" s="1">
        <v>4</v>
      </c>
      <c r="AJ96" s="1">
        <v>4</v>
      </c>
      <c r="AK96" s="1">
        <v>5</v>
      </c>
      <c r="AL96" s="1">
        <v>4</v>
      </c>
      <c r="AM96" s="1">
        <v>3</v>
      </c>
      <c r="AN96" s="1">
        <v>5</v>
      </c>
      <c r="AO96" s="1">
        <v>4</v>
      </c>
      <c r="AP96" s="1">
        <v>4</v>
      </c>
      <c r="AQ96" s="1">
        <v>4</v>
      </c>
      <c r="AR96" s="1">
        <v>4</v>
      </c>
      <c r="AS96" s="1">
        <v>3</v>
      </c>
      <c r="AT96" s="1">
        <v>5</v>
      </c>
      <c r="AU96" s="1">
        <v>3</v>
      </c>
      <c r="AV96" s="1">
        <v>4</v>
      </c>
      <c r="AW96" s="1">
        <v>4</v>
      </c>
      <c r="AX96" s="1">
        <v>3</v>
      </c>
      <c r="AY96" s="1">
        <v>4</v>
      </c>
      <c r="AZ96" s="1">
        <v>4</v>
      </c>
      <c r="BA96" s="1">
        <v>4</v>
      </c>
      <c r="BB96" s="1">
        <v>2</v>
      </c>
      <c r="BC96" s="1">
        <v>2</v>
      </c>
      <c r="BD96" s="1">
        <v>4</v>
      </c>
      <c r="BE96" s="1" t="s">
        <v>2411</v>
      </c>
      <c r="BF96" s="1" t="s">
        <v>2414</v>
      </c>
      <c r="BG96" s="1" t="s">
        <v>2413</v>
      </c>
      <c r="BH96" s="1" t="s">
        <v>2416</v>
      </c>
      <c r="BI96" s="1" t="s">
        <v>2415</v>
      </c>
      <c r="BJ96" s="1" t="s">
        <v>2412</v>
      </c>
      <c r="BK96" s="1" t="s">
        <v>2418</v>
      </c>
      <c r="BL96" s="1" t="s">
        <v>198</v>
      </c>
      <c r="BM96" s="1" t="s">
        <v>198</v>
      </c>
      <c r="BN96" s="1" t="s">
        <v>198</v>
      </c>
      <c r="BO96" s="1" t="s">
        <v>198</v>
      </c>
      <c r="BP96" s="1" t="s">
        <v>198</v>
      </c>
      <c r="BQ96" s="1" t="s">
        <v>2418</v>
      </c>
      <c r="BR96" s="1" t="s">
        <v>2418</v>
      </c>
      <c r="BS96" s="1" t="s">
        <v>2418</v>
      </c>
      <c r="BT96" s="1" t="s">
        <v>2418</v>
      </c>
      <c r="BU96" s="1" t="s">
        <v>198</v>
      </c>
      <c r="BV96" s="1" t="s">
        <v>183</v>
      </c>
      <c r="BW96" s="1" t="s">
        <v>2121</v>
      </c>
      <c r="BX96" s="1" t="s">
        <v>2128</v>
      </c>
      <c r="BY96" s="1" t="s">
        <v>704</v>
      </c>
      <c r="BZ96" s="1" t="s">
        <v>711</v>
      </c>
      <c r="CA96" s="1" t="s">
        <v>719</v>
      </c>
      <c r="CB96" s="1" t="s">
        <v>727</v>
      </c>
      <c r="CC96" s="1" t="s">
        <v>1011</v>
      </c>
      <c r="CD96" s="1" t="s">
        <v>830</v>
      </c>
      <c r="CE96" s="1" t="s">
        <v>2444</v>
      </c>
      <c r="CF96" s="1" t="s">
        <v>837</v>
      </c>
      <c r="CG96" s="1" t="s">
        <v>844</v>
      </c>
    </row>
    <row r="97" spans="1:85" ht="12.75" x14ac:dyDescent="0.2">
      <c r="A97" s="14">
        <v>41981.489548055557</v>
      </c>
      <c r="B97" s="1">
        <v>2</v>
      </c>
      <c r="C97" s="1">
        <v>5</v>
      </c>
      <c r="D97" s="1">
        <v>3</v>
      </c>
      <c r="E97" s="1">
        <v>3</v>
      </c>
      <c r="F97" s="1">
        <v>4</v>
      </c>
      <c r="G97" s="1">
        <v>4</v>
      </c>
      <c r="H97" s="1">
        <v>3</v>
      </c>
      <c r="I97" s="1">
        <v>3</v>
      </c>
      <c r="J97" s="1">
        <v>2</v>
      </c>
      <c r="K97" s="1">
        <v>2</v>
      </c>
      <c r="L97" s="1">
        <v>2</v>
      </c>
      <c r="M97" s="1">
        <v>2</v>
      </c>
      <c r="N97" s="1">
        <v>2</v>
      </c>
      <c r="O97" s="1">
        <v>4</v>
      </c>
      <c r="P97" s="1">
        <v>3</v>
      </c>
      <c r="Q97" s="1">
        <v>5</v>
      </c>
      <c r="R97" s="1">
        <v>3</v>
      </c>
      <c r="S97" s="1">
        <v>4</v>
      </c>
      <c r="T97" s="1">
        <v>2</v>
      </c>
      <c r="U97" s="1">
        <v>3</v>
      </c>
      <c r="V97" s="1">
        <v>4</v>
      </c>
      <c r="W97" s="1">
        <v>4</v>
      </c>
      <c r="X97" s="1">
        <v>2</v>
      </c>
      <c r="Y97" s="1">
        <v>2</v>
      </c>
      <c r="Z97" s="1">
        <v>4</v>
      </c>
      <c r="AA97" s="1" t="s">
        <v>5</v>
      </c>
      <c r="AB97" s="1">
        <v>2</v>
      </c>
      <c r="AC97" s="1">
        <v>2</v>
      </c>
      <c r="AD97" s="1">
        <v>1</v>
      </c>
      <c r="AE97" s="1">
        <v>3</v>
      </c>
      <c r="AF97" s="1">
        <v>2</v>
      </c>
      <c r="AG97" s="1">
        <v>5</v>
      </c>
      <c r="AH97" s="1">
        <v>4</v>
      </c>
      <c r="AI97" s="1">
        <v>1</v>
      </c>
      <c r="AJ97" s="1">
        <v>2</v>
      </c>
      <c r="AK97" s="1">
        <v>5</v>
      </c>
      <c r="AL97" s="1">
        <v>3</v>
      </c>
      <c r="AM97" s="1">
        <v>3</v>
      </c>
      <c r="AN97" s="1">
        <v>3</v>
      </c>
      <c r="AO97" s="1">
        <v>5</v>
      </c>
      <c r="AP97" s="1">
        <v>3</v>
      </c>
      <c r="AQ97" s="1">
        <v>4</v>
      </c>
      <c r="AR97" s="1">
        <v>1</v>
      </c>
      <c r="AS97" s="1">
        <v>1</v>
      </c>
      <c r="AT97" s="1">
        <v>3</v>
      </c>
      <c r="AU97" s="1">
        <v>2</v>
      </c>
      <c r="AV97" s="1">
        <v>1</v>
      </c>
      <c r="AW97" s="1">
        <v>4</v>
      </c>
      <c r="AX97" s="1">
        <v>4</v>
      </c>
      <c r="AY97" s="1">
        <v>5</v>
      </c>
      <c r="AZ97" s="1">
        <v>3</v>
      </c>
      <c r="BA97" s="1">
        <v>4</v>
      </c>
      <c r="BB97" s="1">
        <v>1</v>
      </c>
      <c r="BC97" s="1">
        <v>3</v>
      </c>
      <c r="BD97" s="1">
        <v>5</v>
      </c>
      <c r="BE97" s="1" t="s">
        <v>2411</v>
      </c>
      <c r="BF97" s="1" t="s">
        <v>2414</v>
      </c>
      <c r="BG97" s="1" t="s">
        <v>2416</v>
      </c>
      <c r="BH97" s="1" t="s">
        <v>2413</v>
      </c>
      <c r="BI97" s="1" t="s">
        <v>2415</v>
      </c>
      <c r="BJ97" s="1" t="s">
        <v>2412</v>
      </c>
      <c r="BK97" s="1" t="s">
        <v>198</v>
      </c>
      <c r="BL97" s="1" t="s">
        <v>198</v>
      </c>
      <c r="BM97" s="1" t="s">
        <v>198</v>
      </c>
      <c r="BN97" s="1" t="s">
        <v>198</v>
      </c>
      <c r="BO97" s="1" t="s">
        <v>198</v>
      </c>
      <c r="BP97" s="1" t="s">
        <v>198</v>
      </c>
      <c r="BQ97" s="1" t="s">
        <v>5</v>
      </c>
      <c r="BR97" s="1" t="s">
        <v>5</v>
      </c>
      <c r="BS97" s="1" t="s">
        <v>198</v>
      </c>
      <c r="BT97" s="1" t="s">
        <v>198</v>
      </c>
      <c r="BU97" s="1" t="s">
        <v>198</v>
      </c>
      <c r="BV97" s="1" t="s">
        <v>2119</v>
      </c>
      <c r="BW97" s="1" t="s">
        <v>2121</v>
      </c>
      <c r="BX97" s="1" t="s">
        <v>2383</v>
      </c>
      <c r="BY97" s="1" t="s">
        <v>704</v>
      </c>
      <c r="BZ97" s="1" t="s">
        <v>712</v>
      </c>
      <c r="CA97" s="1" t="s">
        <v>719</v>
      </c>
      <c r="CB97" s="1" t="s">
        <v>727</v>
      </c>
      <c r="CC97" s="1" t="s">
        <v>1048</v>
      </c>
      <c r="CD97" s="1" t="s">
        <v>828</v>
      </c>
      <c r="CE97" s="1" t="s">
        <v>1164</v>
      </c>
      <c r="CF97" s="1" t="s">
        <v>837</v>
      </c>
      <c r="CG97" s="1" t="s">
        <v>844</v>
      </c>
    </row>
    <row r="98" spans="1:85" ht="12.75" x14ac:dyDescent="0.2">
      <c r="A98" s="14">
        <v>41981.540515034721</v>
      </c>
      <c r="B98" s="1">
        <v>3</v>
      </c>
      <c r="C98" s="1">
        <v>5</v>
      </c>
      <c r="D98" s="1">
        <v>5</v>
      </c>
      <c r="E98" s="1">
        <v>2</v>
      </c>
      <c r="F98" s="1">
        <v>2</v>
      </c>
      <c r="G98" s="1">
        <v>3</v>
      </c>
      <c r="H98" s="1">
        <v>3</v>
      </c>
      <c r="I98" s="1">
        <v>4</v>
      </c>
      <c r="J98" s="1">
        <v>5</v>
      </c>
      <c r="K98" s="1">
        <v>4</v>
      </c>
      <c r="L98" s="1">
        <v>4</v>
      </c>
      <c r="M98" s="1">
        <v>5</v>
      </c>
      <c r="N98" s="1">
        <v>3</v>
      </c>
      <c r="O98" s="1">
        <v>5</v>
      </c>
      <c r="P98" s="1">
        <v>4</v>
      </c>
      <c r="Q98" s="1">
        <v>5</v>
      </c>
      <c r="R98" s="1">
        <v>4</v>
      </c>
      <c r="S98" s="1">
        <v>5</v>
      </c>
      <c r="T98" s="1">
        <v>3</v>
      </c>
      <c r="U98" s="1">
        <v>3</v>
      </c>
      <c r="V98" s="1">
        <v>5</v>
      </c>
      <c r="W98" s="1">
        <v>3</v>
      </c>
      <c r="X98" s="1">
        <v>3</v>
      </c>
      <c r="Y98" s="1">
        <v>4</v>
      </c>
      <c r="Z98" s="1">
        <v>5</v>
      </c>
      <c r="AA98" s="1">
        <v>5</v>
      </c>
      <c r="AB98" s="1">
        <v>4</v>
      </c>
      <c r="AC98" s="1">
        <v>3</v>
      </c>
      <c r="AD98" s="1">
        <v>4</v>
      </c>
      <c r="AE98" s="1">
        <v>5</v>
      </c>
      <c r="AF98" s="1">
        <v>5</v>
      </c>
      <c r="AG98" s="1">
        <v>5</v>
      </c>
      <c r="AH98" s="1">
        <v>5</v>
      </c>
      <c r="AI98" s="1">
        <v>3</v>
      </c>
      <c r="AJ98" s="1">
        <v>4</v>
      </c>
      <c r="AK98" s="1">
        <v>5</v>
      </c>
      <c r="AL98" s="1">
        <v>5</v>
      </c>
      <c r="AM98" s="1">
        <v>5</v>
      </c>
      <c r="AN98" s="1">
        <v>3</v>
      </c>
      <c r="AO98" s="1">
        <v>4</v>
      </c>
      <c r="AP98" s="1">
        <v>4</v>
      </c>
      <c r="AQ98" s="1">
        <v>5</v>
      </c>
      <c r="AR98" s="1">
        <v>5</v>
      </c>
      <c r="AS98" s="1">
        <v>4</v>
      </c>
      <c r="AT98" s="1">
        <v>5</v>
      </c>
      <c r="AU98" s="1">
        <v>3</v>
      </c>
      <c r="AV98" s="1">
        <v>4</v>
      </c>
      <c r="AW98" s="1">
        <v>5</v>
      </c>
      <c r="AX98" s="1">
        <v>4</v>
      </c>
      <c r="AY98" s="1">
        <v>5</v>
      </c>
      <c r="AZ98" s="1">
        <v>4</v>
      </c>
      <c r="BA98" s="1">
        <v>5</v>
      </c>
      <c r="BB98" s="1">
        <v>4</v>
      </c>
      <c r="BC98" s="1">
        <v>5</v>
      </c>
      <c r="BD98" s="1">
        <v>5</v>
      </c>
      <c r="BE98" s="1" t="s">
        <v>2413</v>
      </c>
      <c r="BF98" s="1" t="s">
        <v>2414</v>
      </c>
      <c r="BG98" s="1" t="s">
        <v>2411</v>
      </c>
      <c r="BH98" s="1" t="s">
        <v>2412</v>
      </c>
      <c r="BI98" s="1" t="s">
        <v>2415</v>
      </c>
      <c r="BJ98" s="1" t="s">
        <v>2416</v>
      </c>
      <c r="BK98" s="1" t="s">
        <v>2118</v>
      </c>
      <c r="BL98" s="1" t="s">
        <v>2118</v>
      </c>
      <c r="BM98" s="1" t="s">
        <v>198</v>
      </c>
      <c r="BN98" s="1" t="s">
        <v>198</v>
      </c>
      <c r="BO98" s="1" t="s">
        <v>198</v>
      </c>
      <c r="BP98" s="1" t="s">
        <v>2418</v>
      </c>
      <c r="BQ98" s="1" t="s">
        <v>2418</v>
      </c>
      <c r="BR98" s="1" t="s">
        <v>2418</v>
      </c>
      <c r="BS98" s="1" t="s">
        <v>2418</v>
      </c>
      <c r="BT98" s="1" t="s">
        <v>2418</v>
      </c>
      <c r="BU98" s="1" t="s">
        <v>182</v>
      </c>
      <c r="BY98" s="1" t="s">
        <v>705</v>
      </c>
      <c r="BZ98" s="1" t="s">
        <v>711</v>
      </c>
      <c r="CA98" s="1" t="s">
        <v>719</v>
      </c>
      <c r="CB98" s="1" t="s">
        <v>727</v>
      </c>
      <c r="CC98" s="1" t="s">
        <v>2508</v>
      </c>
      <c r="CD98" s="1" t="s">
        <v>828</v>
      </c>
      <c r="CE98" s="1" t="s">
        <v>741</v>
      </c>
      <c r="CF98" s="1" t="s">
        <v>1561</v>
      </c>
      <c r="CG98" s="1" t="s">
        <v>845</v>
      </c>
    </row>
    <row r="99" spans="1:85" ht="12.75" x14ac:dyDescent="0.2">
      <c r="A99" s="14">
        <v>41981.549612604162</v>
      </c>
      <c r="B99" s="1">
        <v>2</v>
      </c>
      <c r="C99" s="1">
        <v>3</v>
      </c>
      <c r="D99" s="1">
        <v>2</v>
      </c>
      <c r="E99" s="1">
        <v>4</v>
      </c>
      <c r="F99" s="1">
        <v>3</v>
      </c>
      <c r="G99" s="1">
        <v>2</v>
      </c>
      <c r="H99" s="1">
        <v>2</v>
      </c>
      <c r="I99" s="1">
        <v>1</v>
      </c>
      <c r="J99" s="1">
        <v>3</v>
      </c>
      <c r="K99" s="1">
        <v>5</v>
      </c>
      <c r="L99" s="1">
        <v>5</v>
      </c>
      <c r="M99" s="1">
        <v>4</v>
      </c>
      <c r="N99" s="1">
        <v>1</v>
      </c>
      <c r="O99" s="1">
        <v>4</v>
      </c>
      <c r="P99" s="1">
        <v>3</v>
      </c>
      <c r="Q99" s="1">
        <v>4</v>
      </c>
      <c r="R99" s="1">
        <v>2</v>
      </c>
      <c r="S99" s="1">
        <v>3</v>
      </c>
      <c r="T99" s="1">
        <v>2</v>
      </c>
      <c r="U99" s="1">
        <v>3</v>
      </c>
      <c r="V99" s="1">
        <v>4</v>
      </c>
      <c r="W99" s="1">
        <v>5</v>
      </c>
      <c r="X99" s="1">
        <v>2</v>
      </c>
      <c r="Y99" s="1">
        <v>4</v>
      </c>
      <c r="Z99" s="1">
        <v>4</v>
      </c>
      <c r="AA99" s="1">
        <v>3</v>
      </c>
      <c r="AB99" s="1">
        <v>3</v>
      </c>
      <c r="AC99" s="1">
        <v>3</v>
      </c>
      <c r="AD99" s="1">
        <v>3</v>
      </c>
      <c r="AE99" s="1">
        <v>3</v>
      </c>
      <c r="AF99" s="1">
        <v>5</v>
      </c>
      <c r="AG99" s="1">
        <v>5</v>
      </c>
      <c r="AH99" s="1">
        <v>2</v>
      </c>
      <c r="AI99" s="1">
        <v>3</v>
      </c>
      <c r="AJ99" s="1">
        <v>2</v>
      </c>
      <c r="AK99" s="1">
        <v>2</v>
      </c>
      <c r="AL99" s="1">
        <v>3</v>
      </c>
      <c r="AM99" s="1">
        <v>4</v>
      </c>
      <c r="AN99" s="1">
        <v>4</v>
      </c>
      <c r="AO99" s="1">
        <v>1</v>
      </c>
      <c r="AP99" s="1">
        <v>1</v>
      </c>
      <c r="AQ99" s="1">
        <v>1</v>
      </c>
      <c r="AR99" s="1">
        <v>3</v>
      </c>
      <c r="AS99" s="1">
        <v>4</v>
      </c>
      <c r="AT99" s="1">
        <v>4</v>
      </c>
      <c r="AU99" s="1">
        <v>3</v>
      </c>
      <c r="AV99" s="1">
        <v>1</v>
      </c>
      <c r="AW99" s="1">
        <v>3</v>
      </c>
      <c r="AX99" s="1">
        <v>2</v>
      </c>
      <c r="AY99" s="1">
        <v>4</v>
      </c>
      <c r="AZ99" s="1">
        <v>1</v>
      </c>
      <c r="BA99" s="1">
        <v>4</v>
      </c>
      <c r="BB99" s="1">
        <v>2</v>
      </c>
      <c r="BC99" s="1">
        <v>3</v>
      </c>
      <c r="BD99" s="1">
        <v>2</v>
      </c>
      <c r="BE99" s="1" t="s">
        <v>2411</v>
      </c>
      <c r="BF99" s="1" t="s">
        <v>2413</v>
      </c>
      <c r="BG99" s="1" t="s">
        <v>2412</v>
      </c>
      <c r="BH99" s="1" t="s">
        <v>2416</v>
      </c>
      <c r="BI99" s="1" t="s">
        <v>2414</v>
      </c>
      <c r="BJ99" s="1" t="s">
        <v>2415</v>
      </c>
      <c r="BK99" s="1" t="s">
        <v>2418</v>
      </c>
      <c r="BL99" s="1" t="s">
        <v>198</v>
      </c>
      <c r="BM99" s="1" t="s">
        <v>2418</v>
      </c>
      <c r="BN99" s="1" t="s">
        <v>198</v>
      </c>
      <c r="BO99" s="1" t="s">
        <v>198</v>
      </c>
      <c r="BP99" s="1" t="s">
        <v>1564</v>
      </c>
      <c r="BQ99" s="1" t="s">
        <v>1564</v>
      </c>
      <c r="BR99" s="1" t="s">
        <v>1564</v>
      </c>
      <c r="BS99" s="1" t="s">
        <v>1564</v>
      </c>
      <c r="BT99" s="1" t="s">
        <v>1564</v>
      </c>
      <c r="BU99" s="1" t="s">
        <v>1564</v>
      </c>
      <c r="BY99" s="1" t="s">
        <v>704</v>
      </c>
      <c r="BZ99" s="1" t="s">
        <v>713</v>
      </c>
      <c r="CA99" s="1" t="s">
        <v>721</v>
      </c>
      <c r="CB99" s="1" t="s">
        <v>727</v>
      </c>
      <c r="CC99" s="1" t="s">
        <v>2509</v>
      </c>
      <c r="CD99" s="1" t="s">
        <v>828</v>
      </c>
      <c r="CE99" s="1" t="s">
        <v>2297</v>
      </c>
      <c r="CF99" s="1" t="s">
        <v>837</v>
      </c>
      <c r="CG99" s="1" t="s">
        <v>844</v>
      </c>
    </row>
    <row r="100" spans="1:85" ht="12.75" x14ac:dyDescent="0.2">
      <c r="A100" s="14">
        <v>41981.571245925923</v>
      </c>
      <c r="B100" s="1">
        <v>2</v>
      </c>
      <c r="C100" s="1">
        <v>3</v>
      </c>
      <c r="D100" s="1">
        <v>1</v>
      </c>
      <c r="E100" s="1">
        <v>1</v>
      </c>
      <c r="F100" s="1">
        <v>5</v>
      </c>
      <c r="G100" s="1">
        <v>1</v>
      </c>
      <c r="H100" s="1">
        <v>3</v>
      </c>
      <c r="I100" s="1">
        <v>1</v>
      </c>
      <c r="J100" s="1">
        <v>5</v>
      </c>
      <c r="K100" s="1">
        <v>1</v>
      </c>
      <c r="L100" s="1">
        <v>3</v>
      </c>
      <c r="M100" s="1">
        <v>1</v>
      </c>
      <c r="N100" s="1">
        <v>2</v>
      </c>
      <c r="O100" s="1">
        <v>1</v>
      </c>
      <c r="P100" s="1">
        <v>1</v>
      </c>
      <c r="Q100" s="1">
        <v>1</v>
      </c>
      <c r="R100" s="1">
        <v>1</v>
      </c>
      <c r="S100" s="1">
        <v>3</v>
      </c>
      <c r="T100" s="1">
        <v>1</v>
      </c>
      <c r="U100" s="1">
        <v>1</v>
      </c>
      <c r="V100" s="1">
        <v>4</v>
      </c>
      <c r="W100" s="1">
        <v>4</v>
      </c>
      <c r="X100" s="1" t="s">
        <v>5</v>
      </c>
      <c r="Y100" s="1" t="s">
        <v>5</v>
      </c>
      <c r="Z100" s="1">
        <v>4</v>
      </c>
      <c r="AA100" s="1" t="s">
        <v>5</v>
      </c>
      <c r="AB100" s="1" t="s">
        <v>5</v>
      </c>
      <c r="AC100" s="1">
        <v>5</v>
      </c>
      <c r="AD100" s="1">
        <v>2</v>
      </c>
      <c r="AE100" s="1">
        <v>1</v>
      </c>
      <c r="AF100" s="1">
        <v>4</v>
      </c>
      <c r="AG100" s="1">
        <v>4</v>
      </c>
      <c r="AH100" s="1">
        <v>3</v>
      </c>
      <c r="AI100" s="1" t="s">
        <v>5</v>
      </c>
      <c r="AJ100" s="1">
        <v>2</v>
      </c>
      <c r="AK100" s="1">
        <v>3</v>
      </c>
      <c r="AL100" s="1">
        <v>1</v>
      </c>
      <c r="AM100" s="1">
        <v>1</v>
      </c>
      <c r="AN100" s="1">
        <v>5</v>
      </c>
      <c r="AO100" s="1">
        <v>1</v>
      </c>
      <c r="AP100" s="1">
        <v>5</v>
      </c>
      <c r="AQ100" s="1">
        <v>2</v>
      </c>
      <c r="AR100" s="1">
        <v>5</v>
      </c>
      <c r="AS100" s="1">
        <v>1</v>
      </c>
      <c r="AT100" s="1">
        <v>3</v>
      </c>
      <c r="AU100" s="1">
        <v>1</v>
      </c>
      <c r="AV100" s="1">
        <v>2</v>
      </c>
      <c r="AW100" s="1">
        <v>1</v>
      </c>
      <c r="AX100" s="1">
        <v>1</v>
      </c>
      <c r="AY100" s="1">
        <v>1</v>
      </c>
      <c r="AZ100" s="1">
        <v>1</v>
      </c>
      <c r="BA100" s="1">
        <v>4</v>
      </c>
      <c r="BB100" s="1">
        <v>1</v>
      </c>
      <c r="BC100" s="1">
        <v>1</v>
      </c>
      <c r="BD100" s="1">
        <v>3</v>
      </c>
      <c r="BE100" s="1" t="s">
        <v>2414</v>
      </c>
      <c r="BF100" s="1" t="s">
        <v>2413</v>
      </c>
      <c r="BG100" s="1" t="s">
        <v>5</v>
      </c>
      <c r="BH100" s="1" t="s">
        <v>2415</v>
      </c>
      <c r="BI100" s="1" t="s">
        <v>2412</v>
      </c>
      <c r="BJ100" s="1" t="s">
        <v>2411</v>
      </c>
      <c r="BK100" s="1" t="s">
        <v>2418</v>
      </c>
      <c r="BL100" s="1" t="s">
        <v>198</v>
      </c>
      <c r="BM100" s="1" t="s">
        <v>1564</v>
      </c>
      <c r="BN100" s="1" t="s">
        <v>198</v>
      </c>
      <c r="BO100" s="1" t="s">
        <v>1564</v>
      </c>
      <c r="BP100" s="1" t="s">
        <v>1564</v>
      </c>
      <c r="BQ100" s="1" t="s">
        <v>2418</v>
      </c>
      <c r="BR100" s="1" t="s">
        <v>2418</v>
      </c>
      <c r="BS100" s="1" t="s">
        <v>2418</v>
      </c>
      <c r="BT100" s="1" t="s">
        <v>2418</v>
      </c>
      <c r="BU100" s="1" t="s">
        <v>198</v>
      </c>
      <c r="BV100" s="1" t="s">
        <v>187</v>
      </c>
      <c r="BW100" s="1" t="s">
        <v>2120</v>
      </c>
      <c r="BX100" s="1" t="s">
        <v>2128</v>
      </c>
      <c r="BY100" s="1" t="s">
        <v>704</v>
      </c>
      <c r="BZ100" s="1" t="s">
        <v>711</v>
      </c>
      <c r="CA100" s="1" t="s">
        <v>719</v>
      </c>
      <c r="CB100" s="1" t="s">
        <v>727</v>
      </c>
      <c r="CC100" s="1" t="s">
        <v>977</v>
      </c>
      <c r="CD100" s="1" t="s">
        <v>830</v>
      </c>
      <c r="CE100" s="1" t="s">
        <v>206</v>
      </c>
      <c r="CF100" s="1" t="s">
        <v>2510</v>
      </c>
      <c r="CG100" s="1" t="s">
        <v>1785</v>
      </c>
    </row>
    <row r="101" spans="1:85" ht="12.75" x14ac:dyDescent="0.2">
      <c r="A101" s="14">
        <v>41981.630710879632</v>
      </c>
      <c r="B101" s="1">
        <v>3</v>
      </c>
      <c r="C101" s="1">
        <v>5</v>
      </c>
      <c r="D101" s="1">
        <v>1</v>
      </c>
      <c r="E101" s="1">
        <v>2</v>
      </c>
      <c r="F101" s="1">
        <v>4</v>
      </c>
      <c r="G101" s="1">
        <v>3</v>
      </c>
      <c r="H101" s="1">
        <v>3</v>
      </c>
      <c r="I101" s="1">
        <v>3</v>
      </c>
      <c r="J101" s="1">
        <v>3</v>
      </c>
      <c r="K101" s="1">
        <v>4</v>
      </c>
      <c r="L101" s="1">
        <v>5</v>
      </c>
      <c r="M101" s="1">
        <v>3</v>
      </c>
      <c r="N101" s="1">
        <v>1</v>
      </c>
      <c r="O101" s="1">
        <v>2</v>
      </c>
      <c r="P101" s="1">
        <v>3</v>
      </c>
      <c r="Q101" s="1">
        <v>2</v>
      </c>
      <c r="R101" s="1">
        <v>2</v>
      </c>
      <c r="S101" s="1">
        <v>4</v>
      </c>
      <c r="T101" s="1">
        <v>2</v>
      </c>
      <c r="U101" s="1">
        <v>3</v>
      </c>
      <c r="V101" s="1">
        <v>5</v>
      </c>
      <c r="W101" s="1">
        <v>2</v>
      </c>
      <c r="X101" s="1">
        <v>2</v>
      </c>
      <c r="Y101" s="1">
        <v>4</v>
      </c>
      <c r="Z101" s="1">
        <v>2</v>
      </c>
      <c r="AA101" s="1">
        <v>4</v>
      </c>
      <c r="AB101" s="1">
        <v>2</v>
      </c>
      <c r="AC101" s="1">
        <v>4</v>
      </c>
      <c r="AD101" s="1">
        <v>4</v>
      </c>
      <c r="AE101" s="1">
        <v>4</v>
      </c>
      <c r="AF101" s="1">
        <v>3</v>
      </c>
      <c r="AG101" s="1">
        <v>4</v>
      </c>
      <c r="AH101" s="1">
        <v>3</v>
      </c>
      <c r="AI101" s="1">
        <v>3</v>
      </c>
      <c r="AJ101" s="1">
        <v>3</v>
      </c>
      <c r="AK101" s="1">
        <v>5</v>
      </c>
      <c r="AL101" s="1">
        <v>1</v>
      </c>
      <c r="AM101" s="1">
        <v>4</v>
      </c>
      <c r="AN101" s="1">
        <v>3</v>
      </c>
      <c r="AO101" s="1">
        <v>2</v>
      </c>
      <c r="AP101" s="1">
        <v>3</v>
      </c>
      <c r="AQ101" s="1">
        <v>2</v>
      </c>
      <c r="AR101" s="1">
        <v>4</v>
      </c>
      <c r="AS101" s="1">
        <v>5</v>
      </c>
      <c r="AT101" s="1">
        <v>5</v>
      </c>
      <c r="AU101" s="1">
        <v>4</v>
      </c>
      <c r="AV101" s="1">
        <v>1</v>
      </c>
      <c r="AW101" s="1">
        <v>2</v>
      </c>
      <c r="AX101" s="1">
        <v>3</v>
      </c>
      <c r="AY101" s="1">
        <v>3</v>
      </c>
      <c r="AZ101" s="1">
        <v>2</v>
      </c>
      <c r="BA101" s="1">
        <v>4</v>
      </c>
      <c r="BB101" s="1">
        <v>3</v>
      </c>
      <c r="BC101" s="1">
        <v>3</v>
      </c>
      <c r="BD101" s="1">
        <v>4</v>
      </c>
      <c r="BE101" s="1" t="s">
        <v>2411</v>
      </c>
      <c r="BF101" s="1" t="s">
        <v>2416</v>
      </c>
      <c r="BG101" s="1" t="s">
        <v>2415</v>
      </c>
      <c r="BH101" s="1" t="s">
        <v>2412</v>
      </c>
      <c r="BI101" s="1" t="s">
        <v>2414</v>
      </c>
      <c r="BJ101" s="1" t="s">
        <v>2413</v>
      </c>
      <c r="BK101" s="1" t="s">
        <v>198</v>
      </c>
      <c r="BL101" s="1" t="s">
        <v>198</v>
      </c>
      <c r="BM101" s="1" t="s">
        <v>198</v>
      </c>
      <c r="BN101" s="1" t="s">
        <v>198</v>
      </c>
      <c r="BO101" s="1" t="s">
        <v>198</v>
      </c>
      <c r="BP101" s="1" t="s">
        <v>1564</v>
      </c>
      <c r="BQ101" s="1" t="s">
        <v>198</v>
      </c>
      <c r="BR101" s="1" t="s">
        <v>198</v>
      </c>
      <c r="BS101" s="1" t="s">
        <v>198</v>
      </c>
      <c r="BT101" s="1" t="s">
        <v>198</v>
      </c>
      <c r="BU101" s="1" t="s">
        <v>198</v>
      </c>
      <c r="BV101" s="1" t="s">
        <v>184</v>
      </c>
      <c r="BW101" s="1" t="s">
        <v>1556</v>
      </c>
      <c r="BX101" s="1" t="s">
        <v>2128</v>
      </c>
      <c r="BY101" s="1" t="s">
        <v>704</v>
      </c>
      <c r="BZ101" s="1" t="s">
        <v>714</v>
      </c>
      <c r="CA101" s="1" t="s">
        <v>720</v>
      </c>
      <c r="CB101" s="1" t="s">
        <v>727</v>
      </c>
      <c r="CC101" s="1" t="s">
        <v>1399</v>
      </c>
      <c r="CD101" s="1" t="s">
        <v>206</v>
      </c>
      <c r="CE101" s="1" t="s">
        <v>2497</v>
      </c>
      <c r="CF101" s="1" t="s">
        <v>837</v>
      </c>
      <c r="CG101" s="1" t="s">
        <v>844</v>
      </c>
    </row>
    <row r="102" spans="1:85" ht="12.75" x14ac:dyDescent="0.2">
      <c r="A102" s="14">
        <v>41981.67439990741</v>
      </c>
      <c r="B102" s="1">
        <v>4</v>
      </c>
      <c r="C102" s="1">
        <v>5</v>
      </c>
      <c r="D102" s="1">
        <v>4</v>
      </c>
      <c r="E102" s="1">
        <v>5</v>
      </c>
      <c r="F102" s="1">
        <v>4</v>
      </c>
      <c r="G102" s="1">
        <v>3</v>
      </c>
      <c r="H102" s="1">
        <v>5</v>
      </c>
      <c r="I102" s="1">
        <v>4</v>
      </c>
      <c r="J102" s="1">
        <v>5</v>
      </c>
      <c r="K102" s="1">
        <v>5</v>
      </c>
      <c r="L102" s="1">
        <v>3</v>
      </c>
      <c r="M102" s="1">
        <v>2</v>
      </c>
      <c r="N102" s="1">
        <v>3</v>
      </c>
      <c r="O102" s="1">
        <v>4</v>
      </c>
      <c r="P102" s="1">
        <v>4</v>
      </c>
      <c r="Q102" s="1">
        <v>5</v>
      </c>
      <c r="R102" s="1">
        <v>2</v>
      </c>
      <c r="S102" s="1">
        <v>4</v>
      </c>
      <c r="T102" s="1">
        <v>3</v>
      </c>
      <c r="U102" s="1">
        <v>3</v>
      </c>
      <c r="V102" s="1">
        <v>4</v>
      </c>
      <c r="W102" s="1">
        <v>3</v>
      </c>
      <c r="X102" s="1">
        <v>5</v>
      </c>
      <c r="Y102" s="1">
        <v>4</v>
      </c>
      <c r="Z102" s="1">
        <v>5</v>
      </c>
      <c r="AA102" s="1">
        <v>4</v>
      </c>
      <c r="AB102" s="1">
        <v>5</v>
      </c>
      <c r="AC102" s="1">
        <v>2</v>
      </c>
      <c r="AD102" s="1">
        <v>4</v>
      </c>
      <c r="AE102" s="1">
        <v>5</v>
      </c>
      <c r="AF102" s="1">
        <v>5</v>
      </c>
      <c r="AG102" s="1">
        <v>5</v>
      </c>
      <c r="AH102" s="1">
        <v>4</v>
      </c>
      <c r="AI102" s="1">
        <v>2</v>
      </c>
      <c r="AJ102" s="1">
        <v>4</v>
      </c>
      <c r="AK102" s="1">
        <v>5</v>
      </c>
      <c r="AL102" s="1">
        <v>5</v>
      </c>
      <c r="AM102" s="1">
        <v>5</v>
      </c>
      <c r="AN102" s="1">
        <v>4</v>
      </c>
      <c r="AO102" s="1">
        <v>3</v>
      </c>
      <c r="AP102" s="1">
        <v>4</v>
      </c>
      <c r="AQ102" s="1">
        <v>4</v>
      </c>
      <c r="AR102" s="1">
        <v>5</v>
      </c>
      <c r="AS102" s="1">
        <v>5</v>
      </c>
      <c r="AT102" s="1">
        <v>5</v>
      </c>
      <c r="AU102" s="1">
        <v>2</v>
      </c>
      <c r="AV102" s="1">
        <v>2</v>
      </c>
      <c r="AW102" s="1">
        <v>4</v>
      </c>
      <c r="AX102" s="1">
        <v>4</v>
      </c>
      <c r="AY102" s="1">
        <v>4</v>
      </c>
      <c r="AZ102" s="1">
        <v>2</v>
      </c>
      <c r="BA102" s="1">
        <v>4</v>
      </c>
      <c r="BB102" s="1">
        <v>4</v>
      </c>
      <c r="BC102" s="1">
        <v>3</v>
      </c>
      <c r="BD102" s="1">
        <v>4</v>
      </c>
      <c r="BE102" s="1" t="s">
        <v>2414</v>
      </c>
      <c r="BF102" s="1" t="s">
        <v>2413</v>
      </c>
      <c r="BG102" s="1" t="s">
        <v>2415</v>
      </c>
      <c r="BH102" s="1" t="s">
        <v>2416</v>
      </c>
      <c r="BI102" s="1" t="s">
        <v>2412</v>
      </c>
      <c r="BJ102" s="1" t="s">
        <v>2411</v>
      </c>
      <c r="BK102" s="1" t="s">
        <v>198</v>
      </c>
      <c r="BL102" s="1" t="s">
        <v>198</v>
      </c>
      <c r="BM102" s="1" t="s">
        <v>198</v>
      </c>
      <c r="BN102" s="1" t="s">
        <v>198</v>
      </c>
      <c r="BO102" s="1" t="s">
        <v>198</v>
      </c>
      <c r="BP102" s="1" t="s">
        <v>198</v>
      </c>
      <c r="BQ102" s="1" t="s">
        <v>198</v>
      </c>
      <c r="BR102" s="1" t="s">
        <v>198</v>
      </c>
      <c r="BS102" s="1" t="s">
        <v>198</v>
      </c>
      <c r="BT102" s="1" t="s">
        <v>198</v>
      </c>
      <c r="BU102" s="1" t="s">
        <v>198</v>
      </c>
      <c r="BV102" s="1" t="s">
        <v>183</v>
      </c>
      <c r="BW102" s="1" t="s">
        <v>2511</v>
      </c>
      <c r="BX102" s="1" t="s">
        <v>2136</v>
      </c>
      <c r="BY102" s="1" t="s">
        <v>704</v>
      </c>
      <c r="BZ102" s="1" t="s">
        <v>713</v>
      </c>
      <c r="CA102" s="1" t="s">
        <v>719</v>
      </c>
      <c r="CB102" s="1" t="s">
        <v>727</v>
      </c>
      <c r="CC102" s="1" t="s">
        <v>1358</v>
      </c>
      <c r="CD102" s="1" t="s">
        <v>828</v>
      </c>
      <c r="CE102" s="1" t="s">
        <v>2512</v>
      </c>
      <c r="CF102" s="1" t="s">
        <v>837</v>
      </c>
      <c r="CG102" s="1" t="s">
        <v>844</v>
      </c>
    </row>
    <row r="103" spans="1:85" ht="12.75" x14ac:dyDescent="0.2">
      <c r="A103" s="14">
        <v>41981.677549363427</v>
      </c>
      <c r="B103" s="1">
        <v>4</v>
      </c>
      <c r="C103" s="1">
        <v>4</v>
      </c>
      <c r="D103" s="1">
        <v>4</v>
      </c>
      <c r="E103" s="1">
        <v>4</v>
      </c>
      <c r="F103" s="1">
        <v>4</v>
      </c>
      <c r="G103" s="1">
        <v>3</v>
      </c>
      <c r="H103" s="1">
        <v>4</v>
      </c>
      <c r="I103" s="1">
        <v>2</v>
      </c>
      <c r="J103" s="1">
        <v>4</v>
      </c>
      <c r="K103" s="1">
        <v>4</v>
      </c>
      <c r="L103" s="1">
        <v>2</v>
      </c>
      <c r="M103" s="1">
        <v>4</v>
      </c>
      <c r="N103" s="1">
        <v>3</v>
      </c>
      <c r="O103" s="1">
        <v>4</v>
      </c>
      <c r="P103" s="1">
        <v>4</v>
      </c>
      <c r="Q103" s="1">
        <v>4</v>
      </c>
      <c r="R103" s="1">
        <v>2</v>
      </c>
      <c r="S103" s="1">
        <v>4</v>
      </c>
      <c r="T103" s="1">
        <v>3</v>
      </c>
      <c r="U103" s="1">
        <v>4</v>
      </c>
      <c r="V103" s="1">
        <v>4</v>
      </c>
      <c r="W103" s="1">
        <v>3</v>
      </c>
      <c r="X103" s="1">
        <v>3</v>
      </c>
      <c r="Y103" s="1">
        <v>4</v>
      </c>
      <c r="Z103" s="1">
        <v>4</v>
      </c>
      <c r="AA103" s="1">
        <v>4</v>
      </c>
      <c r="AB103" s="1">
        <v>3</v>
      </c>
      <c r="AC103" s="1">
        <v>3</v>
      </c>
      <c r="AD103" s="1">
        <v>3</v>
      </c>
      <c r="AE103" s="1">
        <v>3</v>
      </c>
      <c r="AF103" s="1">
        <v>4</v>
      </c>
      <c r="AG103" s="1">
        <v>4</v>
      </c>
      <c r="AH103" s="1">
        <v>3</v>
      </c>
      <c r="AI103" s="1">
        <v>3</v>
      </c>
      <c r="AJ103" s="1">
        <v>4</v>
      </c>
      <c r="AK103" s="1">
        <v>5</v>
      </c>
      <c r="AL103" s="1">
        <v>4</v>
      </c>
      <c r="AM103" s="1">
        <v>5</v>
      </c>
      <c r="AN103" s="1">
        <v>5</v>
      </c>
      <c r="AO103" s="1">
        <v>3</v>
      </c>
      <c r="AP103" s="1">
        <v>5</v>
      </c>
      <c r="AQ103" s="1">
        <v>4</v>
      </c>
      <c r="AR103" s="1">
        <v>4</v>
      </c>
      <c r="AS103" s="1">
        <v>4</v>
      </c>
      <c r="AT103" s="1">
        <v>3</v>
      </c>
      <c r="AU103" s="1">
        <v>4</v>
      </c>
      <c r="AV103" s="1">
        <v>3</v>
      </c>
      <c r="AW103" s="1">
        <v>5</v>
      </c>
      <c r="AX103" s="1">
        <v>5</v>
      </c>
      <c r="AY103" s="1">
        <v>4</v>
      </c>
      <c r="AZ103" s="1">
        <v>3</v>
      </c>
      <c r="BA103" s="1">
        <v>5</v>
      </c>
      <c r="BB103" s="1">
        <v>3</v>
      </c>
      <c r="BC103" s="1">
        <v>5</v>
      </c>
      <c r="BD103" s="1">
        <v>4</v>
      </c>
      <c r="BE103" s="1" t="s">
        <v>2411</v>
      </c>
      <c r="BF103" s="1" t="s">
        <v>2414</v>
      </c>
      <c r="BG103" s="1" t="s">
        <v>2412</v>
      </c>
      <c r="BH103" s="1" t="s">
        <v>2415</v>
      </c>
      <c r="BI103" s="1" t="s">
        <v>2416</v>
      </c>
      <c r="BJ103" s="1" t="s">
        <v>2413</v>
      </c>
      <c r="BK103" s="1" t="s">
        <v>2418</v>
      </c>
      <c r="BL103" s="1" t="s">
        <v>2418</v>
      </c>
      <c r="BM103" s="1" t="s">
        <v>5</v>
      </c>
      <c r="BN103" s="1" t="s">
        <v>198</v>
      </c>
      <c r="BO103" s="1" t="s">
        <v>198</v>
      </c>
      <c r="BP103" s="1" t="s">
        <v>2418</v>
      </c>
      <c r="BQ103" s="1" t="s">
        <v>5</v>
      </c>
      <c r="BR103" s="1" t="s">
        <v>5</v>
      </c>
      <c r="BS103" s="1" t="s">
        <v>5</v>
      </c>
      <c r="BT103" s="1" t="s">
        <v>5</v>
      </c>
      <c r="BU103" s="1" t="s">
        <v>1564</v>
      </c>
      <c r="BY103" s="1" t="s">
        <v>704</v>
      </c>
      <c r="BZ103" s="1" t="s">
        <v>713</v>
      </c>
      <c r="CA103" s="1" t="s">
        <v>722</v>
      </c>
      <c r="CB103" s="1" t="s">
        <v>727</v>
      </c>
      <c r="CC103" s="1" t="s">
        <v>2513</v>
      </c>
      <c r="CD103" s="1" t="s">
        <v>830</v>
      </c>
      <c r="CE103" s="1" t="s">
        <v>1920</v>
      </c>
      <c r="CF103" s="1" t="s">
        <v>838</v>
      </c>
      <c r="CG103" s="1" t="s">
        <v>845</v>
      </c>
    </row>
    <row r="104" spans="1:85" ht="12.75" x14ac:dyDescent="0.2">
      <c r="A104" s="14">
        <v>41981.679644317133</v>
      </c>
      <c r="B104" s="1">
        <v>3</v>
      </c>
      <c r="C104" s="1">
        <v>3</v>
      </c>
      <c r="D104" s="1">
        <v>3</v>
      </c>
      <c r="E104" s="1">
        <v>5</v>
      </c>
      <c r="F104" s="1">
        <v>2</v>
      </c>
      <c r="G104" s="1">
        <v>3</v>
      </c>
      <c r="H104" s="1">
        <v>3</v>
      </c>
      <c r="I104" s="1">
        <v>2</v>
      </c>
      <c r="J104" s="1">
        <v>4</v>
      </c>
      <c r="K104" s="1">
        <v>5</v>
      </c>
      <c r="L104" s="1">
        <v>3</v>
      </c>
      <c r="M104" s="1">
        <v>3</v>
      </c>
      <c r="N104" s="1">
        <v>3</v>
      </c>
      <c r="O104" s="1">
        <v>2</v>
      </c>
      <c r="P104" s="1">
        <v>4</v>
      </c>
      <c r="Q104" s="1">
        <v>3</v>
      </c>
      <c r="R104" s="1">
        <v>3</v>
      </c>
      <c r="S104" s="1">
        <v>3</v>
      </c>
      <c r="T104" s="1">
        <v>3</v>
      </c>
      <c r="U104" s="1">
        <v>3</v>
      </c>
      <c r="V104" s="1">
        <v>5</v>
      </c>
      <c r="W104" s="1">
        <v>4</v>
      </c>
      <c r="X104" s="1">
        <v>4</v>
      </c>
      <c r="Y104" s="1">
        <v>4</v>
      </c>
      <c r="Z104" s="1">
        <v>4</v>
      </c>
      <c r="AA104" s="1">
        <v>4</v>
      </c>
      <c r="AB104" s="1">
        <v>4</v>
      </c>
      <c r="AC104" s="1">
        <v>4</v>
      </c>
      <c r="AD104" s="1">
        <v>4</v>
      </c>
      <c r="AE104" s="1">
        <v>4</v>
      </c>
      <c r="AF104" s="1">
        <v>4</v>
      </c>
      <c r="AG104" s="1">
        <v>4</v>
      </c>
      <c r="AH104" s="1">
        <v>4</v>
      </c>
      <c r="AI104" s="1">
        <v>4</v>
      </c>
      <c r="AJ104" s="1">
        <v>3</v>
      </c>
      <c r="AK104" s="1">
        <v>3</v>
      </c>
      <c r="AL104" s="1">
        <v>5</v>
      </c>
      <c r="AM104" s="1">
        <v>5</v>
      </c>
      <c r="AN104" s="1">
        <v>3</v>
      </c>
      <c r="AO104" s="1">
        <v>3</v>
      </c>
      <c r="AP104" s="1">
        <v>4</v>
      </c>
      <c r="AQ104" s="1">
        <v>3</v>
      </c>
      <c r="AR104" s="1">
        <v>5</v>
      </c>
      <c r="AS104" s="1">
        <v>5</v>
      </c>
      <c r="AT104" s="1">
        <v>4</v>
      </c>
      <c r="AU104" s="1">
        <v>2</v>
      </c>
      <c r="AV104" s="1">
        <v>3</v>
      </c>
      <c r="AW104" s="1">
        <v>2</v>
      </c>
      <c r="AX104" s="1">
        <v>2</v>
      </c>
      <c r="AY104" s="1">
        <v>5</v>
      </c>
      <c r="AZ104" s="1">
        <v>2</v>
      </c>
      <c r="BA104" s="1">
        <v>2</v>
      </c>
      <c r="BB104" s="1">
        <v>5</v>
      </c>
      <c r="BC104" s="1">
        <v>4</v>
      </c>
      <c r="BD104" s="1">
        <v>4</v>
      </c>
      <c r="BE104" s="1" t="s">
        <v>2411</v>
      </c>
      <c r="BF104" s="1" t="s">
        <v>2414</v>
      </c>
      <c r="BG104" s="1" t="s">
        <v>2414</v>
      </c>
      <c r="BH104" s="1" t="s">
        <v>2413</v>
      </c>
      <c r="BI104" s="1" t="s">
        <v>2411</v>
      </c>
      <c r="BJ104" s="1" t="s">
        <v>2414</v>
      </c>
      <c r="BK104" s="1" t="s">
        <v>198</v>
      </c>
      <c r="BL104" s="1" t="s">
        <v>198</v>
      </c>
      <c r="BM104" s="1" t="s">
        <v>198</v>
      </c>
      <c r="BN104" s="1" t="s">
        <v>198</v>
      </c>
      <c r="BO104" s="1" t="s">
        <v>198</v>
      </c>
      <c r="BP104" s="1" t="s">
        <v>2418</v>
      </c>
      <c r="BQ104" s="1" t="s">
        <v>2418</v>
      </c>
      <c r="BR104" s="1" t="s">
        <v>2418</v>
      </c>
      <c r="BS104" s="1" t="s">
        <v>2418</v>
      </c>
      <c r="BT104" s="1" t="s">
        <v>2418</v>
      </c>
      <c r="BU104" s="1" t="s">
        <v>198</v>
      </c>
      <c r="BV104" s="1" t="s">
        <v>187</v>
      </c>
      <c r="BW104" s="1" t="s">
        <v>2241</v>
      </c>
      <c r="BX104" s="1" t="s">
        <v>2514</v>
      </c>
      <c r="BY104" s="1" t="s">
        <v>705</v>
      </c>
      <c r="BZ104" s="1" t="s">
        <v>713</v>
      </c>
      <c r="CA104" s="1" t="s">
        <v>720</v>
      </c>
      <c r="CB104" s="1" t="s">
        <v>727</v>
      </c>
      <c r="CC104" s="1" t="s">
        <v>2420</v>
      </c>
      <c r="CD104" s="1" t="s">
        <v>828</v>
      </c>
      <c r="CE104" s="1" t="s">
        <v>1023</v>
      </c>
      <c r="CF104" s="1" t="s">
        <v>2515</v>
      </c>
    </row>
    <row r="105" spans="1:85" ht="12.75" x14ac:dyDescent="0.2">
      <c r="A105" s="14">
        <v>41981.708873356481</v>
      </c>
      <c r="B105" s="1">
        <v>3</v>
      </c>
      <c r="C105" s="1">
        <v>2</v>
      </c>
      <c r="D105" s="1">
        <v>2</v>
      </c>
      <c r="E105" s="1">
        <v>1</v>
      </c>
      <c r="F105" s="1">
        <v>4</v>
      </c>
      <c r="G105" s="1">
        <v>4</v>
      </c>
      <c r="H105" s="1">
        <v>3</v>
      </c>
      <c r="I105" s="1">
        <v>2</v>
      </c>
      <c r="J105" s="1">
        <v>4</v>
      </c>
      <c r="K105" s="1">
        <v>2</v>
      </c>
      <c r="L105" s="1">
        <v>4</v>
      </c>
      <c r="M105" s="1">
        <v>1</v>
      </c>
      <c r="N105" s="1">
        <v>2</v>
      </c>
      <c r="O105" s="1">
        <v>3</v>
      </c>
      <c r="P105" s="1">
        <v>2</v>
      </c>
      <c r="Q105" s="1">
        <v>2</v>
      </c>
      <c r="R105" s="1">
        <v>4</v>
      </c>
      <c r="S105" s="1">
        <v>4</v>
      </c>
      <c r="T105" s="1">
        <v>1</v>
      </c>
      <c r="U105" s="1">
        <v>4</v>
      </c>
      <c r="V105" s="1">
        <v>4</v>
      </c>
      <c r="W105" s="1">
        <v>4</v>
      </c>
      <c r="X105" s="1">
        <v>3</v>
      </c>
      <c r="Y105" s="1">
        <v>5</v>
      </c>
      <c r="Z105" s="1">
        <v>4</v>
      </c>
      <c r="AA105" s="1">
        <v>5</v>
      </c>
      <c r="AB105" s="1">
        <v>4</v>
      </c>
      <c r="AC105" s="1">
        <v>5</v>
      </c>
      <c r="AD105" s="1">
        <v>4</v>
      </c>
      <c r="AE105" s="1">
        <v>4</v>
      </c>
      <c r="AF105" s="1">
        <v>5</v>
      </c>
      <c r="AG105" s="1">
        <v>5</v>
      </c>
      <c r="AH105" s="1">
        <v>5</v>
      </c>
      <c r="AI105" s="1">
        <v>4</v>
      </c>
      <c r="AJ105" s="1">
        <v>3</v>
      </c>
      <c r="AK105" s="1">
        <v>4</v>
      </c>
      <c r="AL105" s="1">
        <v>3</v>
      </c>
      <c r="AM105" s="1">
        <v>3</v>
      </c>
      <c r="AN105" s="1">
        <v>4</v>
      </c>
      <c r="AO105" s="1">
        <v>4</v>
      </c>
      <c r="AP105" s="1">
        <v>3</v>
      </c>
      <c r="AQ105" s="1">
        <v>3</v>
      </c>
      <c r="AR105" s="1">
        <v>2</v>
      </c>
      <c r="AS105" s="1">
        <v>3</v>
      </c>
      <c r="AT105" s="1">
        <v>4</v>
      </c>
      <c r="AU105" s="1">
        <v>2</v>
      </c>
      <c r="AV105" s="1">
        <v>3</v>
      </c>
      <c r="AW105" s="1">
        <v>3</v>
      </c>
      <c r="AX105" s="1">
        <v>4</v>
      </c>
      <c r="AY105" s="1">
        <v>3</v>
      </c>
      <c r="AZ105" s="1">
        <v>4</v>
      </c>
      <c r="BA105" s="1">
        <v>4</v>
      </c>
      <c r="BB105" s="1">
        <v>2</v>
      </c>
      <c r="BC105" s="1">
        <v>4</v>
      </c>
      <c r="BD105" s="1">
        <v>4</v>
      </c>
      <c r="BE105" s="1" t="s">
        <v>2411</v>
      </c>
      <c r="BF105" s="1" t="s">
        <v>2413</v>
      </c>
      <c r="BG105" s="1" t="s">
        <v>2414</v>
      </c>
      <c r="BH105" s="1" t="s">
        <v>2416</v>
      </c>
      <c r="BI105" s="1" t="s">
        <v>2412</v>
      </c>
      <c r="BJ105" s="1" t="s">
        <v>2415</v>
      </c>
      <c r="BK105" s="1" t="s">
        <v>2418</v>
      </c>
      <c r="BL105" s="1" t="s">
        <v>2418</v>
      </c>
      <c r="BM105" s="1" t="s">
        <v>198</v>
      </c>
      <c r="BN105" s="1" t="s">
        <v>198</v>
      </c>
      <c r="BO105" s="1" t="s">
        <v>1564</v>
      </c>
      <c r="BP105" s="1" t="s">
        <v>2418</v>
      </c>
      <c r="BQ105" s="1" t="s">
        <v>1564</v>
      </c>
      <c r="BR105" s="1" t="s">
        <v>1564</v>
      </c>
      <c r="BS105" s="1" t="s">
        <v>1564</v>
      </c>
      <c r="BT105" s="1" t="s">
        <v>1564</v>
      </c>
      <c r="BU105" s="1" t="s">
        <v>1564</v>
      </c>
      <c r="BY105" s="1" t="s">
        <v>704</v>
      </c>
      <c r="BZ105" s="1" t="s">
        <v>713</v>
      </c>
      <c r="CA105" s="1" t="s">
        <v>719</v>
      </c>
      <c r="CB105" s="1" t="s">
        <v>727</v>
      </c>
      <c r="CC105" s="1" t="s">
        <v>2516</v>
      </c>
      <c r="CD105" s="1" t="s">
        <v>1584</v>
      </c>
      <c r="CE105" s="1" t="s">
        <v>985</v>
      </c>
      <c r="CF105" s="1" t="s">
        <v>837</v>
      </c>
      <c r="CG105" s="1" t="s">
        <v>844</v>
      </c>
    </row>
    <row r="106" spans="1:85" ht="12.75" x14ac:dyDescent="0.2">
      <c r="A106" s="14">
        <v>41981.951211041669</v>
      </c>
      <c r="B106" s="1">
        <v>1</v>
      </c>
      <c r="C106" s="1">
        <v>1</v>
      </c>
      <c r="D106" s="1">
        <v>3</v>
      </c>
      <c r="E106" s="1">
        <v>3</v>
      </c>
      <c r="F106" s="1">
        <v>1</v>
      </c>
      <c r="G106" s="1">
        <v>1</v>
      </c>
      <c r="H106" s="1">
        <v>1</v>
      </c>
      <c r="I106" s="1">
        <v>1</v>
      </c>
      <c r="J106" s="1">
        <v>1</v>
      </c>
      <c r="K106" s="1">
        <v>1</v>
      </c>
      <c r="L106" s="1">
        <v>3</v>
      </c>
      <c r="M106" s="1">
        <v>1</v>
      </c>
      <c r="N106" s="1">
        <v>1</v>
      </c>
      <c r="O106" s="1">
        <v>2</v>
      </c>
      <c r="P106" s="1">
        <v>2</v>
      </c>
      <c r="Q106" s="1">
        <v>2</v>
      </c>
      <c r="R106" s="1">
        <v>2</v>
      </c>
      <c r="S106" s="1">
        <v>5</v>
      </c>
      <c r="T106" s="1">
        <v>2</v>
      </c>
      <c r="U106" s="1">
        <v>4</v>
      </c>
      <c r="V106" s="1">
        <v>4</v>
      </c>
      <c r="W106" s="1">
        <v>4</v>
      </c>
      <c r="X106" s="1">
        <v>4</v>
      </c>
      <c r="Y106" s="1">
        <v>4</v>
      </c>
      <c r="Z106" s="1">
        <v>4</v>
      </c>
      <c r="AA106" s="1">
        <v>4</v>
      </c>
      <c r="AB106" s="1">
        <v>4</v>
      </c>
      <c r="AC106" s="1">
        <v>4</v>
      </c>
      <c r="AD106" s="1">
        <v>4</v>
      </c>
      <c r="AE106" s="1">
        <v>4</v>
      </c>
      <c r="AF106" s="1">
        <v>4</v>
      </c>
      <c r="AG106" s="1">
        <v>4</v>
      </c>
      <c r="AH106" s="1">
        <v>4</v>
      </c>
      <c r="AI106" s="1">
        <v>4</v>
      </c>
      <c r="AJ106" s="1">
        <v>1</v>
      </c>
      <c r="AK106" s="1">
        <v>2</v>
      </c>
      <c r="AL106" s="1">
        <v>4</v>
      </c>
      <c r="AM106" s="1">
        <v>4</v>
      </c>
      <c r="AN106" s="1">
        <v>1</v>
      </c>
      <c r="AO106" s="1">
        <v>2</v>
      </c>
      <c r="AP106" s="1">
        <v>1</v>
      </c>
      <c r="AQ106" s="1">
        <v>1</v>
      </c>
      <c r="AR106" s="1">
        <v>1</v>
      </c>
      <c r="AS106" s="1">
        <v>1</v>
      </c>
      <c r="AT106" s="1">
        <v>4</v>
      </c>
      <c r="AU106" s="1">
        <v>1</v>
      </c>
      <c r="AV106" s="1">
        <v>1</v>
      </c>
      <c r="AW106" s="1">
        <v>2</v>
      </c>
      <c r="AX106" s="1">
        <v>2</v>
      </c>
      <c r="AY106" s="1">
        <v>2</v>
      </c>
      <c r="AZ106" s="1">
        <v>1</v>
      </c>
      <c r="BA106" s="1">
        <v>5</v>
      </c>
      <c r="BB106" s="1">
        <v>3</v>
      </c>
      <c r="BC106" s="1">
        <v>5</v>
      </c>
      <c r="BD106" s="1">
        <v>4</v>
      </c>
      <c r="BE106" s="1" t="s">
        <v>2414</v>
      </c>
      <c r="BF106" s="1" t="s">
        <v>2411</v>
      </c>
      <c r="BG106" s="1" t="s">
        <v>2416</v>
      </c>
      <c r="BH106" s="1" t="s">
        <v>2412</v>
      </c>
      <c r="BI106" s="1" t="s">
        <v>2413</v>
      </c>
      <c r="BJ106" s="1" t="s">
        <v>2415</v>
      </c>
      <c r="BK106" s="1" t="s">
        <v>2418</v>
      </c>
      <c r="BL106" s="1" t="s">
        <v>2418</v>
      </c>
      <c r="BM106" s="1" t="s">
        <v>198</v>
      </c>
      <c r="BN106" s="1" t="s">
        <v>198</v>
      </c>
      <c r="BO106" s="1" t="s">
        <v>2418</v>
      </c>
      <c r="BP106" s="1" t="s">
        <v>2418</v>
      </c>
      <c r="BQ106" s="1" t="s">
        <v>2418</v>
      </c>
      <c r="BR106" s="1" t="s">
        <v>2418</v>
      </c>
      <c r="BS106" s="1" t="s">
        <v>2418</v>
      </c>
      <c r="BT106" s="1" t="s">
        <v>2418</v>
      </c>
      <c r="BU106" s="1" t="s">
        <v>1564</v>
      </c>
      <c r="BY106" s="1" t="s">
        <v>704</v>
      </c>
      <c r="BZ106" s="1" t="s">
        <v>713</v>
      </c>
      <c r="CA106" s="1" t="s">
        <v>1371</v>
      </c>
      <c r="CB106" s="1" t="s">
        <v>728</v>
      </c>
      <c r="CC106" s="1" t="s">
        <v>2517</v>
      </c>
      <c r="CD106" s="1" t="s">
        <v>236</v>
      </c>
      <c r="CE106" s="1" t="s">
        <v>236</v>
      </c>
      <c r="CF106" s="1" t="s">
        <v>837</v>
      </c>
      <c r="CG106" s="1" t="s">
        <v>844</v>
      </c>
    </row>
    <row r="107" spans="1:85" ht="12.75" x14ac:dyDescent="0.2">
      <c r="A107" s="14">
        <v>41982.354063379629</v>
      </c>
      <c r="B107" s="1">
        <v>2</v>
      </c>
      <c r="C107" s="1">
        <v>4</v>
      </c>
      <c r="D107" s="1">
        <v>4</v>
      </c>
      <c r="E107" s="1">
        <v>1</v>
      </c>
      <c r="F107" s="1">
        <v>5</v>
      </c>
      <c r="G107" s="1">
        <v>3</v>
      </c>
      <c r="H107" s="1">
        <v>4</v>
      </c>
      <c r="I107" s="1">
        <v>1</v>
      </c>
      <c r="J107" s="1">
        <v>4</v>
      </c>
      <c r="K107" s="1">
        <v>4</v>
      </c>
      <c r="L107" s="1">
        <v>1</v>
      </c>
      <c r="M107" s="1">
        <v>1</v>
      </c>
      <c r="N107" s="1">
        <v>4</v>
      </c>
      <c r="O107" s="1">
        <v>4</v>
      </c>
      <c r="P107" s="1">
        <v>4</v>
      </c>
      <c r="Q107" s="1">
        <v>5</v>
      </c>
      <c r="R107" s="1">
        <v>3</v>
      </c>
      <c r="S107" s="1">
        <v>5</v>
      </c>
      <c r="T107" s="1">
        <v>1</v>
      </c>
      <c r="U107" s="1">
        <v>3</v>
      </c>
      <c r="V107" s="1">
        <v>5</v>
      </c>
      <c r="W107" s="1">
        <v>5</v>
      </c>
      <c r="X107" s="1">
        <v>4</v>
      </c>
      <c r="Y107" s="1">
        <v>4</v>
      </c>
      <c r="Z107" s="1">
        <v>3</v>
      </c>
      <c r="AA107" s="1">
        <v>4</v>
      </c>
      <c r="AB107" s="1">
        <v>4</v>
      </c>
      <c r="AC107" s="1">
        <v>5</v>
      </c>
      <c r="AD107" s="1">
        <v>5</v>
      </c>
      <c r="AE107" s="1">
        <v>5</v>
      </c>
      <c r="AF107" s="1">
        <v>5</v>
      </c>
      <c r="AG107" s="1">
        <v>4</v>
      </c>
      <c r="AH107" s="1">
        <v>3</v>
      </c>
      <c r="AI107" s="1">
        <v>4</v>
      </c>
      <c r="AJ107" s="1">
        <v>3</v>
      </c>
      <c r="AK107" s="1">
        <v>3</v>
      </c>
      <c r="AL107" s="1">
        <v>2</v>
      </c>
      <c r="AM107" s="1">
        <v>2</v>
      </c>
      <c r="AN107" s="1">
        <v>5</v>
      </c>
      <c r="AO107" s="1">
        <v>3</v>
      </c>
      <c r="AP107" s="1">
        <v>4</v>
      </c>
      <c r="AQ107" s="1">
        <v>3</v>
      </c>
      <c r="AR107" s="1">
        <v>4</v>
      </c>
      <c r="AS107" s="1">
        <v>5</v>
      </c>
      <c r="AT107" s="1">
        <v>3</v>
      </c>
      <c r="AU107" s="1">
        <v>2</v>
      </c>
      <c r="AV107" s="1">
        <v>2</v>
      </c>
      <c r="AW107" s="1">
        <v>3</v>
      </c>
      <c r="AX107" s="1">
        <v>5</v>
      </c>
      <c r="AY107" s="1">
        <v>5</v>
      </c>
      <c r="AZ107" s="1">
        <v>2</v>
      </c>
      <c r="BA107" s="1">
        <v>5</v>
      </c>
      <c r="BB107" s="1">
        <v>1</v>
      </c>
      <c r="BC107" s="1">
        <v>3</v>
      </c>
      <c r="BD107" s="1">
        <v>5</v>
      </c>
      <c r="BE107" s="1" t="s">
        <v>2416</v>
      </c>
      <c r="BF107" s="1" t="s">
        <v>2412</v>
      </c>
      <c r="BG107" s="1" t="s">
        <v>2411</v>
      </c>
      <c r="BH107" s="1" t="s">
        <v>2414</v>
      </c>
      <c r="BI107" s="1" t="s">
        <v>2413</v>
      </c>
      <c r="BJ107" s="1" t="s">
        <v>2415</v>
      </c>
      <c r="BK107" s="1" t="s">
        <v>198</v>
      </c>
      <c r="BL107" s="1" t="s">
        <v>198</v>
      </c>
      <c r="BM107" s="1" t="s">
        <v>198</v>
      </c>
      <c r="BN107" s="1" t="s">
        <v>198</v>
      </c>
      <c r="BO107" s="1" t="s">
        <v>198</v>
      </c>
      <c r="BP107" s="1" t="s">
        <v>2418</v>
      </c>
      <c r="BQ107" s="1" t="s">
        <v>198</v>
      </c>
      <c r="BR107" s="1" t="s">
        <v>198</v>
      </c>
      <c r="BS107" s="1" t="s">
        <v>198</v>
      </c>
      <c r="BT107" s="1" t="s">
        <v>198</v>
      </c>
      <c r="BU107" s="1" t="s">
        <v>198</v>
      </c>
      <c r="BV107" s="1" t="s">
        <v>183</v>
      </c>
      <c r="BX107" s="1" t="s">
        <v>2518</v>
      </c>
      <c r="BY107" s="1" t="s">
        <v>704</v>
      </c>
      <c r="BZ107" s="1" t="s">
        <v>712</v>
      </c>
      <c r="CA107" s="1" t="s">
        <v>719</v>
      </c>
      <c r="CB107" s="1" t="s">
        <v>727</v>
      </c>
      <c r="CC107" s="1" t="s">
        <v>1062</v>
      </c>
      <c r="CD107" s="1" t="s">
        <v>830</v>
      </c>
      <c r="CE107" s="1" t="s">
        <v>1160</v>
      </c>
      <c r="CF107" s="1" t="s">
        <v>837</v>
      </c>
      <c r="CG107" s="1" t="s">
        <v>844</v>
      </c>
    </row>
    <row r="108" spans="1:85" ht="12.75" x14ac:dyDescent="0.2">
      <c r="A108" s="14">
        <v>41982.368076134262</v>
      </c>
      <c r="B108" s="1">
        <v>4</v>
      </c>
      <c r="C108" s="1">
        <v>5</v>
      </c>
      <c r="D108" s="1">
        <v>3</v>
      </c>
      <c r="E108" s="1">
        <v>1</v>
      </c>
      <c r="F108" s="1">
        <v>5</v>
      </c>
      <c r="G108" s="1">
        <v>1</v>
      </c>
      <c r="H108" s="1">
        <v>1</v>
      </c>
      <c r="I108" s="1">
        <v>1</v>
      </c>
      <c r="J108" s="1">
        <v>5</v>
      </c>
      <c r="K108" s="1">
        <v>5</v>
      </c>
      <c r="L108" s="1">
        <v>5</v>
      </c>
      <c r="M108" s="1">
        <v>2</v>
      </c>
      <c r="N108" s="1">
        <v>3</v>
      </c>
      <c r="O108" s="1">
        <v>4</v>
      </c>
      <c r="P108" s="1">
        <v>1</v>
      </c>
      <c r="Q108" s="1">
        <v>5</v>
      </c>
      <c r="R108" s="1">
        <v>4</v>
      </c>
      <c r="S108" s="1">
        <v>2</v>
      </c>
      <c r="T108" s="1">
        <v>2</v>
      </c>
      <c r="U108" s="1">
        <v>2</v>
      </c>
      <c r="V108" s="1">
        <v>5</v>
      </c>
      <c r="W108" s="1">
        <v>5</v>
      </c>
      <c r="X108" s="1">
        <v>2</v>
      </c>
      <c r="Y108" s="1">
        <v>4</v>
      </c>
      <c r="Z108" s="1">
        <v>3</v>
      </c>
      <c r="AA108" s="1">
        <v>5</v>
      </c>
      <c r="AB108" s="1">
        <v>2</v>
      </c>
      <c r="AC108" s="1">
        <v>4</v>
      </c>
      <c r="AD108" s="1">
        <v>3</v>
      </c>
      <c r="AE108" s="1">
        <v>1</v>
      </c>
      <c r="AF108" s="1">
        <v>3</v>
      </c>
      <c r="AG108" s="1">
        <v>4</v>
      </c>
      <c r="AH108" s="1">
        <v>4</v>
      </c>
      <c r="AI108" s="1">
        <v>4</v>
      </c>
      <c r="AJ108" s="1">
        <v>4</v>
      </c>
      <c r="AK108" s="1">
        <v>5</v>
      </c>
      <c r="AL108" s="1">
        <v>4</v>
      </c>
      <c r="AM108" s="1">
        <v>1</v>
      </c>
      <c r="AN108" s="1">
        <v>5</v>
      </c>
      <c r="AO108" s="1">
        <v>3</v>
      </c>
      <c r="AP108" s="1">
        <v>1</v>
      </c>
      <c r="AQ108" s="1">
        <v>1</v>
      </c>
      <c r="AR108" s="1">
        <v>5</v>
      </c>
      <c r="AS108" s="1">
        <v>5</v>
      </c>
      <c r="AT108" s="1">
        <v>5</v>
      </c>
      <c r="AU108" s="1">
        <v>4</v>
      </c>
      <c r="AV108" s="1">
        <v>1</v>
      </c>
      <c r="AW108" s="1">
        <v>5</v>
      </c>
      <c r="AX108" s="1">
        <v>3</v>
      </c>
      <c r="AY108" s="1">
        <v>5</v>
      </c>
      <c r="AZ108" s="1">
        <v>4</v>
      </c>
      <c r="BA108" s="1">
        <v>3</v>
      </c>
      <c r="BB108" s="1">
        <v>2</v>
      </c>
      <c r="BC108" s="1">
        <v>2</v>
      </c>
      <c r="BD108" s="1">
        <v>5</v>
      </c>
      <c r="BE108" s="1" t="s">
        <v>2416</v>
      </c>
      <c r="BF108" s="1" t="s">
        <v>2414</v>
      </c>
      <c r="BG108" s="1" t="s">
        <v>2411</v>
      </c>
      <c r="BH108" s="1" t="s">
        <v>2413</v>
      </c>
      <c r="BI108" s="1" t="s">
        <v>2415</v>
      </c>
      <c r="BJ108" s="1" t="s">
        <v>2412</v>
      </c>
      <c r="BK108" s="1" t="s">
        <v>2418</v>
      </c>
      <c r="BL108" s="1" t="s">
        <v>2418</v>
      </c>
      <c r="BM108" s="1" t="s">
        <v>198</v>
      </c>
      <c r="BN108" s="1" t="s">
        <v>198</v>
      </c>
      <c r="BO108" s="1" t="s">
        <v>1564</v>
      </c>
      <c r="BP108" s="1" t="s">
        <v>1564</v>
      </c>
      <c r="BQ108" s="1" t="s">
        <v>1564</v>
      </c>
      <c r="BR108" s="1" t="s">
        <v>198</v>
      </c>
      <c r="BS108" s="1" t="s">
        <v>198</v>
      </c>
      <c r="BT108" s="1" t="s">
        <v>198</v>
      </c>
      <c r="BU108" s="1" t="s">
        <v>198</v>
      </c>
      <c r="BV108" s="1" t="s">
        <v>2119</v>
      </c>
      <c r="BW108" s="1" t="s">
        <v>2121</v>
      </c>
      <c r="BX108" s="1" t="s">
        <v>2128</v>
      </c>
      <c r="BY108" s="1" t="s">
        <v>705</v>
      </c>
      <c r="BZ108" s="1" t="s">
        <v>713</v>
      </c>
      <c r="CA108" s="1" t="s">
        <v>719</v>
      </c>
      <c r="CB108" s="1" t="s">
        <v>727</v>
      </c>
      <c r="CC108" s="1" t="s">
        <v>2519</v>
      </c>
      <c r="CD108" s="1" t="s">
        <v>828</v>
      </c>
      <c r="CE108" s="1" t="s">
        <v>994</v>
      </c>
      <c r="CF108" s="1" t="s">
        <v>837</v>
      </c>
      <c r="CG108" s="1" t="s">
        <v>844</v>
      </c>
    </row>
    <row r="109" spans="1:85" ht="12.75" x14ac:dyDescent="0.2">
      <c r="A109" s="14">
        <v>41982.389448113427</v>
      </c>
      <c r="B109" s="1">
        <v>3</v>
      </c>
      <c r="C109" s="1">
        <v>4</v>
      </c>
      <c r="D109" s="1">
        <v>4</v>
      </c>
      <c r="E109" s="1">
        <v>4</v>
      </c>
      <c r="F109" s="1">
        <v>4</v>
      </c>
      <c r="G109" s="1">
        <v>5</v>
      </c>
      <c r="H109" s="1">
        <v>4</v>
      </c>
      <c r="I109" s="1">
        <v>5</v>
      </c>
      <c r="J109" s="1">
        <v>2</v>
      </c>
      <c r="K109" s="1">
        <v>3</v>
      </c>
      <c r="L109" s="1">
        <v>3</v>
      </c>
      <c r="M109" s="1">
        <v>3</v>
      </c>
      <c r="N109" s="1">
        <v>4</v>
      </c>
      <c r="O109" s="1">
        <v>4</v>
      </c>
      <c r="P109" s="1">
        <v>4</v>
      </c>
      <c r="Q109" s="1">
        <v>4</v>
      </c>
      <c r="R109" s="1">
        <v>3</v>
      </c>
      <c r="S109" s="1">
        <v>5</v>
      </c>
      <c r="T109" s="1">
        <v>4</v>
      </c>
      <c r="U109" s="1">
        <v>4</v>
      </c>
      <c r="V109" s="1">
        <v>5</v>
      </c>
      <c r="W109" s="1">
        <v>1</v>
      </c>
      <c r="X109" s="1">
        <v>3</v>
      </c>
      <c r="Y109" s="1">
        <v>3</v>
      </c>
      <c r="Z109" s="1">
        <v>3</v>
      </c>
      <c r="AA109" s="1">
        <v>3</v>
      </c>
      <c r="AB109" s="1">
        <v>3</v>
      </c>
      <c r="AC109" s="1">
        <v>3</v>
      </c>
      <c r="AD109" s="1">
        <v>3</v>
      </c>
      <c r="AE109" s="1">
        <v>3</v>
      </c>
      <c r="AF109" s="1">
        <v>4</v>
      </c>
      <c r="AG109" s="1">
        <v>4</v>
      </c>
      <c r="AH109" s="1">
        <v>3</v>
      </c>
      <c r="AI109" s="1">
        <v>3</v>
      </c>
      <c r="AJ109" s="1">
        <v>3</v>
      </c>
      <c r="AK109" s="1">
        <v>4</v>
      </c>
      <c r="AL109" s="1">
        <v>4</v>
      </c>
      <c r="AM109" s="1">
        <v>4</v>
      </c>
      <c r="AN109" s="1">
        <v>4</v>
      </c>
      <c r="AO109" s="1">
        <v>3</v>
      </c>
      <c r="AP109" s="1">
        <v>4</v>
      </c>
      <c r="AQ109" s="1">
        <v>5</v>
      </c>
      <c r="AR109" s="1">
        <v>3</v>
      </c>
      <c r="AS109" s="1">
        <v>5</v>
      </c>
      <c r="AT109" s="1">
        <v>3</v>
      </c>
      <c r="AU109" s="1">
        <v>2</v>
      </c>
      <c r="AV109" s="1">
        <v>3</v>
      </c>
      <c r="AW109" s="1">
        <v>5</v>
      </c>
      <c r="AX109" s="1">
        <v>4</v>
      </c>
      <c r="AY109" s="1">
        <v>5</v>
      </c>
      <c r="AZ109" s="1">
        <v>4</v>
      </c>
      <c r="BA109" s="1">
        <v>4</v>
      </c>
      <c r="BB109" s="1">
        <v>4</v>
      </c>
      <c r="BC109" s="1">
        <v>3</v>
      </c>
      <c r="BD109" s="1">
        <v>4</v>
      </c>
      <c r="BE109" s="1" t="s">
        <v>2411</v>
      </c>
      <c r="BF109" s="1" t="s">
        <v>2411</v>
      </c>
      <c r="BG109" s="1" t="s">
        <v>2411</v>
      </c>
      <c r="BH109" s="1" t="s">
        <v>2414</v>
      </c>
      <c r="BI109" s="1" t="s">
        <v>2411</v>
      </c>
      <c r="BJ109" s="1" t="s">
        <v>2414</v>
      </c>
      <c r="BK109" s="1" t="s">
        <v>198</v>
      </c>
      <c r="BL109" s="1" t="s">
        <v>2418</v>
      </c>
      <c r="BM109" s="1" t="s">
        <v>198</v>
      </c>
      <c r="BN109" s="1" t="s">
        <v>2418</v>
      </c>
      <c r="BO109" s="1" t="s">
        <v>198</v>
      </c>
      <c r="BP109" s="1" t="s">
        <v>2418</v>
      </c>
      <c r="BQ109" s="1" t="s">
        <v>2418</v>
      </c>
      <c r="BR109" s="1" t="s">
        <v>2418</v>
      </c>
      <c r="BS109" s="1" t="s">
        <v>2418</v>
      </c>
      <c r="BT109" s="1" t="s">
        <v>2418</v>
      </c>
      <c r="BU109" s="1" t="s">
        <v>198</v>
      </c>
      <c r="BV109" s="1" t="s">
        <v>187</v>
      </c>
      <c r="BW109" s="1" t="s">
        <v>2283</v>
      </c>
      <c r="BX109" s="1" t="s">
        <v>2128</v>
      </c>
      <c r="BY109" s="1" t="s">
        <v>705</v>
      </c>
      <c r="BZ109" s="1" t="s">
        <v>711</v>
      </c>
      <c r="CA109" s="1" t="s">
        <v>719</v>
      </c>
      <c r="CB109" s="1" t="s">
        <v>727</v>
      </c>
      <c r="CC109" s="1" t="s">
        <v>1686</v>
      </c>
      <c r="CD109" s="1" t="s">
        <v>830</v>
      </c>
      <c r="CE109" s="1" t="s">
        <v>2364</v>
      </c>
      <c r="CF109" s="1" t="s">
        <v>837</v>
      </c>
      <c r="CG109" s="1" t="s">
        <v>844</v>
      </c>
    </row>
    <row r="110" spans="1:85" ht="12.75" x14ac:dyDescent="0.2">
      <c r="A110" s="14">
        <v>41982.446443275461</v>
      </c>
      <c r="B110" s="1">
        <v>3</v>
      </c>
      <c r="C110" s="1">
        <v>5</v>
      </c>
      <c r="D110" s="1">
        <v>2</v>
      </c>
      <c r="E110" s="1">
        <v>1</v>
      </c>
      <c r="F110" s="1">
        <v>5</v>
      </c>
      <c r="G110" s="1">
        <v>3</v>
      </c>
      <c r="H110" s="1">
        <v>5</v>
      </c>
      <c r="I110" s="1">
        <v>2</v>
      </c>
      <c r="J110" s="1">
        <v>2</v>
      </c>
      <c r="K110" s="1">
        <v>4</v>
      </c>
      <c r="L110" s="1">
        <v>3</v>
      </c>
      <c r="M110" s="1">
        <v>2</v>
      </c>
      <c r="N110" s="1">
        <v>1</v>
      </c>
      <c r="O110" s="1">
        <v>4</v>
      </c>
      <c r="P110" s="1">
        <v>1</v>
      </c>
      <c r="Q110" s="1">
        <v>3</v>
      </c>
      <c r="R110" s="1">
        <v>2</v>
      </c>
      <c r="S110" s="1">
        <v>5</v>
      </c>
      <c r="T110" s="1">
        <v>2</v>
      </c>
      <c r="U110" s="1">
        <v>2</v>
      </c>
      <c r="V110" s="1">
        <v>5</v>
      </c>
      <c r="W110" s="1">
        <v>4</v>
      </c>
      <c r="X110" s="1">
        <v>2</v>
      </c>
      <c r="Y110" s="1">
        <v>3</v>
      </c>
      <c r="Z110" s="1">
        <v>3</v>
      </c>
      <c r="AA110" s="1">
        <v>4</v>
      </c>
      <c r="AB110" s="1">
        <v>2</v>
      </c>
      <c r="AC110" s="1">
        <v>2</v>
      </c>
      <c r="AD110" s="1">
        <v>2</v>
      </c>
      <c r="AE110" s="1">
        <v>4</v>
      </c>
      <c r="AF110" s="1">
        <v>4</v>
      </c>
      <c r="AG110" s="1">
        <v>3</v>
      </c>
      <c r="AH110" s="1">
        <v>4</v>
      </c>
      <c r="AI110" s="1">
        <v>4</v>
      </c>
      <c r="AJ110" s="1">
        <v>3</v>
      </c>
      <c r="AK110" s="1">
        <v>5</v>
      </c>
      <c r="AL110" s="1">
        <v>3</v>
      </c>
      <c r="AM110" s="1">
        <v>2</v>
      </c>
      <c r="AN110" s="1">
        <v>5</v>
      </c>
      <c r="AO110" s="1">
        <v>3</v>
      </c>
      <c r="AP110" s="1">
        <v>5</v>
      </c>
      <c r="AQ110" s="1">
        <v>3</v>
      </c>
      <c r="AR110" s="1">
        <v>2</v>
      </c>
      <c r="AS110" s="1">
        <v>4</v>
      </c>
      <c r="AT110" s="1">
        <v>4</v>
      </c>
      <c r="AU110" s="1">
        <v>3</v>
      </c>
      <c r="AV110" s="1">
        <v>1</v>
      </c>
      <c r="AW110" s="1">
        <v>3</v>
      </c>
      <c r="AX110" s="1">
        <v>3</v>
      </c>
      <c r="AY110" s="1">
        <v>3</v>
      </c>
      <c r="AZ110" s="1">
        <v>2</v>
      </c>
      <c r="BA110" s="1">
        <v>5</v>
      </c>
      <c r="BB110" s="1">
        <v>3</v>
      </c>
      <c r="BC110" s="1">
        <v>3</v>
      </c>
      <c r="BD110" s="1">
        <v>4</v>
      </c>
      <c r="BE110" s="1" t="s">
        <v>2411</v>
      </c>
      <c r="BF110" s="1" t="s">
        <v>2412</v>
      </c>
      <c r="BG110" s="1" t="s">
        <v>2413</v>
      </c>
      <c r="BH110" s="1" t="s">
        <v>2416</v>
      </c>
      <c r="BI110" s="1" t="s">
        <v>2415</v>
      </c>
      <c r="BJ110" s="1" t="s">
        <v>2414</v>
      </c>
      <c r="BK110" s="1" t="s">
        <v>198</v>
      </c>
      <c r="BL110" s="1" t="s">
        <v>2418</v>
      </c>
      <c r="BM110" s="1" t="s">
        <v>198</v>
      </c>
      <c r="BN110" s="1" t="s">
        <v>198</v>
      </c>
      <c r="BO110" s="1" t="s">
        <v>198</v>
      </c>
      <c r="BP110" s="1" t="s">
        <v>2418</v>
      </c>
      <c r="BQ110" s="1" t="s">
        <v>2418</v>
      </c>
      <c r="BR110" s="1" t="s">
        <v>2418</v>
      </c>
      <c r="BS110" s="1" t="s">
        <v>2418</v>
      </c>
      <c r="BT110" s="1" t="s">
        <v>2418</v>
      </c>
      <c r="BU110" s="1" t="s">
        <v>198</v>
      </c>
      <c r="BV110" s="1" t="s">
        <v>187</v>
      </c>
      <c r="BW110" s="1" t="s">
        <v>2121</v>
      </c>
      <c r="BX110" s="1" t="s">
        <v>2128</v>
      </c>
      <c r="BY110" s="1" t="s">
        <v>704</v>
      </c>
      <c r="BZ110" s="1" t="s">
        <v>712</v>
      </c>
      <c r="CA110" s="1" t="s">
        <v>719</v>
      </c>
      <c r="CB110" s="1" t="s">
        <v>728</v>
      </c>
      <c r="CC110" s="1" t="s">
        <v>2520</v>
      </c>
      <c r="CD110" s="1" t="s">
        <v>828</v>
      </c>
      <c r="CE110" s="1" t="s">
        <v>2521</v>
      </c>
      <c r="CF110" s="1" t="s">
        <v>837</v>
      </c>
      <c r="CG110" s="1" t="s">
        <v>844</v>
      </c>
    </row>
    <row r="111" spans="1:85" ht="12.75" x14ac:dyDescent="0.2">
      <c r="A111" s="14">
        <v>41982.456120925926</v>
      </c>
      <c r="B111" s="1">
        <v>2</v>
      </c>
      <c r="C111" s="1">
        <v>5</v>
      </c>
      <c r="D111" s="1">
        <v>5</v>
      </c>
      <c r="E111" s="1">
        <v>4</v>
      </c>
      <c r="F111" s="1">
        <v>5</v>
      </c>
      <c r="G111" s="1">
        <v>4</v>
      </c>
      <c r="H111" s="1">
        <v>5</v>
      </c>
      <c r="I111" s="1">
        <v>4</v>
      </c>
      <c r="J111" s="1">
        <v>4</v>
      </c>
      <c r="K111" s="1">
        <v>4</v>
      </c>
      <c r="L111" s="1">
        <v>3</v>
      </c>
      <c r="M111" s="1">
        <v>4</v>
      </c>
      <c r="N111" s="1">
        <v>3</v>
      </c>
      <c r="O111" s="1">
        <v>5</v>
      </c>
      <c r="P111" s="1">
        <v>5</v>
      </c>
      <c r="Q111" s="1">
        <v>4</v>
      </c>
      <c r="R111" s="1">
        <v>4</v>
      </c>
      <c r="S111" s="1">
        <v>5</v>
      </c>
      <c r="T111" s="1">
        <v>4</v>
      </c>
      <c r="U111" s="1">
        <v>3</v>
      </c>
      <c r="V111" s="1">
        <v>5</v>
      </c>
      <c r="W111" s="1">
        <v>5</v>
      </c>
      <c r="X111" s="1">
        <v>4</v>
      </c>
      <c r="Y111" s="1">
        <v>4</v>
      </c>
      <c r="Z111" s="1">
        <v>4</v>
      </c>
      <c r="AA111" s="1">
        <v>4</v>
      </c>
      <c r="AB111" s="1">
        <v>5</v>
      </c>
      <c r="AC111" s="1">
        <v>5</v>
      </c>
      <c r="AD111" s="1">
        <v>5</v>
      </c>
      <c r="AE111" s="1">
        <v>4</v>
      </c>
      <c r="AF111" s="1">
        <v>4</v>
      </c>
      <c r="AG111" s="1">
        <v>5</v>
      </c>
      <c r="AH111" s="1">
        <v>4</v>
      </c>
      <c r="AI111" s="1">
        <v>4</v>
      </c>
      <c r="AJ111" s="1">
        <v>3</v>
      </c>
      <c r="AK111" s="1">
        <v>5</v>
      </c>
      <c r="AL111" s="1">
        <v>5</v>
      </c>
      <c r="AM111" s="1">
        <v>5</v>
      </c>
      <c r="AN111" s="1">
        <v>5</v>
      </c>
      <c r="AO111" s="1">
        <v>4</v>
      </c>
      <c r="AP111" s="1">
        <v>4</v>
      </c>
      <c r="AQ111" s="1">
        <v>4</v>
      </c>
      <c r="AR111" s="1">
        <v>5</v>
      </c>
      <c r="AS111" s="1">
        <v>4</v>
      </c>
      <c r="AT111" s="1">
        <v>3</v>
      </c>
      <c r="AU111" s="1">
        <v>5</v>
      </c>
      <c r="AV111" s="1">
        <v>3</v>
      </c>
      <c r="AW111" s="1">
        <v>5</v>
      </c>
      <c r="AX111" s="1">
        <v>4</v>
      </c>
      <c r="AY111" s="1">
        <v>4</v>
      </c>
      <c r="AZ111" s="1">
        <v>4</v>
      </c>
      <c r="BA111" s="1">
        <v>5</v>
      </c>
      <c r="BB111" s="1">
        <v>5</v>
      </c>
      <c r="BC111" s="1">
        <v>3</v>
      </c>
      <c r="BD111" s="1">
        <v>5</v>
      </c>
      <c r="BE111" s="1" t="s">
        <v>2416</v>
      </c>
      <c r="BF111" s="1" t="s">
        <v>2412</v>
      </c>
      <c r="BG111" s="1" t="s">
        <v>2413</v>
      </c>
      <c r="BH111" s="1" t="s">
        <v>2411</v>
      </c>
      <c r="BI111" s="1" t="s">
        <v>2414</v>
      </c>
      <c r="BJ111" s="1" t="s">
        <v>2415</v>
      </c>
      <c r="BK111" s="1" t="s">
        <v>198</v>
      </c>
      <c r="BL111" s="1" t="s">
        <v>198</v>
      </c>
      <c r="BM111" s="1" t="s">
        <v>198</v>
      </c>
      <c r="BN111" s="1" t="s">
        <v>198</v>
      </c>
      <c r="BO111" s="1" t="s">
        <v>198</v>
      </c>
      <c r="BP111" s="1" t="s">
        <v>1564</v>
      </c>
      <c r="BQ111" s="1" t="s">
        <v>1564</v>
      </c>
      <c r="BR111" s="1" t="s">
        <v>2418</v>
      </c>
      <c r="BS111" s="1" t="s">
        <v>198</v>
      </c>
      <c r="BT111" s="1" t="s">
        <v>2418</v>
      </c>
      <c r="BU111" s="1" t="s">
        <v>198</v>
      </c>
      <c r="BV111" s="1" t="s">
        <v>183</v>
      </c>
      <c r="BW111" s="1" t="s">
        <v>2241</v>
      </c>
      <c r="BX111" s="1" t="s">
        <v>2136</v>
      </c>
      <c r="BY111" s="1" t="s">
        <v>704</v>
      </c>
      <c r="BZ111" s="1" t="s">
        <v>714</v>
      </c>
      <c r="CA111" s="1" t="s">
        <v>720</v>
      </c>
      <c r="CB111" s="1" t="s">
        <v>727</v>
      </c>
      <c r="CC111" s="1" t="s">
        <v>751</v>
      </c>
      <c r="CD111" s="1" t="s">
        <v>828</v>
      </c>
      <c r="CE111" s="1" t="s">
        <v>2481</v>
      </c>
      <c r="CG111" s="1" t="s">
        <v>844</v>
      </c>
    </row>
    <row r="112" spans="1:85" ht="12.75" x14ac:dyDescent="0.2">
      <c r="A112" s="14">
        <v>41982.461794930554</v>
      </c>
      <c r="B112" s="1">
        <v>3</v>
      </c>
      <c r="C112" s="1">
        <v>5</v>
      </c>
      <c r="D112" s="1">
        <v>3</v>
      </c>
      <c r="E112" s="1">
        <v>4</v>
      </c>
      <c r="F112" s="1">
        <v>5</v>
      </c>
      <c r="G112" s="1">
        <v>5</v>
      </c>
      <c r="H112" s="1">
        <v>5</v>
      </c>
      <c r="I112" s="1">
        <v>3</v>
      </c>
      <c r="J112" s="1">
        <v>3</v>
      </c>
      <c r="K112" s="1">
        <v>2</v>
      </c>
      <c r="L112" s="1">
        <v>3</v>
      </c>
      <c r="M112" s="1">
        <v>3</v>
      </c>
      <c r="N112" s="1">
        <v>3</v>
      </c>
      <c r="O112" s="1">
        <v>3</v>
      </c>
      <c r="P112" s="1">
        <v>5</v>
      </c>
      <c r="Q112" s="1">
        <v>3</v>
      </c>
      <c r="R112" s="1">
        <v>3</v>
      </c>
      <c r="S112" s="1">
        <v>5</v>
      </c>
      <c r="T112" s="1">
        <v>1</v>
      </c>
      <c r="U112" s="1">
        <v>1</v>
      </c>
      <c r="V112" s="1">
        <v>5</v>
      </c>
      <c r="W112" s="1">
        <v>5</v>
      </c>
      <c r="X112" s="1">
        <v>3</v>
      </c>
      <c r="Y112" s="1">
        <v>5</v>
      </c>
      <c r="Z112" s="1">
        <v>5</v>
      </c>
      <c r="AA112" s="1">
        <v>5</v>
      </c>
      <c r="AB112" s="1">
        <v>5</v>
      </c>
      <c r="AC112" s="1">
        <v>5</v>
      </c>
      <c r="AD112" s="1">
        <v>5</v>
      </c>
      <c r="AE112" s="1">
        <v>4</v>
      </c>
      <c r="AF112" s="1">
        <v>5</v>
      </c>
      <c r="AG112" s="1">
        <v>5</v>
      </c>
      <c r="AH112" s="1">
        <v>5</v>
      </c>
      <c r="AI112" s="1">
        <v>5</v>
      </c>
      <c r="AJ112" s="1">
        <v>3</v>
      </c>
      <c r="AK112" s="1">
        <v>5</v>
      </c>
      <c r="AL112" s="1">
        <v>3</v>
      </c>
      <c r="AM112" s="1">
        <v>3</v>
      </c>
      <c r="AN112" s="1">
        <v>5</v>
      </c>
      <c r="AO112" s="1">
        <v>5</v>
      </c>
      <c r="AP112" s="1">
        <v>5</v>
      </c>
      <c r="AQ112" s="1">
        <v>3</v>
      </c>
      <c r="AR112" s="1">
        <v>4</v>
      </c>
      <c r="AS112" s="1">
        <v>3</v>
      </c>
      <c r="AT112" s="1">
        <v>4</v>
      </c>
      <c r="AU112" s="1">
        <v>4</v>
      </c>
      <c r="AV112" s="1">
        <v>3</v>
      </c>
      <c r="AW112" s="1">
        <v>3</v>
      </c>
      <c r="AX112" s="1">
        <v>5</v>
      </c>
      <c r="AY112" s="1">
        <v>3</v>
      </c>
      <c r="AZ112" s="1">
        <v>3</v>
      </c>
      <c r="BA112" s="1">
        <v>5</v>
      </c>
      <c r="BB112" s="1">
        <v>1</v>
      </c>
      <c r="BC112" s="1">
        <v>1</v>
      </c>
      <c r="BD112" s="1">
        <v>5</v>
      </c>
      <c r="BE112" s="1" t="s">
        <v>2411</v>
      </c>
      <c r="BF112" s="1" t="s">
        <v>2414</v>
      </c>
      <c r="BG112" s="1" t="s">
        <v>2412</v>
      </c>
      <c r="BH112" s="1" t="s">
        <v>2415</v>
      </c>
      <c r="BI112" s="1" t="s">
        <v>2413</v>
      </c>
      <c r="BJ112" s="1" t="s">
        <v>2416</v>
      </c>
      <c r="BK112" s="1" t="s">
        <v>198</v>
      </c>
      <c r="BL112" s="1" t="s">
        <v>198</v>
      </c>
      <c r="BM112" s="1" t="s">
        <v>198</v>
      </c>
      <c r="BN112" s="1" t="s">
        <v>198</v>
      </c>
      <c r="BO112" s="1" t="s">
        <v>198</v>
      </c>
      <c r="BP112" s="1" t="s">
        <v>2418</v>
      </c>
      <c r="BQ112" s="1" t="s">
        <v>198</v>
      </c>
      <c r="BR112" s="1" t="s">
        <v>198</v>
      </c>
      <c r="BS112" s="1" t="s">
        <v>198</v>
      </c>
      <c r="BT112" s="1" t="s">
        <v>198</v>
      </c>
      <c r="BU112" s="1" t="s">
        <v>198</v>
      </c>
      <c r="BV112" s="1" t="s">
        <v>182</v>
      </c>
      <c r="BW112" s="1" t="s">
        <v>2283</v>
      </c>
      <c r="BX112" s="1" t="s">
        <v>2128</v>
      </c>
      <c r="BY112" s="1" t="s">
        <v>704</v>
      </c>
      <c r="BZ112" s="1" t="s">
        <v>714</v>
      </c>
      <c r="CA112" s="1" t="s">
        <v>719</v>
      </c>
      <c r="CB112" s="1" t="s">
        <v>727</v>
      </c>
      <c r="CC112" s="1" t="s">
        <v>2522</v>
      </c>
      <c r="CD112" s="1" t="s">
        <v>828</v>
      </c>
      <c r="CE112" s="1" t="s">
        <v>985</v>
      </c>
      <c r="CF112" s="1" t="s">
        <v>837</v>
      </c>
      <c r="CG112" s="1" t="s">
        <v>844</v>
      </c>
    </row>
    <row r="113" spans="1:85" ht="12.75" x14ac:dyDescent="0.2">
      <c r="A113" s="14">
        <v>41982.470741793979</v>
      </c>
      <c r="B113" s="1">
        <v>3</v>
      </c>
      <c r="C113" s="1">
        <v>4</v>
      </c>
      <c r="D113" s="1">
        <v>1</v>
      </c>
      <c r="E113" s="1">
        <v>5</v>
      </c>
      <c r="F113" s="1">
        <v>4</v>
      </c>
      <c r="G113" s="1">
        <v>4</v>
      </c>
      <c r="H113" s="1">
        <v>1</v>
      </c>
      <c r="I113" s="1">
        <v>3</v>
      </c>
      <c r="J113" s="1">
        <v>1</v>
      </c>
      <c r="K113" s="1">
        <v>5</v>
      </c>
      <c r="L113" s="1">
        <v>3</v>
      </c>
      <c r="M113" s="1">
        <v>2</v>
      </c>
      <c r="N113" s="1">
        <v>1</v>
      </c>
      <c r="O113" s="1">
        <v>5</v>
      </c>
      <c r="P113" s="1">
        <v>4</v>
      </c>
      <c r="Q113" s="1">
        <v>5</v>
      </c>
      <c r="R113" s="1">
        <v>3</v>
      </c>
      <c r="S113" s="1">
        <v>3</v>
      </c>
      <c r="T113" s="1">
        <v>3</v>
      </c>
      <c r="U113" s="1">
        <v>5</v>
      </c>
      <c r="V113" s="1">
        <v>3</v>
      </c>
      <c r="W113" s="1">
        <v>3</v>
      </c>
      <c r="X113" s="1">
        <v>1</v>
      </c>
      <c r="Y113" s="1">
        <v>4</v>
      </c>
      <c r="Z113" s="1">
        <v>3</v>
      </c>
      <c r="AA113" s="1">
        <v>3</v>
      </c>
      <c r="AB113" s="1">
        <v>4</v>
      </c>
      <c r="AC113" s="1">
        <v>4</v>
      </c>
      <c r="AD113" s="1">
        <v>1</v>
      </c>
      <c r="AE113" s="1">
        <v>1</v>
      </c>
      <c r="AF113" s="1">
        <v>1</v>
      </c>
      <c r="AG113" s="1">
        <v>1</v>
      </c>
      <c r="AH113" s="1">
        <v>3</v>
      </c>
      <c r="AI113" s="1">
        <v>1</v>
      </c>
      <c r="AJ113" s="1">
        <v>4</v>
      </c>
      <c r="AK113" s="1">
        <v>3</v>
      </c>
      <c r="AL113" s="1">
        <v>2</v>
      </c>
      <c r="AM113" s="1">
        <v>5</v>
      </c>
      <c r="AN113" s="1">
        <v>3</v>
      </c>
      <c r="AO113" s="1">
        <v>5</v>
      </c>
      <c r="AP113" s="1">
        <v>3</v>
      </c>
      <c r="AQ113" s="1">
        <v>3</v>
      </c>
      <c r="AR113" s="1">
        <v>1</v>
      </c>
      <c r="AS113" s="1">
        <v>5</v>
      </c>
      <c r="AT113" s="1">
        <v>4</v>
      </c>
      <c r="AU113" s="1">
        <v>1</v>
      </c>
      <c r="AV113" s="1">
        <v>1</v>
      </c>
      <c r="AW113" s="1">
        <v>5</v>
      </c>
      <c r="AX113" s="1">
        <v>3</v>
      </c>
      <c r="AY113" s="1">
        <v>5</v>
      </c>
      <c r="AZ113" s="1">
        <v>2</v>
      </c>
      <c r="BA113" s="1">
        <v>4</v>
      </c>
      <c r="BB113" s="1">
        <v>3</v>
      </c>
      <c r="BC113" s="1">
        <v>5</v>
      </c>
      <c r="BD113" s="1">
        <v>3</v>
      </c>
      <c r="BE113" s="1" t="s">
        <v>2413</v>
      </c>
      <c r="BF113" s="1" t="s">
        <v>2411</v>
      </c>
      <c r="BG113" s="1" t="s">
        <v>2414</v>
      </c>
      <c r="BH113" s="1" t="s">
        <v>2412</v>
      </c>
      <c r="BI113" s="1" t="s">
        <v>2414</v>
      </c>
      <c r="BJ113" s="1" t="s">
        <v>5</v>
      </c>
      <c r="BK113" s="1" t="s">
        <v>2418</v>
      </c>
      <c r="BL113" s="1" t="s">
        <v>2418</v>
      </c>
      <c r="BM113" s="1" t="s">
        <v>198</v>
      </c>
      <c r="BN113" s="1" t="s">
        <v>2118</v>
      </c>
      <c r="BO113" s="1" t="s">
        <v>198</v>
      </c>
      <c r="BP113" s="1" t="s">
        <v>2418</v>
      </c>
      <c r="BQ113" s="1" t="s">
        <v>198</v>
      </c>
      <c r="BR113" s="1" t="s">
        <v>198</v>
      </c>
      <c r="BS113" s="1" t="s">
        <v>198</v>
      </c>
      <c r="BT113" s="1" t="s">
        <v>198</v>
      </c>
      <c r="BU113" s="1" t="s">
        <v>182</v>
      </c>
      <c r="BY113" s="1" t="s">
        <v>705</v>
      </c>
      <c r="BZ113" s="1" t="s">
        <v>711</v>
      </c>
      <c r="CA113" s="1" t="s">
        <v>719</v>
      </c>
      <c r="CB113" s="1" t="s">
        <v>727</v>
      </c>
      <c r="CD113" s="1" t="s">
        <v>206</v>
      </c>
      <c r="CE113" s="1" t="s">
        <v>2497</v>
      </c>
      <c r="CF113" s="1" t="s">
        <v>837</v>
      </c>
      <c r="CG113" s="1" t="s">
        <v>844</v>
      </c>
    </row>
    <row r="114" spans="1:85" ht="12.75" x14ac:dyDescent="0.2">
      <c r="A114" s="14">
        <v>41982.480446608795</v>
      </c>
      <c r="B114" s="1">
        <v>1</v>
      </c>
      <c r="C114" s="1">
        <v>5</v>
      </c>
      <c r="D114" s="1">
        <v>4</v>
      </c>
      <c r="E114" s="1">
        <v>1</v>
      </c>
      <c r="F114" s="1">
        <v>5</v>
      </c>
      <c r="G114" s="1">
        <v>5</v>
      </c>
      <c r="H114" s="1">
        <v>4</v>
      </c>
      <c r="I114" s="1">
        <v>1</v>
      </c>
      <c r="J114" s="1">
        <v>3</v>
      </c>
      <c r="K114" s="1">
        <v>1</v>
      </c>
      <c r="L114" s="1">
        <v>3</v>
      </c>
      <c r="M114" s="1">
        <v>1</v>
      </c>
      <c r="N114" s="1">
        <v>4</v>
      </c>
      <c r="O114" s="1">
        <v>2</v>
      </c>
      <c r="P114" s="1">
        <v>5</v>
      </c>
      <c r="Q114" s="1">
        <v>5</v>
      </c>
      <c r="R114" s="1">
        <v>3</v>
      </c>
      <c r="S114" s="1">
        <v>5</v>
      </c>
      <c r="T114" s="1">
        <v>1</v>
      </c>
      <c r="U114" s="1">
        <v>3</v>
      </c>
      <c r="V114" s="1">
        <v>5</v>
      </c>
      <c r="W114" s="1">
        <v>5</v>
      </c>
      <c r="X114" s="1">
        <v>2</v>
      </c>
      <c r="Y114" s="1">
        <v>5</v>
      </c>
      <c r="Z114" s="1">
        <v>4</v>
      </c>
      <c r="AA114" s="1">
        <v>5</v>
      </c>
      <c r="AB114" s="1">
        <v>1</v>
      </c>
      <c r="AC114" s="1">
        <v>1</v>
      </c>
      <c r="AD114" s="1">
        <v>1</v>
      </c>
      <c r="AE114" s="1">
        <v>1</v>
      </c>
      <c r="AF114" s="1">
        <v>1</v>
      </c>
      <c r="AG114" s="1">
        <v>1</v>
      </c>
      <c r="AH114" s="1">
        <v>1</v>
      </c>
      <c r="AI114" s="1">
        <v>1</v>
      </c>
      <c r="AJ114" s="1">
        <v>2</v>
      </c>
      <c r="AK114" s="1">
        <v>5</v>
      </c>
      <c r="AL114" s="1">
        <v>5</v>
      </c>
      <c r="AM114" s="1">
        <v>4</v>
      </c>
      <c r="AN114" s="1">
        <v>5</v>
      </c>
      <c r="AO114" s="1">
        <v>5</v>
      </c>
      <c r="AP114" s="1">
        <v>5</v>
      </c>
      <c r="AQ114" s="1">
        <v>2</v>
      </c>
      <c r="AR114" s="1">
        <v>5</v>
      </c>
      <c r="AS114" s="1">
        <v>4</v>
      </c>
      <c r="AT114" s="1">
        <v>5</v>
      </c>
      <c r="AU114" s="1">
        <v>1</v>
      </c>
      <c r="AV114" s="1">
        <v>3</v>
      </c>
      <c r="AW114" s="1">
        <v>3</v>
      </c>
      <c r="AX114" s="1">
        <v>5</v>
      </c>
      <c r="AY114" s="1">
        <v>5</v>
      </c>
      <c r="AZ114" s="1">
        <v>3</v>
      </c>
      <c r="BA114" s="1">
        <v>4</v>
      </c>
      <c r="BB114" s="1">
        <v>1</v>
      </c>
      <c r="BC114" s="1">
        <v>5</v>
      </c>
      <c r="BD114" s="1">
        <v>4</v>
      </c>
      <c r="BE114" s="1" t="s">
        <v>2411</v>
      </c>
      <c r="BF114" s="1" t="s">
        <v>2412</v>
      </c>
      <c r="BG114" s="1" t="s">
        <v>2414</v>
      </c>
      <c r="BH114" s="1" t="s">
        <v>2416</v>
      </c>
      <c r="BI114" s="1" t="s">
        <v>2413</v>
      </c>
      <c r="BJ114" s="1" t="s">
        <v>2415</v>
      </c>
      <c r="BK114" s="1" t="s">
        <v>198</v>
      </c>
      <c r="BL114" s="1" t="s">
        <v>198</v>
      </c>
      <c r="BM114" s="1" t="s">
        <v>198</v>
      </c>
      <c r="BN114" s="1" t="s">
        <v>198</v>
      </c>
      <c r="BO114" s="1" t="s">
        <v>2418</v>
      </c>
      <c r="BP114" s="1" t="s">
        <v>2418</v>
      </c>
      <c r="BQ114" s="1" t="s">
        <v>198</v>
      </c>
      <c r="BR114" s="1" t="s">
        <v>1564</v>
      </c>
      <c r="BS114" s="1" t="s">
        <v>2418</v>
      </c>
      <c r="BT114" s="1" t="s">
        <v>2418</v>
      </c>
      <c r="BU114" s="1" t="s">
        <v>198</v>
      </c>
      <c r="BV114" s="1" t="s">
        <v>187</v>
      </c>
      <c r="BX114" s="1" t="s">
        <v>2128</v>
      </c>
      <c r="BY114" s="1" t="s">
        <v>704</v>
      </c>
      <c r="BZ114" s="1" t="s">
        <v>714</v>
      </c>
      <c r="CA114" s="1" t="s">
        <v>719</v>
      </c>
      <c r="CB114" s="1" t="s">
        <v>727</v>
      </c>
      <c r="CC114" s="1" t="s">
        <v>2523</v>
      </c>
      <c r="CD114" s="1" t="s">
        <v>206</v>
      </c>
      <c r="CE114" s="1" t="s">
        <v>1201</v>
      </c>
      <c r="CF114" s="1" t="s">
        <v>837</v>
      </c>
      <c r="CG114" s="1" t="s">
        <v>844</v>
      </c>
    </row>
    <row r="115" spans="1:85" ht="12.75" x14ac:dyDescent="0.2">
      <c r="A115" s="14">
        <v>41982.50300222222</v>
      </c>
      <c r="B115" s="1">
        <v>3</v>
      </c>
      <c r="C115" s="1">
        <v>5</v>
      </c>
      <c r="D115" s="1">
        <v>3</v>
      </c>
      <c r="E115" s="1">
        <v>3</v>
      </c>
      <c r="F115" s="1">
        <v>5</v>
      </c>
      <c r="G115" s="1">
        <v>5</v>
      </c>
      <c r="H115" s="1">
        <v>5</v>
      </c>
      <c r="I115" s="1">
        <v>4</v>
      </c>
      <c r="J115" s="1">
        <v>4</v>
      </c>
      <c r="K115" s="1">
        <v>5</v>
      </c>
      <c r="L115" s="1">
        <v>3</v>
      </c>
      <c r="M115" s="1">
        <v>3</v>
      </c>
      <c r="N115" s="1">
        <v>5</v>
      </c>
      <c r="O115" s="1">
        <v>4</v>
      </c>
      <c r="P115" s="1">
        <v>3</v>
      </c>
      <c r="Q115" s="1">
        <v>4</v>
      </c>
      <c r="R115" s="1">
        <v>5</v>
      </c>
      <c r="S115" s="1">
        <v>5</v>
      </c>
      <c r="T115" s="1">
        <v>3</v>
      </c>
      <c r="U115" s="1">
        <v>5</v>
      </c>
      <c r="V115" s="1">
        <v>5</v>
      </c>
      <c r="W115" s="1">
        <v>5</v>
      </c>
      <c r="X115" s="1">
        <v>5</v>
      </c>
      <c r="Y115" s="1">
        <v>5</v>
      </c>
      <c r="Z115" s="1">
        <v>5</v>
      </c>
      <c r="AA115" s="1">
        <v>5</v>
      </c>
      <c r="AB115" s="1">
        <v>5</v>
      </c>
      <c r="AC115" s="1">
        <v>3</v>
      </c>
      <c r="AD115" s="1">
        <v>4</v>
      </c>
      <c r="AE115" s="1">
        <v>3</v>
      </c>
      <c r="AF115" s="1">
        <v>4</v>
      </c>
      <c r="AG115" s="1">
        <v>4</v>
      </c>
      <c r="AH115" s="1">
        <v>5</v>
      </c>
      <c r="AI115" s="1">
        <v>3</v>
      </c>
      <c r="AJ115" s="1">
        <v>3</v>
      </c>
      <c r="AK115" s="1">
        <v>5</v>
      </c>
      <c r="AL115" s="1">
        <v>3</v>
      </c>
      <c r="AM115" s="1">
        <v>4</v>
      </c>
      <c r="AN115" s="1">
        <v>5</v>
      </c>
      <c r="AO115" s="1">
        <v>4</v>
      </c>
      <c r="AP115" s="1">
        <v>5</v>
      </c>
      <c r="AQ115" s="1">
        <v>5</v>
      </c>
      <c r="AR115" s="1">
        <v>3</v>
      </c>
      <c r="AS115" s="1">
        <v>5</v>
      </c>
      <c r="AT115" s="1">
        <v>4</v>
      </c>
      <c r="AU115" s="1">
        <v>3</v>
      </c>
      <c r="AV115" s="1">
        <v>4</v>
      </c>
      <c r="AW115" s="1">
        <v>5</v>
      </c>
      <c r="AX115" s="1">
        <v>5</v>
      </c>
      <c r="AY115" s="1">
        <v>4</v>
      </c>
      <c r="AZ115" s="1">
        <v>4</v>
      </c>
      <c r="BA115" s="1">
        <v>5</v>
      </c>
      <c r="BB115" s="1">
        <v>3</v>
      </c>
      <c r="BC115" s="1">
        <v>5</v>
      </c>
      <c r="BD115" s="1">
        <v>5</v>
      </c>
      <c r="BE115" s="1" t="s">
        <v>2411</v>
      </c>
      <c r="BF115" s="1" t="s">
        <v>2412</v>
      </c>
      <c r="BG115" s="1" t="s">
        <v>2413</v>
      </c>
      <c r="BH115" s="1" t="s">
        <v>2415</v>
      </c>
      <c r="BI115" s="1" t="s">
        <v>2414</v>
      </c>
      <c r="BJ115" s="1" t="s">
        <v>2416</v>
      </c>
      <c r="BK115" s="1" t="s">
        <v>198</v>
      </c>
      <c r="BL115" s="1" t="s">
        <v>198</v>
      </c>
      <c r="BM115" s="1" t="s">
        <v>198</v>
      </c>
      <c r="BN115" s="1" t="s">
        <v>198</v>
      </c>
      <c r="BO115" s="1" t="s">
        <v>2418</v>
      </c>
      <c r="BP115" s="1" t="s">
        <v>2418</v>
      </c>
      <c r="BQ115" s="1" t="s">
        <v>2418</v>
      </c>
      <c r="BR115" s="1" t="s">
        <v>2418</v>
      </c>
      <c r="BS115" s="1" t="s">
        <v>2418</v>
      </c>
      <c r="BT115" s="1" t="s">
        <v>2418</v>
      </c>
      <c r="BU115" s="1" t="s">
        <v>198</v>
      </c>
      <c r="BV115" s="1" t="s">
        <v>183</v>
      </c>
      <c r="BW115" s="1" t="s">
        <v>2121</v>
      </c>
      <c r="BX115" s="1" t="s">
        <v>2524</v>
      </c>
      <c r="BY115" s="1" t="s">
        <v>704</v>
      </c>
      <c r="BZ115" s="1" t="s">
        <v>714</v>
      </c>
      <c r="CA115" s="1" t="s">
        <v>722</v>
      </c>
      <c r="CB115" s="1" t="s">
        <v>727</v>
      </c>
      <c r="CC115" s="1" t="s">
        <v>2525</v>
      </c>
      <c r="CD115" s="1" t="s">
        <v>2526</v>
      </c>
      <c r="CE115" s="1" t="s">
        <v>1237</v>
      </c>
      <c r="CF115" s="1" t="s">
        <v>837</v>
      </c>
      <c r="CG115" s="1" t="s">
        <v>844</v>
      </c>
    </row>
    <row r="116" spans="1:85" ht="12.75" x14ac:dyDescent="0.2">
      <c r="A116" s="14">
        <v>41982.692590208339</v>
      </c>
      <c r="B116" s="1">
        <v>4</v>
      </c>
      <c r="C116" s="1">
        <v>5</v>
      </c>
      <c r="D116" s="1">
        <v>1</v>
      </c>
      <c r="E116" s="1">
        <v>1</v>
      </c>
      <c r="F116" s="1">
        <v>5</v>
      </c>
      <c r="G116" s="1">
        <v>4</v>
      </c>
      <c r="H116" s="1">
        <v>5</v>
      </c>
      <c r="I116" s="1">
        <v>5</v>
      </c>
      <c r="J116" s="1">
        <v>3</v>
      </c>
      <c r="K116" s="1">
        <v>4</v>
      </c>
      <c r="L116" s="1">
        <v>4</v>
      </c>
      <c r="M116" s="1">
        <v>3</v>
      </c>
      <c r="N116" s="1">
        <v>4</v>
      </c>
      <c r="O116" s="1">
        <v>4</v>
      </c>
      <c r="P116" s="1">
        <v>4</v>
      </c>
      <c r="Q116" s="1">
        <v>5</v>
      </c>
      <c r="R116" s="1">
        <v>3</v>
      </c>
      <c r="S116" s="1">
        <v>4</v>
      </c>
      <c r="T116" s="1">
        <v>1</v>
      </c>
      <c r="U116" s="1">
        <v>3</v>
      </c>
      <c r="V116" s="1">
        <v>4</v>
      </c>
      <c r="W116" s="1">
        <v>5</v>
      </c>
      <c r="X116" s="1">
        <v>3</v>
      </c>
      <c r="Y116" s="1">
        <v>4</v>
      </c>
      <c r="Z116" s="1">
        <v>5</v>
      </c>
      <c r="AA116" s="1">
        <v>3</v>
      </c>
      <c r="AB116" s="1">
        <v>1</v>
      </c>
      <c r="AC116" s="1">
        <v>3</v>
      </c>
      <c r="AD116" s="1">
        <v>3</v>
      </c>
      <c r="AE116" s="1">
        <v>5</v>
      </c>
      <c r="AF116" s="1">
        <v>5</v>
      </c>
      <c r="AG116" s="1">
        <v>5</v>
      </c>
      <c r="AH116" s="1">
        <v>5</v>
      </c>
      <c r="AI116" s="1">
        <v>4</v>
      </c>
      <c r="AJ116" s="1">
        <v>5</v>
      </c>
      <c r="AK116" s="1">
        <v>5</v>
      </c>
      <c r="AL116" s="1">
        <v>2</v>
      </c>
      <c r="AM116" s="1">
        <v>1</v>
      </c>
      <c r="AN116" s="1">
        <v>5</v>
      </c>
      <c r="AO116" s="1">
        <v>5</v>
      </c>
      <c r="AP116" s="1">
        <v>5</v>
      </c>
      <c r="AQ116" s="1">
        <v>5</v>
      </c>
      <c r="AR116" s="1">
        <v>4</v>
      </c>
      <c r="AS116" s="1">
        <v>5</v>
      </c>
      <c r="AT116" s="1">
        <v>5</v>
      </c>
      <c r="AU116" s="1">
        <v>3</v>
      </c>
      <c r="AV116" s="1">
        <v>2</v>
      </c>
      <c r="AW116" s="1">
        <v>5</v>
      </c>
      <c r="AX116" s="1">
        <v>5</v>
      </c>
      <c r="AY116" s="1">
        <v>5</v>
      </c>
      <c r="AZ116" s="1">
        <v>3</v>
      </c>
      <c r="BA116" s="1">
        <v>5</v>
      </c>
      <c r="BB116" s="1">
        <v>2</v>
      </c>
      <c r="BC116" s="1">
        <v>3</v>
      </c>
      <c r="BD116" s="1">
        <v>4</v>
      </c>
      <c r="BE116" s="1" t="s">
        <v>2411</v>
      </c>
      <c r="BF116" s="1" t="s">
        <v>2414</v>
      </c>
      <c r="BG116" s="1" t="s">
        <v>2413</v>
      </c>
      <c r="BH116" s="1" t="s">
        <v>2413</v>
      </c>
      <c r="BI116" s="1" t="s">
        <v>2414</v>
      </c>
      <c r="BJ116" s="1" t="s">
        <v>2411</v>
      </c>
      <c r="BK116" s="1" t="s">
        <v>2418</v>
      </c>
      <c r="BL116" s="1" t="s">
        <v>2418</v>
      </c>
      <c r="BM116" s="1" t="s">
        <v>198</v>
      </c>
      <c r="BN116" s="1" t="s">
        <v>198</v>
      </c>
      <c r="BO116" s="1" t="s">
        <v>198</v>
      </c>
      <c r="BP116" s="1" t="s">
        <v>2418</v>
      </c>
      <c r="BQ116" s="1" t="s">
        <v>2418</v>
      </c>
      <c r="BR116" s="1" t="s">
        <v>2418</v>
      </c>
      <c r="BS116" s="1" t="s">
        <v>198</v>
      </c>
      <c r="BT116" s="1" t="s">
        <v>2418</v>
      </c>
      <c r="BU116" s="1" t="s">
        <v>1564</v>
      </c>
      <c r="BY116" s="1" t="s">
        <v>705</v>
      </c>
      <c r="BZ116" s="1" t="s">
        <v>711</v>
      </c>
      <c r="CA116" s="1" t="s">
        <v>719</v>
      </c>
      <c r="CB116" s="1" t="s">
        <v>727</v>
      </c>
      <c r="CC116" s="1" t="s">
        <v>2527</v>
      </c>
      <c r="CD116" s="1" t="s">
        <v>1111</v>
      </c>
      <c r="CE116" s="1" t="s">
        <v>1601</v>
      </c>
      <c r="CF116" s="1" t="s">
        <v>837</v>
      </c>
      <c r="CG116" s="1" t="s">
        <v>844</v>
      </c>
    </row>
    <row r="117" spans="1:85" ht="12.75" x14ac:dyDescent="0.2">
      <c r="A117" s="14">
        <v>41983.397790763891</v>
      </c>
      <c r="B117" s="1">
        <v>1</v>
      </c>
      <c r="C117" s="1">
        <v>3</v>
      </c>
      <c r="D117" s="1">
        <v>1</v>
      </c>
      <c r="E117" s="1">
        <v>1</v>
      </c>
      <c r="F117" s="1">
        <v>5</v>
      </c>
      <c r="G117" s="1">
        <v>1</v>
      </c>
      <c r="H117" s="1">
        <v>3</v>
      </c>
      <c r="I117" s="1">
        <v>1</v>
      </c>
      <c r="J117" s="1">
        <v>3</v>
      </c>
      <c r="K117" s="1">
        <v>1</v>
      </c>
      <c r="L117" s="1">
        <v>2</v>
      </c>
      <c r="M117" s="1">
        <v>3</v>
      </c>
      <c r="N117" s="1">
        <v>1</v>
      </c>
      <c r="O117" s="1">
        <v>3</v>
      </c>
      <c r="P117" s="1">
        <v>2</v>
      </c>
      <c r="Q117" s="1">
        <v>4</v>
      </c>
      <c r="R117" s="1">
        <v>3</v>
      </c>
      <c r="S117" s="1">
        <v>5</v>
      </c>
      <c r="T117" s="1">
        <v>1</v>
      </c>
      <c r="U117" s="1">
        <v>1</v>
      </c>
      <c r="V117" s="1">
        <v>5</v>
      </c>
      <c r="W117" s="1">
        <v>4</v>
      </c>
      <c r="X117" s="1">
        <v>3</v>
      </c>
      <c r="Y117" s="1">
        <v>4</v>
      </c>
      <c r="Z117" s="1">
        <v>3</v>
      </c>
      <c r="AA117" s="1">
        <v>4</v>
      </c>
      <c r="AB117" s="1">
        <v>3</v>
      </c>
      <c r="AC117" s="1">
        <v>4</v>
      </c>
      <c r="AD117" s="1">
        <v>3</v>
      </c>
      <c r="AE117" s="1">
        <v>4</v>
      </c>
      <c r="AF117" s="1">
        <v>4</v>
      </c>
      <c r="AG117" s="1">
        <v>4</v>
      </c>
      <c r="AH117" s="1">
        <v>4</v>
      </c>
      <c r="AI117" s="1">
        <v>4</v>
      </c>
      <c r="AJ117" s="1">
        <v>1</v>
      </c>
      <c r="AK117" s="1">
        <v>4</v>
      </c>
      <c r="AL117" s="1">
        <v>2</v>
      </c>
      <c r="AM117" s="1">
        <v>3</v>
      </c>
      <c r="AN117" s="1">
        <v>5</v>
      </c>
      <c r="AO117" s="1">
        <v>1</v>
      </c>
      <c r="AP117" s="1">
        <v>4</v>
      </c>
      <c r="AQ117" s="1">
        <v>3</v>
      </c>
      <c r="AR117" s="1">
        <v>4</v>
      </c>
      <c r="AS117" s="1">
        <v>1</v>
      </c>
      <c r="AT117" s="1">
        <v>4</v>
      </c>
      <c r="AU117" s="1">
        <v>4</v>
      </c>
      <c r="AV117" s="1">
        <v>2</v>
      </c>
      <c r="AW117" s="1">
        <v>4</v>
      </c>
      <c r="AX117" s="1">
        <v>4</v>
      </c>
      <c r="AY117" s="1">
        <v>4</v>
      </c>
      <c r="AZ117" s="1">
        <v>3</v>
      </c>
      <c r="BA117" s="1">
        <v>5</v>
      </c>
      <c r="BB117" s="1">
        <v>1</v>
      </c>
      <c r="BC117" s="1">
        <v>2</v>
      </c>
      <c r="BD117" s="1">
        <v>5</v>
      </c>
      <c r="BE117" s="1" t="s">
        <v>2413</v>
      </c>
      <c r="BF117" s="1" t="s">
        <v>2411</v>
      </c>
      <c r="BG117" s="1" t="s">
        <v>2416</v>
      </c>
      <c r="BH117" s="1" t="s">
        <v>2415</v>
      </c>
      <c r="BI117" s="1" t="s">
        <v>2414</v>
      </c>
      <c r="BJ117" s="1" t="s">
        <v>2412</v>
      </c>
      <c r="BK117" s="1" t="s">
        <v>198</v>
      </c>
      <c r="BL117" s="1" t="s">
        <v>198</v>
      </c>
      <c r="BM117" s="1" t="s">
        <v>198</v>
      </c>
      <c r="BN117" s="1" t="s">
        <v>198</v>
      </c>
      <c r="BO117" s="1" t="s">
        <v>198</v>
      </c>
      <c r="BP117" s="1" t="s">
        <v>2418</v>
      </c>
      <c r="BQ117" s="1" t="s">
        <v>2418</v>
      </c>
      <c r="BR117" s="1" t="s">
        <v>2418</v>
      </c>
      <c r="BS117" s="1" t="s">
        <v>198</v>
      </c>
      <c r="BT117" s="1" t="s">
        <v>2118</v>
      </c>
      <c r="BU117" s="1" t="s">
        <v>198</v>
      </c>
      <c r="BV117" s="1" t="s">
        <v>187</v>
      </c>
      <c r="BW117" s="1" t="s">
        <v>2198</v>
      </c>
      <c r="BX117" s="1" t="s">
        <v>2128</v>
      </c>
      <c r="BY117" s="1" t="s">
        <v>704</v>
      </c>
      <c r="BZ117" s="1" t="s">
        <v>713</v>
      </c>
      <c r="CA117" s="1" t="s">
        <v>719</v>
      </c>
      <c r="CB117" s="1" t="s">
        <v>727</v>
      </c>
      <c r="CC117" s="1" t="s">
        <v>1259</v>
      </c>
      <c r="CD117" s="1" t="s">
        <v>828</v>
      </c>
      <c r="CE117" s="1" t="s">
        <v>949</v>
      </c>
      <c r="CF117" s="1" t="s">
        <v>1182</v>
      </c>
      <c r="CG117" s="1" t="s">
        <v>848</v>
      </c>
    </row>
    <row r="118" spans="1:85" ht="12.75" x14ac:dyDescent="0.2">
      <c r="A118" s="14">
        <v>41984.577352384258</v>
      </c>
      <c r="B118" s="1">
        <v>1</v>
      </c>
      <c r="C118" s="1">
        <v>5</v>
      </c>
      <c r="D118" s="1">
        <v>2</v>
      </c>
      <c r="E118" s="1">
        <v>1</v>
      </c>
      <c r="F118" s="1">
        <v>2</v>
      </c>
      <c r="G118" s="1">
        <v>5</v>
      </c>
      <c r="H118" s="1">
        <v>5</v>
      </c>
      <c r="I118" s="1">
        <v>5</v>
      </c>
      <c r="J118" s="1">
        <v>1</v>
      </c>
      <c r="K118" s="1">
        <v>2</v>
      </c>
      <c r="L118" s="1">
        <v>3</v>
      </c>
      <c r="M118" s="1">
        <v>1</v>
      </c>
      <c r="N118" s="1">
        <v>1</v>
      </c>
      <c r="O118" s="1">
        <v>5</v>
      </c>
      <c r="P118" s="1">
        <v>1</v>
      </c>
      <c r="Q118" s="1">
        <v>1</v>
      </c>
      <c r="R118" s="1">
        <v>3</v>
      </c>
      <c r="S118" s="1">
        <v>3</v>
      </c>
      <c r="T118" s="1">
        <v>1</v>
      </c>
      <c r="U118" s="1">
        <v>3</v>
      </c>
      <c r="V118" s="1">
        <v>5</v>
      </c>
      <c r="W118" s="1">
        <v>5</v>
      </c>
      <c r="X118" s="1">
        <v>2</v>
      </c>
      <c r="Y118" s="1">
        <v>2</v>
      </c>
      <c r="Z118" s="1">
        <v>2</v>
      </c>
      <c r="AA118" s="1">
        <v>2</v>
      </c>
      <c r="AB118" s="1">
        <v>1</v>
      </c>
      <c r="AC118" s="1">
        <v>1</v>
      </c>
      <c r="AD118" s="1">
        <v>2</v>
      </c>
      <c r="AE118" s="1">
        <v>2</v>
      </c>
      <c r="AF118" s="1">
        <v>2</v>
      </c>
      <c r="AG118" s="1">
        <v>2</v>
      </c>
      <c r="AH118" s="1">
        <v>5</v>
      </c>
      <c r="AI118" s="1">
        <v>1</v>
      </c>
      <c r="AJ118" s="1">
        <v>1</v>
      </c>
      <c r="AK118" s="1">
        <v>5</v>
      </c>
      <c r="AL118" s="1">
        <v>3</v>
      </c>
      <c r="AM118" s="1">
        <v>1</v>
      </c>
      <c r="AN118" s="1">
        <v>3</v>
      </c>
      <c r="AO118" s="1">
        <v>5</v>
      </c>
      <c r="AP118" s="1">
        <v>5</v>
      </c>
      <c r="AQ118" s="1">
        <v>5</v>
      </c>
      <c r="AR118" s="1">
        <v>3</v>
      </c>
      <c r="AS118" s="1">
        <v>1</v>
      </c>
      <c r="AT118" s="1">
        <v>4</v>
      </c>
      <c r="AU118" s="1">
        <v>1</v>
      </c>
      <c r="AV118" s="1">
        <v>1</v>
      </c>
      <c r="AW118" s="1">
        <v>5</v>
      </c>
      <c r="AX118" s="1">
        <v>3</v>
      </c>
      <c r="AY118" s="1">
        <v>1</v>
      </c>
      <c r="AZ118" s="1">
        <v>4</v>
      </c>
      <c r="BA118" s="1">
        <v>5</v>
      </c>
      <c r="BB118" s="1">
        <v>1</v>
      </c>
      <c r="BC118" s="1">
        <v>3</v>
      </c>
      <c r="BD118" s="1">
        <v>5</v>
      </c>
      <c r="BE118" s="1" t="s">
        <v>2411</v>
      </c>
      <c r="BF118" s="1" t="s">
        <v>2414</v>
      </c>
      <c r="BG118" s="1" t="s">
        <v>2412</v>
      </c>
      <c r="BH118" s="1" t="s">
        <v>2415</v>
      </c>
      <c r="BI118" s="1" t="s">
        <v>2413</v>
      </c>
      <c r="BJ118" s="1" t="s">
        <v>2416</v>
      </c>
      <c r="BK118" s="1" t="s">
        <v>198</v>
      </c>
      <c r="BL118" s="1" t="s">
        <v>198</v>
      </c>
      <c r="BM118" s="1" t="s">
        <v>198</v>
      </c>
      <c r="BN118" s="1" t="s">
        <v>198</v>
      </c>
      <c r="BO118" s="1" t="s">
        <v>198</v>
      </c>
      <c r="BP118" s="1" t="s">
        <v>198</v>
      </c>
      <c r="BQ118" s="1" t="s">
        <v>198</v>
      </c>
      <c r="BR118" s="1" t="s">
        <v>198</v>
      </c>
      <c r="BS118" s="1" t="s">
        <v>198</v>
      </c>
      <c r="BT118" s="1" t="s">
        <v>198</v>
      </c>
      <c r="BU118" s="1" t="s">
        <v>198</v>
      </c>
      <c r="BV118" s="1" t="s">
        <v>183</v>
      </c>
      <c r="BX118" s="1" t="s">
        <v>2128</v>
      </c>
      <c r="BY118" s="1" t="s">
        <v>705</v>
      </c>
      <c r="BZ118" s="1" t="s">
        <v>711</v>
      </c>
      <c r="CA118" s="1" t="s">
        <v>724</v>
      </c>
      <c r="CB118" s="1" t="s">
        <v>727</v>
      </c>
      <c r="CC118" s="1" t="s">
        <v>2528</v>
      </c>
      <c r="CD118" s="1" t="s">
        <v>206</v>
      </c>
      <c r="CF118" s="1" t="s">
        <v>837</v>
      </c>
      <c r="CG118" s="1" t="s">
        <v>844</v>
      </c>
    </row>
    <row r="119" spans="1:85" ht="12.75" x14ac:dyDescent="0.2">
      <c r="A119" s="14">
        <v>41984.646887557872</v>
      </c>
      <c r="B119" s="1">
        <v>1</v>
      </c>
      <c r="C119" s="1">
        <v>5</v>
      </c>
      <c r="D119" s="1">
        <v>1</v>
      </c>
      <c r="E119" s="1">
        <v>2</v>
      </c>
      <c r="F119" s="1">
        <v>3</v>
      </c>
      <c r="G119" s="1">
        <v>1</v>
      </c>
      <c r="H119" s="1">
        <v>1</v>
      </c>
      <c r="I119" s="1">
        <v>1</v>
      </c>
      <c r="J119" s="1">
        <v>1</v>
      </c>
      <c r="K119" s="1">
        <v>2</v>
      </c>
      <c r="L119" s="1">
        <v>1</v>
      </c>
      <c r="M119" s="1">
        <v>1</v>
      </c>
      <c r="N119" s="1">
        <v>2</v>
      </c>
      <c r="O119" s="1">
        <v>5</v>
      </c>
      <c r="P119" s="1">
        <v>1</v>
      </c>
      <c r="Q119" s="1">
        <v>2</v>
      </c>
      <c r="R119" s="1">
        <v>2</v>
      </c>
      <c r="S119" s="1">
        <v>5</v>
      </c>
      <c r="T119" s="1">
        <v>1</v>
      </c>
      <c r="U119" s="1">
        <v>1</v>
      </c>
      <c r="V119" s="1">
        <v>5</v>
      </c>
      <c r="W119" s="1">
        <v>4</v>
      </c>
      <c r="X119" s="1">
        <v>1</v>
      </c>
      <c r="Y119" s="1">
        <v>4</v>
      </c>
      <c r="Z119" s="1">
        <v>4</v>
      </c>
      <c r="AA119" s="1">
        <v>4</v>
      </c>
      <c r="AB119" s="1">
        <v>1</v>
      </c>
      <c r="AC119" s="1">
        <v>1</v>
      </c>
      <c r="AD119" s="1">
        <v>5</v>
      </c>
      <c r="AE119" s="1">
        <v>5</v>
      </c>
      <c r="AF119" s="1">
        <v>4</v>
      </c>
      <c r="AG119" s="1">
        <v>3</v>
      </c>
      <c r="AH119" s="1">
        <v>2</v>
      </c>
      <c r="AI119" s="1">
        <v>4</v>
      </c>
      <c r="AJ119" s="1">
        <v>1</v>
      </c>
      <c r="AK119" s="1">
        <v>5</v>
      </c>
      <c r="AL119" s="1">
        <v>2</v>
      </c>
      <c r="AM119" s="1">
        <v>1</v>
      </c>
      <c r="AN119" s="1">
        <v>3</v>
      </c>
      <c r="AO119" s="1">
        <v>2</v>
      </c>
      <c r="AP119" s="1">
        <v>2</v>
      </c>
      <c r="AQ119" s="1">
        <v>1</v>
      </c>
      <c r="AR119" s="1">
        <v>2</v>
      </c>
      <c r="AS119" s="1">
        <v>2</v>
      </c>
      <c r="AT119" s="1" t="s">
        <v>5</v>
      </c>
      <c r="AU119" s="1">
        <v>1</v>
      </c>
      <c r="AV119" s="1">
        <v>2</v>
      </c>
      <c r="AW119" s="1">
        <v>5</v>
      </c>
      <c r="AX119" s="1">
        <v>1</v>
      </c>
      <c r="AY119" s="1">
        <v>1</v>
      </c>
      <c r="AZ119" s="1">
        <v>2</v>
      </c>
      <c r="BA119" s="1">
        <v>5</v>
      </c>
      <c r="BB119" s="1">
        <v>1</v>
      </c>
      <c r="BC119" s="1">
        <v>1</v>
      </c>
      <c r="BD119" s="1">
        <v>5</v>
      </c>
      <c r="BE119" s="1" t="s">
        <v>2411</v>
      </c>
      <c r="BF119" s="1" t="s">
        <v>2412</v>
      </c>
      <c r="BG119" s="1" t="s">
        <v>2414</v>
      </c>
      <c r="BH119" s="1" t="s">
        <v>2413</v>
      </c>
      <c r="BI119" s="1" t="s">
        <v>2415</v>
      </c>
      <c r="BJ119" s="1" t="s">
        <v>2416</v>
      </c>
      <c r="BK119" s="1" t="s">
        <v>2418</v>
      </c>
      <c r="BL119" s="1" t="s">
        <v>198</v>
      </c>
      <c r="BM119" s="1" t="s">
        <v>1564</v>
      </c>
      <c r="BN119" s="1" t="s">
        <v>198</v>
      </c>
      <c r="BO119" s="1" t="s">
        <v>198</v>
      </c>
      <c r="BP119" s="1" t="s">
        <v>2118</v>
      </c>
      <c r="BQ119" s="1" t="s">
        <v>198</v>
      </c>
      <c r="BR119" s="1" t="s">
        <v>2418</v>
      </c>
      <c r="BS119" s="1" t="s">
        <v>198</v>
      </c>
      <c r="BT119" s="1" t="s">
        <v>2418</v>
      </c>
      <c r="BU119" s="1" t="s">
        <v>198</v>
      </c>
      <c r="BV119" s="1" t="s">
        <v>187</v>
      </c>
      <c r="BW119" s="1" t="s">
        <v>2283</v>
      </c>
      <c r="BX119" s="1" t="s">
        <v>2128</v>
      </c>
      <c r="BY119" s="1" t="s">
        <v>705</v>
      </c>
      <c r="BZ119" s="1" t="s">
        <v>714</v>
      </c>
      <c r="CA119" s="1" t="s">
        <v>719</v>
      </c>
      <c r="CB119" s="1" t="s">
        <v>727</v>
      </c>
      <c r="CC119" s="1" t="s">
        <v>1914</v>
      </c>
      <c r="CD119" s="1" t="s">
        <v>206</v>
      </c>
      <c r="CF119" s="1" t="s">
        <v>837</v>
      </c>
      <c r="CG119" s="1" t="s">
        <v>844</v>
      </c>
    </row>
    <row r="120" spans="1:85" ht="12.75" x14ac:dyDescent="0.2">
      <c r="A120" s="14">
        <v>41984.665792210653</v>
      </c>
      <c r="B120" s="1">
        <v>2</v>
      </c>
      <c r="C120" s="1">
        <v>5</v>
      </c>
      <c r="D120" s="1">
        <v>4</v>
      </c>
      <c r="E120" s="1">
        <v>4</v>
      </c>
      <c r="F120" s="1">
        <v>5</v>
      </c>
      <c r="G120" s="1">
        <v>1</v>
      </c>
      <c r="H120" s="1">
        <v>2</v>
      </c>
      <c r="I120" s="1">
        <v>3</v>
      </c>
      <c r="J120" s="1">
        <v>4</v>
      </c>
      <c r="K120" s="1">
        <v>4</v>
      </c>
      <c r="L120" s="1">
        <v>4</v>
      </c>
      <c r="M120" s="1">
        <v>4</v>
      </c>
      <c r="N120" s="1">
        <v>3</v>
      </c>
      <c r="O120" s="1">
        <v>4</v>
      </c>
      <c r="P120" s="1">
        <v>4</v>
      </c>
      <c r="Q120" s="1">
        <v>5</v>
      </c>
      <c r="R120" s="1">
        <v>3</v>
      </c>
      <c r="S120" s="1">
        <v>3</v>
      </c>
      <c r="T120" s="1">
        <v>1</v>
      </c>
      <c r="U120" s="1">
        <v>5</v>
      </c>
      <c r="V120" s="1">
        <v>5</v>
      </c>
      <c r="W120" s="1">
        <v>4</v>
      </c>
      <c r="X120" s="1">
        <v>2</v>
      </c>
      <c r="Y120" s="1">
        <v>4</v>
      </c>
      <c r="Z120" s="1">
        <v>2</v>
      </c>
      <c r="AA120" s="1">
        <v>4</v>
      </c>
      <c r="AB120" s="1">
        <v>1</v>
      </c>
      <c r="AC120" s="1">
        <v>5</v>
      </c>
      <c r="AD120" s="1">
        <v>2</v>
      </c>
      <c r="AE120" s="1">
        <v>4</v>
      </c>
      <c r="AF120" s="1">
        <v>3</v>
      </c>
      <c r="AG120" s="1">
        <v>3</v>
      </c>
      <c r="AH120" s="1">
        <v>4</v>
      </c>
      <c r="AI120" s="1">
        <v>5</v>
      </c>
      <c r="AJ120" s="1">
        <v>3</v>
      </c>
      <c r="AK120" s="1">
        <v>5</v>
      </c>
      <c r="AL120" s="1">
        <v>5</v>
      </c>
      <c r="AM120" s="1">
        <v>4</v>
      </c>
      <c r="AN120" s="1">
        <v>5</v>
      </c>
      <c r="AO120" s="1">
        <v>4</v>
      </c>
      <c r="AP120" s="1">
        <v>3</v>
      </c>
      <c r="AQ120" s="1">
        <v>3</v>
      </c>
      <c r="AR120" s="1">
        <v>4</v>
      </c>
      <c r="AS120" s="1">
        <v>4</v>
      </c>
      <c r="AT120" s="1">
        <v>5</v>
      </c>
      <c r="AU120" s="1">
        <v>4</v>
      </c>
      <c r="AV120" s="1">
        <v>3</v>
      </c>
      <c r="AW120" s="1">
        <v>5</v>
      </c>
      <c r="AX120" s="1">
        <v>5</v>
      </c>
      <c r="AY120" s="1">
        <v>3</v>
      </c>
      <c r="AZ120" s="1">
        <v>3</v>
      </c>
      <c r="BA120" s="1">
        <v>4</v>
      </c>
      <c r="BB120" s="1">
        <v>3</v>
      </c>
      <c r="BC120" s="1">
        <v>4</v>
      </c>
      <c r="BD120" s="1">
        <v>5</v>
      </c>
      <c r="BE120" s="1" t="s">
        <v>2411</v>
      </c>
      <c r="BF120" s="1" t="s">
        <v>2414</v>
      </c>
      <c r="BG120" s="1" t="s">
        <v>2413</v>
      </c>
      <c r="BH120" s="1" t="s">
        <v>2413</v>
      </c>
      <c r="BI120" s="1" t="s">
        <v>2413</v>
      </c>
      <c r="BJ120" s="1" t="s">
        <v>2414</v>
      </c>
      <c r="BK120" s="1" t="s">
        <v>198</v>
      </c>
      <c r="BL120" s="1" t="s">
        <v>2118</v>
      </c>
      <c r="BM120" s="1" t="s">
        <v>198</v>
      </c>
      <c r="BN120" s="1" t="s">
        <v>198</v>
      </c>
      <c r="BO120" s="1" t="s">
        <v>1564</v>
      </c>
      <c r="BP120" s="1" t="s">
        <v>198</v>
      </c>
      <c r="BQ120" s="1" t="s">
        <v>2118</v>
      </c>
      <c r="BR120" s="1" t="s">
        <v>2118</v>
      </c>
      <c r="BS120" s="1" t="s">
        <v>2118</v>
      </c>
      <c r="BT120" s="1" t="s">
        <v>2118</v>
      </c>
      <c r="BU120" s="1" t="s">
        <v>198</v>
      </c>
      <c r="BV120" s="1" t="s">
        <v>2119</v>
      </c>
      <c r="BW120" s="1" t="s">
        <v>1556</v>
      </c>
      <c r="BX120" s="1" t="s">
        <v>2460</v>
      </c>
      <c r="BY120" s="1" t="s">
        <v>705</v>
      </c>
      <c r="BZ120" s="1" t="s">
        <v>714</v>
      </c>
      <c r="CA120" s="1" t="s">
        <v>720</v>
      </c>
      <c r="CB120" s="1" t="s">
        <v>727</v>
      </c>
      <c r="CD120" s="1" t="s">
        <v>741</v>
      </c>
      <c r="CE120" s="1" t="s">
        <v>830</v>
      </c>
      <c r="CF120" s="1" t="s">
        <v>837</v>
      </c>
      <c r="CG120" s="1" t="s">
        <v>844</v>
      </c>
    </row>
    <row r="121" spans="1:85" ht="12.75" x14ac:dyDescent="0.2">
      <c r="A121" s="14">
        <v>41984.706497361112</v>
      </c>
      <c r="B121" s="1">
        <v>2</v>
      </c>
      <c r="C121" s="1">
        <v>3</v>
      </c>
      <c r="D121" s="1">
        <v>3</v>
      </c>
      <c r="E121" s="1">
        <v>2</v>
      </c>
      <c r="F121" s="1">
        <v>4</v>
      </c>
      <c r="G121" s="1">
        <v>1</v>
      </c>
      <c r="H121" s="1">
        <v>2</v>
      </c>
      <c r="I121" s="1">
        <v>1</v>
      </c>
      <c r="J121" s="1">
        <v>4</v>
      </c>
      <c r="K121" s="1">
        <v>4</v>
      </c>
      <c r="L121" s="1">
        <v>3</v>
      </c>
      <c r="M121" s="1">
        <v>3</v>
      </c>
      <c r="N121" s="1">
        <v>2</v>
      </c>
      <c r="O121" s="1">
        <v>4</v>
      </c>
      <c r="P121" s="1">
        <v>3</v>
      </c>
      <c r="Q121" s="1">
        <v>3</v>
      </c>
      <c r="R121" s="1">
        <v>3</v>
      </c>
      <c r="S121" s="1">
        <v>2</v>
      </c>
      <c r="T121" s="1">
        <v>1</v>
      </c>
      <c r="U121" s="1">
        <v>4</v>
      </c>
      <c r="V121" s="1">
        <v>3</v>
      </c>
      <c r="W121" s="1">
        <v>3</v>
      </c>
      <c r="X121" s="1">
        <v>1</v>
      </c>
      <c r="Y121" s="1">
        <v>3</v>
      </c>
      <c r="Z121" s="1">
        <v>3</v>
      </c>
      <c r="AA121" s="1">
        <v>2</v>
      </c>
      <c r="AB121" s="1">
        <v>2</v>
      </c>
      <c r="AC121" s="1">
        <v>3</v>
      </c>
      <c r="AD121" s="1">
        <v>4</v>
      </c>
      <c r="AE121" s="1">
        <v>3</v>
      </c>
      <c r="AF121" s="1">
        <v>3</v>
      </c>
      <c r="AG121" s="1">
        <v>3</v>
      </c>
      <c r="AH121" s="1">
        <v>3</v>
      </c>
      <c r="AI121" s="1">
        <v>3</v>
      </c>
      <c r="AJ121" s="1">
        <v>2</v>
      </c>
      <c r="AK121" s="1">
        <v>4</v>
      </c>
      <c r="AL121" s="1">
        <v>3</v>
      </c>
      <c r="AM121" s="1">
        <v>2</v>
      </c>
      <c r="AN121" s="1">
        <v>3</v>
      </c>
      <c r="AO121" s="1">
        <v>2</v>
      </c>
      <c r="AP121" s="1">
        <v>2</v>
      </c>
      <c r="AQ121" s="1">
        <v>2</v>
      </c>
      <c r="AR121" s="1">
        <v>4</v>
      </c>
      <c r="AS121" s="1">
        <v>4</v>
      </c>
      <c r="AT121" s="1">
        <v>3</v>
      </c>
      <c r="AU121" s="1">
        <v>3</v>
      </c>
      <c r="AV121" s="1">
        <v>3</v>
      </c>
      <c r="AW121" s="1">
        <v>4</v>
      </c>
      <c r="AX121" s="1">
        <v>3</v>
      </c>
      <c r="AY121" s="1">
        <v>3</v>
      </c>
      <c r="AZ121" s="1">
        <v>3</v>
      </c>
      <c r="BA121" s="1">
        <v>3</v>
      </c>
      <c r="BB121" s="1">
        <v>1</v>
      </c>
      <c r="BC121" s="1">
        <v>3</v>
      </c>
      <c r="BD121" s="1">
        <v>3</v>
      </c>
      <c r="BE121" s="1" t="s">
        <v>2411</v>
      </c>
      <c r="BF121" s="1" t="s">
        <v>2412</v>
      </c>
      <c r="BG121" s="1" t="s">
        <v>2413</v>
      </c>
      <c r="BH121" s="1" t="s">
        <v>2414</v>
      </c>
      <c r="BI121" s="1" t="s">
        <v>2415</v>
      </c>
      <c r="BJ121" s="1" t="s">
        <v>2416</v>
      </c>
      <c r="BK121" s="1" t="s">
        <v>198</v>
      </c>
      <c r="BL121" s="1" t="s">
        <v>198</v>
      </c>
      <c r="BM121" s="1" t="s">
        <v>198</v>
      </c>
      <c r="BN121" s="1" t="s">
        <v>198</v>
      </c>
      <c r="BO121" s="1" t="s">
        <v>198</v>
      </c>
      <c r="BP121" s="1" t="s">
        <v>1564</v>
      </c>
      <c r="BQ121" s="1" t="s">
        <v>198</v>
      </c>
      <c r="BR121" s="1" t="s">
        <v>5</v>
      </c>
      <c r="BS121" s="1" t="s">
        <v>5</v>
      </c>
      <c r="BT121" s="1" t="s">
        <v>5</v>
      </c>
      <c r="BU121" s="1" t="s">
        <v>198</v>
      </c>
      <c r="BV121" s="1" t="s">
        <v>2119</v>
      </c>
      <c r="BW121" s="1" t="s">
        <v>2121</v>
      </c>
      <c r="BX121" s="1" t="s">
        <v>2128</v>
      </c>
      <c r="BY121" s="1" t="s">
        <v>705</v>
      </c>
      <c r="BZ121" s="1" t="s">
        <v>715</v>
      </c>
      <c r="CA121" s="1" t="s">
        <v>719</v>
      </c>
      <c r="CB121" s="1" t="s">
        <v>731</v>
      </c>
      <c r="CD121" s="1" t="s">
        <v>206</v>
      </c>
      <c r="CE121" s="1" t="s">
        <v>206</v>
      </c>
      <c r="CF121" s="1" t="s">
        <v>837</v>
      </c>
      <c r="CG121" s="1" t="s">
        <v>844</v>
      </c>
    </row>
    <row r="122" spans="1:85" ht="12.75" x14ac:dyDescent="0.2">
      <c r="A122" s="14">
        <v>41984.766244421298</v>
      </c>
      <c r="B122" s="1">
        <v>1</v>
      </c>
      <c r="C122" s="1">
        <v>5</v>
      </c>
      <c r="D122" s="1">
        <v>4</v>
      </c>
      <c r="E122" s="1">
        <v>2</v>
      </c>
      <c r="F122" s="1">
        <v>4</v>
      </c>
      <c r="G122" s="1">
        <v>4</v>
      </c>
      <c r="H122" s="1">
        <v>3</v>
      </c>
      <c r="I122" s="1">
        <v>3</v>
      </c>
      <c r="J122" s="1">
        <v>1</v>
      </c>
      <c r="K122" s="1">
        <v>3</v>
      </c>
      <c r="L122" s="1">
        <v>1</v>
      </c>
      <c r="M122" s="1">
        <v>5</v>
      </c>
      <c r="N122" s="1">
        <v>1</v>
      </c>
      <c r="O122" s="1">
        <v>3</v>
      </c>
      <c r="P122" s="1">
        <v>3</v>
      </c>
      <c r="Q122" s="1">
        <v>1</v>
      </c>
      <c r="R122" s="1">
        <v>3</v>
      </c>
      <c r="S122" s="1">
        <v>4</v>
      </c>
      <c r="T122" s="1">
        <v>1</v>
      </c>
      <c r="U122" s="1">
        <v>5</v>
      </c>
      <c r="V122" s="1">
        <v>4</v>
      </c>
      <c r="W122" s="1" t="s">
        <v>5</v>
      </c>
      <c r="X122" s="1" t="s">
        <v>5</v>
      </c>
      <c r="Y122" s="1" t="s">
        <v>5</v>
      </c>
      <c r="Z122" s="1" t="s">
        <v>5</v>
      </c>
      <c r="AA122" s="1" t="s">
        <v>5</v>
      </c>
      <c r="AB122" s="1" t="s">
        <v>5</v>
      </c>
      <c r="AC122" s="1" t="s">
        <v>5</v>
      </c>
      <c r="AD122" s="1" t="s">
        <v>5</v>
      </c>
      <c r="AE122" s="1" t="s">
        <v>5</v>
      </c>
      <c r="AF122" s="1" t="s">
        <v>5</v>
      </c>
      <c r="AG122" s="1" t="s">
        <v>5</v>
      </c>
      <c r="AH122" s="1" t="s">
        <v>5</v>
      </c>
      <c r="AI122" s="1" t="s">
        <v>5</v>
      </c>
      <c r="AJ122" s="1">
        <v>1</v>
      </c>
      <c r="AK122" s="1">
        <v>5</v>
      </c>
      <c r="AL122" s="1">
        <v>4</v>
      </c>
      <c r="AM122" s="1">
        <v>2</v>
      </c>
      <c r="AN122" s="1">
        <v>4</v>
      </c>
      <c r="AO122" s="1">
        <v>3</v>
      </c>
      <c r="AP122" s="1">
        <v>2</v>
      </c>
      <c r="AQ122" s="1">
        <v>3</v>
      </c>
      <c r="AR122" s="1">
        <v>1</v>
      </c>
      <c r="AS122" s="1">
        <v>2</v>
      </c>
      <c r="AT122" s="1">
        <v>2</v>
      </c>
      <c r="AU122" s="1">
        <v>5</v>
      </c>
      <c r="AV122" s="1">
        <v>1</v>
      </c>
      <c r="AW122" s="1">
        <v>2</v>
      </c>
      <c r="AX122" s="1">
        <v>3</v>
      </c>
      <c r="AY122" s="1">
        <v>2</v>
      </c>
      <c r="AZ122" s="1">
        <v>3</v>
      </c>
      <c r="BA122" s="1">
        <v>3</v>
      </c>
      <c r="BB122" s="1">
        <v>1</v>
      </c>
      <c r="BC122" s="1">
        <v>3</v>
      </c>
      <c r="BD122" s="1">
        <v>2</v>
      </c>
      <c r="BE122" s="1" t="s">
        <v>5</v>
      </c>
      <c r="BF122" s="1" t="s">
        <v>5</v>
      </c>
      <c r="BG122" s="1" t="s">
        <v>5</v>
      </c>
      <c r="BH122" s="1" t="s">
        <v>5</v>
      </c>
      <c r="BI122" s="1" t="s">
        <v>5</v>
      </c>
      <c r="BJ122" s="1" t="s">
        <v>5</v>
      </c>
      <c r="BK122" s="1" t="s">
        <v>1564</v>
      </c>
      <c r="BL122" s="1" t="s">
        <v>1564</v>
      </c>
      <c r="BM122" s="1" t="s">
        <v>1564</v>
      </c>
      <c r="BN122" s="1" t="s">
        <v>1564</v>
      </c>
      <c r="BO122" s="1" t="s">
        <v>1564</v>
      </c>
      <c r="BP122" s="1" t="s">
        <v>1564</v>
      </c>
      <c r="BQ122" s="1" t="s">
        <v>1564</v>
      </c>
      <c r="BR122" s="1" t="s">
        <v>1564</v>
      </c>
      <c r="BS122" s="1" t="s">
        <v>1564</v>
      </c>
      <c r="BT122" s="1" t="s">
        <v>1564</v>
      </c>
      <c r="BU122" s="1" t="s">
        <v>198</v>
      </c>
      <c r="BV122" s="1" t="s">
        <v>2143</v>
      </c>
      <c r="BW122" s="1" t="s">
        <v>2120</v>
      </c>
      <c r="BX122" s="1" t="s">
        <v>2128</v>
      </c>
      <c r="BY122" s="1" t="s">
        <v>705</v>
      </c>
      <c r="BZ122" s="1" t="s">
        <v>710</v>
      </c>
      <c r="CA122" s="1" t="s">
        <v>719</v>
      </c>
      <c r="CB122" s="1" t="s">
        <v>727</v>
      </c>
      <c r="CC122" s="1" t="s">
        <v>2529</v>
      </c>
      <c r="CD122" s="1" t="s">
        <v>830</v>
      </c>
      <c r="CE122" s="1" t="s">
        <v>1037</v>
      </c>
      <c r="CF122" s="1" t="s">
        <v>837</v>
      </c>
      <c r="CG122" s="1" t="s">
        <v>844</v>
      </c>
    </row>
    <row r="123" spans="1:85" ht="12.75" x14ac:dyDescent="0.2">
      <c r="A123" s="14">
        <v>41984.790890648146</v>
      </c>
      <c r="B123" s="1">
        <v>4</v>
      </c>
      <c r="C123" s="1">
        <v>5</v>
      </c>
      <c r="D123" s="1">
        <v>5</v>
      </c>
      <c r="E123" s="1">
        <v>3</v>
      </c>
      <c r="F123" s="1">
        <v>5</v>
      </c>
      <c r="G123" s="1">
        <v>5</v>
      </c>
      <c r="H123" s="1">
        <v>3</v>
      </c>
      <c r="I123" s="1">
        <v>4</v>
      </c>
      <c r="J123" s="1">
        <v>3</v>
      </c>
      <c r="K123" s="1">
        <v>4</v>
      </c>
      <c r="L123" s="1">
        <v>3</v>
      </c>
      <c r="M123" s="1">
        <v>1</v>
      </c>
      <c r="N123" s="1">
        <v>4</v>
      </c>
      <c r="O123" s="1">
        <v>4</v>
      </c>
      <c r="P123" s="1">
        <v>5</v>
      </c>
      <c r="Q123" s="1">
        <v>4</v>
      </c>
      <c r="R123" s="1">
        <v>4</v>
      </c>
      <c r="S123" s="1">
        <v>5</v>
      </c>
      <c r="T123" s="1">
        <v>2</v>
      </c>
      <c r="U123" s="1">
        <v>2</v>
      </c>
      <c r="V123" s="1">
        <v>5</v>
      </c>
      <c r="W123" s="1">
        <v>5</v>
      </c>
      <c r="X123" s="1">
        <v>5</v>
      </c>
      <c r="Y123" s="1">
        <v>4</v>
      </c>
      <c r="Z123" s="1">
        <v>5</v>
      </c>
      <c r="AA123" s="1">
        <v>5</v>
      </c>
      <c r="AB123" s="1">
        <v>5</v>
      </c>
      <c r="AC123" s="1">
        <v>5</v>
      </c>
      <c r="AD123" s="1">
        <v>5</v>
      </c>
      <c r="AE123" s="1">
        <v>5</v>
      </c>
      <c r="AF123" s="1">
        <v>5</v>
      </c>
      <c r="AG123" s="1">
        <v>5</v>
      </c>
      <c r="AH123" s="1">
        <v>5</v>
      </c>
      <c r="AI123" s="1">
        <v>5</v>
      </c>
      <c r="AJ123" s="1">
        <v>5</v>
      </c>
      <c r="AK123" s="1">
        <v>5</v>
      </c>
      <c r="AL123" s="1">
        <v>5</v>
      </c>
      <c r="AM123" s="1">
        <v>4</v>
      </c>
      <c r="AN123" s="1">
        <v>5</v>
      </c>
      <c r="AO123" s="1">
        <v>5</v>
      </c>
      <c r="AP123" s="1">
        <v>4</v>
      </c>
      <c r="AQ123" s="1">
        <v>5</v>
      </c>
      <c r="AR123" s="1">
        <v>4</v>
      </c>
      <c r="AS123" s="1">
        <v>4</v>
      </c>
      <c r="AT123" s="1">
        <v>2</v>
      </c>
      <c r="AU123" s="1">
        <v>2</v>
      </c>
      <c r="AV123" s="1">
        <v>5</v>
      </c>
      <c r="AW123" s="1">
        <v>4</v>
      </c>
      <c r="AX123" s="1">
        <v>5</v>
      </c>
      <c r="AY123" s="1">
        <v>5</v>
      </c>
      <c r="AZ123" s="1">
        <v>3</v>
      </c>
      <c r="BA123" s="1">
        <v>5</v>
      </c>
      <c r="BB123" s="1">
        <v>2</v>
      </c>
      <c r="BC123" s="1">
        <v>3</v>
      </c>
      <c r="BD123" s="1">
        <v>5</v>
      </c>
      <c r="BE123" s="1" t="s">
        <v>2411</v>
      </c>
      <c r="BF123" s="1" t="s">
        <v>2414</v>
      </c>
      <c r="BG123" s="1" t="s">
        <v>2414</v>
      </c>
      <c r="BH123" s="1" t="s">
        <v>2413</v>
      </c>
      <c r="BI123" s="1" t="s">
        <v>2411</v>
      </c>
      <c r="BJ123" s="1" t="s">
        <v>2414</v>
      </c>
      <c r="BK123" s="1" t="s">
        <v>2418</v>
      </c>
      <c r="BL123" s="1" t="s">
        <v>198</v>
      </c>
      <c r="BM123" s="1" t="s">
        <v>198</v>
      </c>
      <c r="BN123" s="1" t="s">
        <v>198</v>
      </c>
      <c r="BO123" s="1" t="s">
        <v>198</v>
      </c>
      <c r="BP123" s="1" t="s">
        <v>1564</v>
      </c>
      <c r="BQ123" s="1" t="s">
        <v>2418</v>
      </c>
      <c r="BR123" s="1" t="s">
        <v>2118</v>
      </c>
      <c r="BS123" s="1" t="s">
        <v>198</v>
      </c>
      <c r="BT123" s="1" t="s">
        <v>2118</v>
      </c>
      <c r="BU123" s="1" t="s">
        <v>198</v>
      </c>
      <c r="BV123" s="1" t="s">
        <v>183</v>
      </c>
      <c r="BW123" s="1" t="s">
        <v>2530</v>
      </c>
      <c r="BX123" s="1" t="s">
        <v>2531</v>
      </c>
      <c r="BY123" s="1" t="s">
        <v>704</v>
      </c>
      <c r="BZ123" s="1" t="s">
        <v>714</v>
      </c>
      <c r="CA123" s="1" t="s">
        <v>719</v>
      </c>
      <c r="CB123" s="1" t="s">
        <v>727</v>
      </c>
      <c r="CC123" s="1" t="s">
        <v>2532</v>
      </c>
      <c r="CD123" s="1" t="s">
        <v>206</v>
      </c>
      <c r="CE123" s="1" t="s">
        <v>1242</v>
      </c>
      <c r="CF123" s="1" t="s">
        <v>837</v>
      </c>
      <c r="CG123" s="1" t="s">
        <v>844</v>
      </c>
    </row>
    <row r="124" spans="1:85" ht="12.75" x14ac:dyDescent="0.2">
      <c r="A124" s="14">
        <v>41984.958894791671</v>
      </c>
      <c r="B124" s="1">
        <v>1</v>
      </c>
      <c r="C124" s="1">
        <v>5</v>
      </c>
      <c r="D124" s="1">
        <v>1</v>
      </c>
      <c r="E124" s="1">
        <v>1</v>
      </c>
      <c r="F124" s="1">
        <v>4</v>
      </c>
      <c r="G124" s="1">
        <v>1</v>
      </c>
      <c r="H124" s="1">
        <v>2</v>
      </c>
      <c r="I124" s="1">
        <v>3</v>
      </c>
      <c r="J124" s="1">
        <v>1</v>
      </c>
      <c r="K124" s="1">
        <v>2</v>
      </c>
      <c r="L124" s="1">
        <v>1</v>
      </c>
      <c r="M124" s="1">
        <v>2</v>
      </c>
      <c r="N124" s="1">
        <v>1</v>
      </c>
      <c r="O124" s="1">
        <v>4</v>
      </c>
      <c r="P124" s="1">
        <v>3</v>
      </c>
      <c r="Q124" s="1">
        <v>3</v>
      </c>
      <c r="R124" s="1">
        <v>2</v>
      </c>
      <c r="S124" s="1">
        <v>3</v>
      </c>
      <c r="T124" s="1">
        <v>1</v>
      </c>
      <c r="U124" s="1">
        <v>2</v>
      </c>
      <c r="V124" s="1">
        <v>4</v>
      </c>
      <c r="W124" s="1">
        <v>4</v>
      </c>
      <c r="X124" s="1">
        <v>3</v>
      </c>
      <c r="Y124" s="1">
        <v>5</v>
      </c>
      <c r="Z124" s="1">
        <v>4</v>
      </c>
      <c r="AA124" s="1">
        <v>3</v>
      </c>
      <c r="AB124" s="1">
        <v>4</v>
      </c>
      <c r="AC124" s="1">
        <v>4</v>
      </c>
      <c r="AD124" s="1">
        <v>3</v>
      </c>
      <c r="AE124" s="1">
        <v>2</v>
      </c>
      <c r="AF124" s="1">
        <v>3</v>
      </c>
      <c r="AG124" s="1">
        <v>3</v>
      </c>
      <c r="AH124" s="1">
        <v>4</v>
      </c>
      <c r="AI124" s="1">
        <v>3</v>
      </c>
      <c r="AJ124" s="1">
        <v>2</v>
      </c>
      <c r="AK124" s="1">
        <v>4</v>
      </c>
      <c r="AL124" s="1">
        <v>1</v>
      </c>
      <c r="AM124" s="1">
        <v>1</v>
      </c>
      <c r="AN124" s="1">
        <v>4</v>
      </c>
      <c r="AO124" s="1">
        <v>2</v>
      </c>
      <c r="AP124" s="1">
        <v>2</v>
      </c>
      <c r="AQ124" s="1">
        <v>4</v>
      </c>
      <c r="AR124" s="1">
        <v>1</v>
      </c>
      <c r="AS124" s="1">
        <v>3</v>
      </c>
      <c r="AT124" s="1">
        <v>2</v>
      </c>
      <c r="AU124" s="1">
        <v>2</v>
      </c>
      <c r="AV124" s="1">
        <v>1</v>
      </c>
      <c r="AW124" s="1">
        <v>4</v>
      </c>
      <c r="AX124" s="1">
        <v>5</v>
      </c>
      <c r="AY124" s="1">
        <v>3</v>
      </c>
      <c r="AZ124" s="1">
        <v>2</v>
      </c>
      <c r="BA124" s="1">
        <v>2</v>
      </c>
      <c r="BB124" s="1">
        <v>2</v>
      </c>
      <c r="BC124" s="1">
        <v>2</v>
      </c>
      <c r="BD124" s="1">
        <v>5</v>
      </c>
      <c r="BE124" s="1" t="s">
        <v>2411</v>
      </c>
      <c r="BF124" s="1" t="s">
        <v>2414</v>
      </c>
      <c r="BG124" s="1" t="s">
        <v>2412</v>
      </c>
      <c r="BH124" s="1" t="s">
        <v>2416</v>
      </c>
      <c r="BI124" s="1" t="s">
        <v>2413</v>
      </c>
      <c r="BJ124" s="1" t="s">
        <v>2415</v>
      </c>
      <c r="BK124" s="1" t="s">
        <v>2418</v>
      </c>
      <c r="BL124" s="1" t="s">
        <v>198</v>
      </c>
      <c r="BM124" s="1" t="s">
        <v>198</v>
      </c>
      <c r="BN124" s="1" t="s">
        <v>198</v>
      </c>
      <c r="BO124" s="1" t="s">
        <v>198</v>
      </c>
      <c r="BP124" s="1" t="s">
        <v>198</v>
      </c>
      <c r="BQ124" s="1" t="s">
        <v>2118</v>
      </c>
      <c r="BR124" s="1" t="s">
        <v>198</v>
      </c>
      <c r="BS124" s="1" t="s">
        <v>198</v>
      </c>
      <c r="BT124" s="1" t="s">
        <v>198</v>
      </c>
      <c r="BU124" s="1" t="s">
        <v>198</v>
      </c>
      <c r="BV124" s="1" t="s">
        <v>187</v>
      </c>
      <c r="BW124" s="1" t="s">
        <v>2120</v>
      </c>
      <c r="BX124" s="1" t="s">
        <v>2128</v>
      </c>
      <c r="BY124" s="1" t="s">
        <v>704</v>
      </c>
      <c r="BZ124" s="1" t="s">
        <v>713</v>
      </c>
      <c r="CA124" s="1" t="s">
        <v>719</v>
      </c>
      <c r="CB124" s="1" t="s">
        <v>728</v>
      </c>
      <c r="CC124" s="1" t="s">
        <v>738</v>
      </c>
      <c r="CD124" s="1" t="s">
        <v>206</v>
      </c>
      <c r="CE124" s="1" t="s">
        <v>1088</v>
      </c>
      <c r="CF124" s="1" t="s">
        <v>837</v>
      </c>
      <c r="CG124" s="1" t="s">
        <v>844</v>
      </c>
    </row>
    <row r="125" spans="1:85" ht="12.75" x14ac:dyDescent="0.2">
      <c r="A125" s="14">
        <v>41985.400393263895</v>
      </c>
      <c r="B125" s="1">
        <v>4</v>
      </c>
      <c r="C125" s="1">
        <v>4</v>
      </c>
      <c r="D125" s="1">
        <v>1</v>
      </c>
      <c r="E125" s="1">
        <v>1</v>
      </c>
      <c r="F125" s="1">
        <v>5</v>
      </c>
      <c r="G125" s="1">
        <v>4</v>
      </c>
      <c r="H125" s="1">
        <v>4</v>
      </c>
      <c r="I125" s="1">
        <v>2</v>
      </c>
      <c r="J125" s="1">
        <v>4</v>
      </c>
      <c r="K125" s="1">
        <v>3</v>
      </c>
      <c r="L125" s="1">
        <v>1</v>
      </c>
      <c r="M125" s="1">
        <v>2</v>
      </c>
      <c r="N125" s="1">
        <v>1</v>
      </c>
      <c r="O125" s="1">
        <v>3</v>
      </c>
      <c r="P125" s="1">
        <v>4</v>
      </c>
      <c r="Q125" s="1">
        <v>3</v>
      </c>
      <c r="R125" s="1">
        <v>4</v>
      </c>
      <c r="S125" s="1">
        <v>5</v>
      </c>
      <c r="T125" s="1">
        <v>1</v>
      </c>
      <c r="U125" s="1">
        <v>4</v>
      </c>
      <c r="V125" s="1">
        <v>5</v>
      </c>
      <c r="W125" s="1">
        <v>3</v>
      </c>
      <c r="X125" s="1">
        <v>1</v>
      </c>
      <c r="Y125" s="1">
        <v>5</v>
      </c>
      <c r="Z125" s="1">
        <v>3</v>
      </c>
      <c r="AA125" s="1">
        <v>5</v>
      </c>
      <c r="AB125" s="1">
        <v>1</v>
      </c>
      <c r="AC125" s="1">
        <v>5</v>
      </c>
      <c r="AD125" s="1">
        <v>4</v>
      </c>
      <c r="AE125" s="1">
        <v>4</v>
      </c>
      <c r="AF125" s="1">
        <v>4</v>
      </c>
      <c r="AG125" s="1">
        <v>4</v>
      </c>
      <c r="AH125" s="1">
        <v>5</v>
      </c>
      <c r="AI125" s="1">
        <v>4</v>
      </c>
      <c r="AJ125" s="1">
        <v>4</v>
      </c>
      <c r="AK125" s="1">
        <v>3</v>
      </c>
      <c r="AL125" s="1">
        <v>2</v>
      </c>
      <c r="AM125" s="1">
        <v>1</v>
      </c>
      <c r="AN125" s="1">
        <v>4</v>
      </c>
      <c r="AO125" s="1">
        <v>3</v>
      </c>
      <c r="AP125" s="1">
        <v>3</v>
      </c>
      <c r="AQ125" s="1">
        <v>4</v>
      </c>
      <c r="AR125" s="1">
        <v>4</v>
      </c>
      <c r="AS125" s="1">
        <v>4</v>
      </c>
      <c r="AT125" s="1" t="s">
        <v>5</v>
      </c>
      <c r="AU125" s="1" t="s">
        <v>5</v>
      </c>
      <c r="AV125" s="1">
        <v>2</v>
      </c>
      <c r="AW125" s="1">
        <v>3</v>
      </c>
      <c r="AX125" s="1">
        <v>4</v>
      </c>
      <c r="AY125" s="1">
        <v>3</v>
      </c>
      <c r="AZ125" s="1">
        <v>3</v>
      </c>
      <c r="BA125" s="1">
        <v>5</v>
      </c>
      <c r="BB125" s="1">
        <v>1</v>
      </c>
      <c r="BC125" s="1">
        <v>4</v>
      </c>
      <c r="BD125" s="1">
        <v>5</v>
      </c>
      <c r="BE125" s="1" t="s">
        <v>2411</v>
      </c>
      <c r="BF125" s="1" t="s">
        <v>2414</v>
      </c>
      <c r="BG125" s="1" t="s">
        <v>2412</v>
      </c>
      <c r="BH125" s="1" t="s">
        <v>2413</v>
      </c>
      <c r="BI125" s="1" t="s">
        <v>2416</v>
      </c>
      <c r="BJ125" s="1" t="s">
        <v>2415</v>
      </c>
      <c r="BK125" s="1" t="s">
        <v>198</v>
      </c>
      <c r="BL125" s="1" t="s">
        <v>198</v>
      </c>
      <c r="BM125" s="1" t="s">
        <v>198</v>
      </c>
      <c r="BN125" s="1" t="s">
        <v>198</v>
      </c>
      <c r="BO125" s="1" t="s">
        <v>198</v>
      </c>
      <c r="BP125" s="1" t="s">
        <v>2418</v>
      </c>
      <c r="BQ125" s="1" t="s">
        <v>198</v>
      </c>
      <c r="BR125" s="1" t="s">
        <v>198</v>
      </c>
      <c r="BS125" s="1" t="s">
        <v>198</v>
      </c>
      <c r="BT125" s="1" t="s">
        <v>198</v>
      </c>
      <c r="BU125" s="1" t="s">
        <v>198</v>
      </c>
      <c r="BV125" s="1" t="s">
        <v>187</v>
      </c>
      <c r="BW125" s="1" t="s">
        <v>2283</v>
      </c>
      <c r="BX125" s="1" t="s">
        <v>2128</v>
      </c>
      <c r="BY125" s="1" t="s">
        <v>704</v>
      </c>
      <c r="BZ125" s="1" t="s">
        <v>714</v>
      </c>
      <c r="CA125" s="1" t="s">
        <v>719</v>
      </c>
      <c r="CB125" s="1" t="s">
        <v>728</v>
      </c>
      <c r="CD125" s="1" t="s">
        <v>206</v>
      </c>
      <c r="CE125" s="1" t="s">
        <v>1601</v>
      </c>
      <c r="CF125" s="1" t="s">
        <v>837</v>
      </c>
      <c r="CG125" s="1" t="s">
        <v>844</v>
      </c>
    </row>
    <row r="126" spans="1:85" ht="12.75" x14ac:dyDescent="0.2">
      <c r="A126" s="14">
        <v>41985.58704658565</v>
      </c>
      <c r="B126" s="1">
        <v>4</v>
      </c>
      <c r="C126" s="1">
        <v>4</v>
      </c>
      <c r="D126" s="1">
        <v>4</v>
      </c>
      <c r="E126" s="1">
        <v>3</v>
      </c>
      <c r="F126" s="1">
        <v>4</v>
      </c>
      <c r="G126" s="1">
        <v>4</v>
      </c>
      <c r="H126" s="1">
        <v>3</v>
      </c>
      <c r="I126" s="1">
        <v>4</v>
      </c>
      <c r="J126" s="1">
        <v>4</v>
      </c>
      <c r="K126" s="1">
        <v>5</v>
      </c>
      <c r="L126" s="1">
        <v>4</v>
      </c>
      <c r="M126" s="1">
        <v>3</v>
      </c>
      <c r="N126" s="1">
        <v>3</v>
      </c>
      <c r="O126" s="1">
        <v>4</v>
      </c>
      <c r="P126" s="1">
        <v>4</v>
      </c>
      <c r="Q126" s="1">
        <v>4</v>
      </c>
      <c r="R126" s="1">
        <v>3</v>
      </c>
      <c r="S126" s="1">
        <v>4</v>
      </c>
      <c r="T126" s="1">
        <v>3</v>
      </c>
      <c r="U126" s="1">
        <v>2</v>
      </c>
      <c r="V126" s="1">
        <v>3</v>
      </c>
      <c r="W126" s="1">
        <v>5</v>
      </c>
      <c r="X126" s="1">
        <v>4</v>
      </c>
      <c r="Y126" s="1">
        <v>5</v>
      </c>
      <c r="Z126" s="1">
        <v>5</v>
      </c>
      <c r="AA126" s="1">
        <v>4</v>
      </c>
      <c r="AB126" s="1">
        <v>4</v>
      </c>
      <c r="AC126" s="1">
        <v>4</v>
      </c>
      <c r="AD126" s="1">
        <v>5</v>
      </c>
      <c r="AE126" s="1">
        <v>5</v>
      </c>
      <c r="AF126" s="1">
        <v>5</v>
      </c>
      <c r="AG126" s="1">
        <v>5</v>
      </c>
      <c r="AH126" s="1">
        <v>4</v>
      </c>
      <c r="AI126" s="1">
        <v>2</v>
      </c>
      <c r="AJ126" s="1">
        <v>5</v>
      </c>
      <c r="AK126" s="1">
        <v>4</v>
      </c>
      <c r="AL126" s="1">
        <v>4</v>
      </c>
      <c r="AM126" s="1">
        <v>3</v>
      </c>
      <c r="AN126" s="1">
        <v>4</v>
      </c>
      <c r="AO126" s="1">
        <v>4</v>
      </c>
      <c r="AP126" s="1">
        <v>4</v>
      </c>
      <c r="AQ126" s="1">
        <v>4</v>
      </c>
      <c r="AR126" s="1">
        <v>4</v>
      </c>
      <c r="AS126" s="1">
        <v>5</v>
      </c>
      <c r="AT126" s="1">
        <v>5</v>
      </c>
      <c r="AU126" s="1">
        <v>4</v>
      </c>
      <c r="AV126" s="1">
        <v>3</v>
      </c>
      <c r="AW126" s="1">
        <v>4</v>
      </c>
      <c r="AX126" s="1">
        <v>4</v>
      </c>
      <c r="AY126" s="1">
        <v>4</v>
      </c>
      <c r="AZ126" s="1">
        <v>3</v>
      </c>
      <c r="BA126" s="1">
        <v>5</v>
      </c>
      <c r="BB126" s="1">
        <v>3</v>
      </c>
      <c r="BC126" s="1">
        <v>4</v>
      </c>
      <c r="BD126" s="1">
        <v>4</v>
      </c>
      <c r="BE126" s="1" t="s">
        <v>2414</v>
      </c>
      <c r="BF126" s="1" t="s">
        <v>2412</v>
      </c>
      <c r="BG126" s="1" t="s">
        <v>2413</v>
      </c>
      <c r="BH126" s="1" t="s">
        <v>2411</v>
      </c>
      <c r="BI126" s="1" t="s">
        <v>2415</v>
      </c>
      <c r="BJ126" s="1" t="s">
        <v>2416</v>
      </c>
      <c r="BK126" s="1" t="s">
        <v>2418</v>
      </c>
      <c r="BL126" s="1" t="s">
        <v>198</v>
      </c>
      <c r="BM126" s="1" t="s">
        <v>1564</v>
      </c>
      <c r="BN126" s="1" t="s">
        <v>198</v>
      </c>
      <c r="BO126" s="1" t="s">
        <v>1564</v>
      </c>
      <c r="BP126" s="1" t="s">
        <v>2418</v>
      </c>
      <c r="BQ126" s="1" t="s">
        <v>2418</v>
      </c>
      <c r="BR126" s="1" t="s">
        <v>2418</v>
      </c>
      <c r="BS126" s="1" t="s">
        <v>2418</v>
      </c>
      <c r="BT126" s="1" t="s">
        <v>2418</v>
      </c>
      <c r="BU126" s="1" t="s">
        <v>198</v>
      </c>
      <c r="BV126" s="1" t="s">
        <v>2119</v>
      </c>
      <c r="BW126" s="1" t="s">
        <v>2121</v>
      </c>
      <c r="BX126" s="1" t="s">
        <v>2128</v>
      </c>
      <c r="BZ126" s="1" t="s">
        <v>713</v>
      </c>
      <c r="CA126" s="1" t="s">
        <v>719</v>
      </c>
      <c r="CB126" s="1" t="s">
        <v>729</v>
      </c>
      <c r="CC126" s="1" t="s">
        <v>2533</v>
      </c>
      <c r="CD126" s="1" t="s">
        <v>2534</v>
      </c>
      <c r="CE126" s="1" t="s">
        <v>2535</v>
      </c>
      <c r="CF126" s="1" t="s">
        <v>1167</v>
      </c>
      <c r="CG126" s="1" t="s">
        <v>1186</v>
      </c>
    </row>
    <row r="127" spans="1:85" ht="12.75" x14ac:dyDescent="0.2">
      <c r="A127" s="14">
        <v>41985.70031004629</v>
      </c>
      <c r="B127" s="1">
        <v>4</v>
      </c>
      <c r="C127" s="1">
        <v>5</v>
      </c>
      <c r="D127" s="1">
        <v>4</v>
      </c>
      <c r="E127" s="1">
        <v>1</v>
      </c>
      <c r="F127" s="1">
        <v>5</v>
      </c>
      <c r="G127" s="1">
        <v>4</v>
      </c>
      <c r="H127" s="1">
        <v>1</v>
      </c>
      <c r="I127" s="1">
        <v>3</v>
      </c>
      <c r="J127" s="1">
        <v>1</v>
      </c>
      <c r="K127" s="1">
        <v>3</v>
      </c>
      <c r="L127" s="1">
        <v>1</v>
      </c>
      <c r="M127" s="1">
        <v>5</v>
      </c>
      <c r="N127" s="1">
        <v>4</v>
      </c>
      <c r="O127" s="1">
        <v>4</v>
      </c>
      <c r="P127" s="1">
        <v>4</v>
      </c>
      <c r="Q127" s="1">
        <v>5</v>
      </c>
      <c r="R127" s="1">
        <v>4</v>
      </c>
      <c r="S127" s="1">
        <v>1</v>
      </c>
      <c r="T127" s="1">
        <v>2</v>
      </c>
      <c r="U127" s="1">
        <v>1</v>
      </c>
      <c r="V127" s="1">
        <v>5</v>
      </c>
      <c r="W127" s="1">
        <v>5</v>
      </c>
      <c r="X127" s="1">
        <v>2</v>
      </c>
      <c r="Y127" s="1">
        <v>5</v>
      </c>
      <c r="Z127" s="1">
        <v>4</v>
      </c>
      <c r="AA127" s="1">
        <v>4</v>
      </c>
      <c r="AB127" s="1">
        <v>3</v>
      </c>
      <c r="AC127" s="1">
        <v>3</v>
      </c>
      <c r="AD127" s="1">
        <v>4</v>
      </c>
      <c r="AE127" s="1">
        <v>5</v>
      </c>
      <c r="AF127" s="1">
        <v>4</v>
      </c>
      <c r="AG127" s="1">
        <v>5</v>
      </c>
      <c r="AH127" s="1">
        <v>3</v>
      </c>
      <c r="AI127" s="1">
        <v>3</v>
      </c>
      <c r="AJ127" s="1">
        <v>4</v>
      </c>
      <c r="AK127" s="1">
        <v>5</v>
      </c>
      <c r="AL127" s="1">
        <v>4</v>
      </c>
      <c r="AM127" s="1">
        <v>4</v>
      </c>
      <c r="AN127" s="1">
        <v>5</v>
      </c>
      <c r="AO127" s="1">
        <v>5</v>
      </c>
      <c r="AP127" s="1">
        <v>4</v>
      </c>
      <c r="AQ127" s="1">
        <v>4</v>
      </c>
      <c r="AR127" s="1">
        <v>2</v>
      </c>
      <c r="AS127" s="1">
        <v>4</v>
      </c>
      <c r="AT127" s="1">
        <v>4</v>
      </c>
      <c r="AU127" s="1">
        <v>4</v>
      </c>
      <c r="AV127" s="1">
        <v>4</v>
      </c>
      <c r="AW127" s="1">
        <v>4</v>
      </c>
      <c r="AX127" s="1">
        <v>4</v>
      </c>
      <c r="AY127" s="1">
        <v>5</v>
      </c>
      <c r="AZ127" s="1">
        <v>4</v>
      </c>
      <c r="BA127" s="1">
        <v>4</v>
      </c>
      <c r="BB127" s="1">
        <v>4</v>
      </c>
      <c r="BC127" s="1">
        <v>3</v>
      </c>
      <c r="BD127" s="1">
        <v>4</v>
      </c>
      <c r="BE127" s="1" t="s">
        <v>2411</v>
      </c>
      <c r="BF127" s="1" t="s">
        <v>2412</v>
      </c>
      <c r="BG127" s="1" t="s">
        <v>2413</v>
      </c>
      <c r="BH127" s="1" t="s">
        <v>2415</v>
      </c>
      <c r="BI127" s="1" t="s">
        <v>2416</v>
      </c>
      <c r="BJ127" s="1" t="s">
        <v>2416</v>
      </c>
      <c r="BK127" s="1" t="s">
        <v>198</v>
      </c>
      <c r="BL127" s="1" t="s">
        <v>2418</v>
      </c>
      <c r="BM127" s="1" t="s">
        <v>2418</v>
      </c>
      <c r="BN127" s="1" t="s">
        <v>2418</v>
      </c>
      <c r="BO127" s="1" t="s">
        <v>198</v>
      </c>
      <c r="BP127" s="1" t="s">
        <v>198</v>
      </c>
      <c r="BQ127" s="1" t="s">
        <v>2418</v>
      </c>
      <c r="BR127" s="1" t="s">
        <v>2418</v>
      </c>
      <c r="BS127" s="1" t="s">
        <v>198</v>
      </c>
      <c r="BT127" s="1" t="s">
        <v>2418</v>
      </c>
      <c r="BU127" s="1" t="s">
        <v>198</v>
      </c>
      <c r="BV127" s="1" t="s">
        <v>183</v>
      </c>
      <c r="BW127" s="1" t="s">
        <v>2120</v>
      </c>
      <c r="BX127" s="1" t="s">
        <v>2460</v>
      </c>
      <c r="BY127" s="1" t="s">
        <v>704</v>
      </c>
      <c r="BZ127" s="1" t="s">
        <v>712</v>
      </c>
      <c r="CA127" s="1" t="s">
        <v>719</v>
      </c>
      <c r="CB127" s="1" t="s">
        <v>727</v>
      </c>
      <c r="CC127" s="1" t="s">
        <v>2254</v>
      </c>
      <c r="CD127" s="1" t="s">
        <v>206</v>
      </c>
      <c r="CE127" s="1" t="s">
        <v>1312</v>
      </c>
      <c r="CF127" s="1" t="s">
        <v>837</v>
      </c>
      <c r="CG127" s="1" t="s">
        <v>844</v>
      </c>
    </row>
    <row r="128" spans="1:85" ht="12.75" x14ac:dyDescent="0.2">
      <c r="A128" s="14">
        <v>41988.563325034716</v>
      </c>
      <c r="B128" s="1">
        <v>2</v>
      </c>
      <c r="C128" s="1">
        <v>5</v>
      </c>
      <c r="D128" s="1">
        <v>1</v>
      </c>
      <c r="E128" s="1">
        <v>1</v>
      </c>
      <c r="F128" s="1">
        <v>5</v>
      </c>
      <c r="G128" s="1">
        <v>2</v>
      </c>
      <c r="H128" s="1">
        <v>3</v>
      </c>
      <c r="I128" s="1">
        <v>1</v>
      </c>
      <c r="J128" s="1">
        <v>1</v>
      </c>
      <c r="K128" s="1">
        <v>2</v>
      </c>
      <c r="L128" s="1">
        <v>5</v>
      </c>
      <c r="M128" s="1">
        <v>1</v>
      </c>
      <c r="N128" s="1">
        <v>1</v>
      </c>
      <c r="O128" s="1">
        <v>1</v>
      </c>
      <c r="P128" s="1">
        <v>1</v>
      </c>
      <c r="Q128" s="1">
        <v>3</v>
      </c>
      <c r="R128" s="1">
        <v>1</v>
      </c>
      <c r="S128" s="1">
        <v>5</v>
      </c>
      <c r="T128" s="1">
        <v>3</v>
      </c>
      <c r="U128" s="1">
        <v>4</v>
      </c>
      <c r="V128" s="1">
        <v>4</v>
      </c>
      <c r="W128" s="1">
        <v>1</v>
      </c>
      <c r="X128" s="1">
        <v>1</v>
      </c>
      <c r="Y128" s="1">
        <v>4</v>
      </c>
      <c r="Z128" s="1">
        <v>1</v>
      </c>
      <c r="AA128" s="1">
        <v>5</v>
      </c>
      <c r="AB128" s="1">
        <v>1</v>
      </c>
      <c r="AC128" s="1">
        <v>1</v>
      </c>
      <c r="AD128" s="1">
        <v>1</v>
      </c>
      <c r="AE128" s="1">
        <v>1</v>
      </c>
      <c r="AF128" s="1">
        <v>3</v>
      </c>
      <c r="AG128" s="1">
        <v>2</v>
      </c>
      <c r="AH128" s="1">
        <v>3</v>
      </c>
      <c r="AI128" s="1">
        <v>2</v>
      </c>
      <c r="AJ128" s="1">
        <v>1</v>
      </c>
      <c r="AK128" s="1">
        <v>5</v>
      </c>
      <c r="AL128" s="1">
        <v>1</v>
      </c>
      <c r="AM128" s="1">
        <v>1</v>
      </c>
      <c r="AN128" s="1">
        <v>5</v>
      </c>
      <c r="AO128" s="1">
        <v>2</v>
      </c>
      <c r="AP128" s="1">
        <v>3</v>
      </c>
      <c r="AQ128" s="1">
        <v>3</v>
      </c>
      <c r="AR128" s="1">
        <v>1</v>
      </c>
      <c r="AS128" s="1">
        <v>1</v>
      </c>
      <c r="AT128" s="1">
        <v>5</v>
      </c>
      <c r="AU128" s="1">
        <v>1</v>
      </c>
      <c r="AV128" s="1">
        <v>1</v>
      </c>
      <c r="AW128" s="1">
        <v>1</v>
      </c>
      <c r="AX128" s="1">
        <v>2</v>
      </c>
      <c r="AY128" s="1">
        <v>4</v>
      </c>
      <c r="AZ128" s="1">
        <v>1</v>
      </c>
      <c r="BA128" s="1">
        <v>5</v>
      </c>
      <c r="BB128" s="1">
        <v>3</v>
      </c>
      <c r="BC128" s="1">
        <v>4</v>
      </c>
      <c r="BD128" s="1">
        <v>5</v>
      </c>
      <c r="BE128" s="1" t="s">
        <v>2414</v>
      </c>
      <c r="BF128" s="1" t="s">
        <v>2412</v>
      </c>
      <c r="BG128" s="1" t="s">
        <v>2416</v>
      </c>
      <c r="BH128" s="1" t="s">
        <v>2411</v>
      </c>
      <c r="BI128" s="1" t="s">
        <v>2415</v>
      </c>
      <c r="BJ128" s="1" t="s">
        <v>2413</v>
      </c>
      <c r="BK128" s="1" t="s">
        <v>198</v>
      </c>
      <c r="BL128" s="1" t="s">
        <v>2118</v>
      </c>
      <c r="BM128" s="1" t="s">
        <v>198</v>
      </c>
      <c r="BN128" s="1" t="s">
        <v>198</v>
      </c>
      <c r="BO128" s="1" t="s">
        <v>1564</v>
      </c>
      <c r="BP128" s="1" t="s">
        <v>1564</v>
      </c>
      <c r="BQ128" s="1" t="s">
        <v>198</v>
      </c>
      <c r="BR128" s="1" t="s">
        <v>198</v>
      </c>
      <c r="BS128" s="1" t="s">
        <v>198</v>
      </c>
      <c r="BT128" s="1" t="s">
        <v>198</v>
      </c>
      <c r="BU128" s="1" t="s">
        <v>198</v>
      </c>
      <c r="BV128" s="1" t="s">
        <v>182</v>
      </c>
      <c r="BW128" s="1" t="s">
        <v>2121</v>
      </c>
      <c r="BX128" s="1" t="s">
        <v>2128</v>
      </c>
      <c r="BY128" s="1" t="s">
        <v>704</v>
      </c>
      <c r="BZ128" s="1" t="s">
        <v>713</v>
      </c>
      <c r="CA128" s="1" t="s">
        <v>719</v>
      </c>
      <c r="CB128" s="1" t="s">
        <v>727</v>
      </c>
      <c r="CD128" s="1" t="s">
        <v>828</v>
      </c>
      <c r="CE128" s="1" t="s">
        <v>828</v>
      </c>
      <c r="CF128" s="1" t="s">
        <v>837</v>
      </c>
      <c r="CG128" s="1" t="s">
        <v>844</v>
      </c>
    </row>
    <row r="129" spans="1:85" ht="12.75" x14ac:dyDescent="0.2">
      <c r="A129" s="14">
        <v>41988.610644131943</v>
      </c>
      <c r="B129" s="1">
        <v>1</v>
      </c>
      <c r="C129" s="1">
        <v>4</v>
      </c>
      <c r="D129" s="1">
        <v>1</v>
      </c>
      <c r="E129" s="1">
        <v>1</v>
      </c>
      <c r="F129" s="1">
        <v>4</v>
      </c>
      <c r="G129" s="1">
        <v>1</v>
      </c>
      <c r="H129" s="1">
        <v>4</v>
      </c>
      <c r="I129" s="1">
        <v>3</v>
      </c>
      <c r="J129" s="1">
        <v>4</v>
      </c>
      <c r="K129" s="1">
        <v>2</v>
      </c>
      <c r="L129" s="1">
        <v>5</v>
      </c>
      <c r="M129" s="1">
        <v>1</v>
      </c>
      <c r="N129" s="1">
        <v>3</v>
      </c>
      <c r="O129" s="1">
        <v>2</v>
      </c>
      <c r="P129" s="1">
        <v>5</v>
      </c>
      <c r="Q129" s="1">
        <v>4</v>
      </c>
      <c r="R129" s="1">
        <v>4</v>
      </c>
      <c r="S129" s="1">
        <v>5</v>
      </c>
      <c r="T129" s="1">
        <v>1</v>
      </c>
      <c r="U129" s="1">
        <v>1</v>
      </c>
      <c r="V129" s="1">
        <v>5</v>
      </c>
      <c r="W129" s="1">
        <v>4</v>
      </c>
      <c r="X129" s="1">
        <v>3</v>
      </c>
      <c r="Y129" s="1">
        <v>4</v>
      </c>
      <c r="Z129" s="1">
        <v>4</v>
      </c>
      <c r="AA129" s="1">
        <v>4</v>
      </c>
      <c r="AB129" s="1">
        <v>4</v>
      </c>
      <c r="AC129" s="1">
        <v>2</v>
      </c>
      <c r="AD129" s="1">
        <v>2</v>
      </c>
      <c r="AE129" s="1">
        <v>4</v>
      </c>
      <c r="AF129" s="1">
        <v>3</v>
      </c>
      <c r="AG129" s="1">
        <v>4</v>
      </c>
      <c r="AH129" s="1">
        <v>4</v>
      </c>
      <c r="AI129" s="1">
        <v>2</v>
      </c>
      <c r="AJ129" s="1">
        <v>4</v>
      </c>
      <c r="AK129" s="1">
        <v>4</v>
      </c>
      <c r="AL129" s="1">
        <v>2</v>
      </c>
      <c r="AM129" s="1">
        <v>2</v>
      </c>
      <c r="AN129" s="1">
        <v>5</v>
      </c>
      <c r="AO129" s="1">
        <v>4</v>
      </c>
      <c r="AP129" s="1">
        <v>5</v>
      </c>
      <c r="AQ129" s="1">
        <v>4</v>
      </c>
      <c r="AR129" s="1">
        <v>4</v>
      </c>
      <c r="AS129" s="1">
        <v>3</v>
      </c>
      <c r="AT129" s="1">
        <v>5</v>
      </c>
      <c r="AU129" s="1">
        <v>2</v>
      </c>
      <c r="AV129" s="1">
        <v>3</v>
      </c>
      <c r="AW129" s="1">
        <v>4</v>
      </c>
      <c r="AX129" s="1">
        <v>4</v>
      </c>
      <c r="AY129" s="1">
        <v>4</v>
      </c>
      <c r="AZ129" s="1">
        <v>4</v>
      </c>
      <c r="BA129" s="1">
        <v>5</v>
      </c>
      <c r="BB129" s="1">
        <v>4</v>
      </c>
      <c r="BC129" s="1">
        <v>3</v>
      </c>
      <c r="BD129" s="1">
        <v>5</v>
      </c>
      <c r="BE129" s="1" t="s">
        <v>2416</v>
      </c>
      <c r="BF129" s="1" t="s">
        <v>2411</v>
      </c>
      <c r="BG129" s="1" t="s">
        <v>2414</v>
      </c>
      <c r="BH129" s="1" t="s">
        <v>2415</v>
      </c>
      <c r="BI129" s="1" t="s">
        <v>2413</v>
      </c>
      <c r="BJ129" s="1" t="s">
        <v>2412</v>
      </c>
      <c r="BK129" s="1" t="s">
        <v>2418</v>
      </c>
      <c r="BL129" s="1" t="s">
        <v>2418</v>
      </c>
      <c r="BM129" s="1" t="s">
        <v>198</v>
      </c>
      <c r="BN129" s="1" t="s">
        <v>198</v>
      </c>
      <c r="BO129" s="1" t="s">
        <v>198</v>
      </c>
      <c r="BP129" s="1" t="s">
        <v>2118</v>
      </c>
      <c r="BQ129" s="1" t="s">
        <v>2118</v>
      </c>
      <c r="BR129" s="1" t="s">
        <v>2118</v>
      </c>
      <c r="BS129" s="1" t="s">
        <v>2118</v>
      </c>
      <c r="BT129" s="1" t="s">
        <v>2118</v>
      </c>
      <c r="BU129" s="1" t="s">
        <v>198</v>
      </c>
      <c r="BV129" s="1" t="s">
        <v>182</v>
      </c>
      <c r="BW129" s="1" t="s">
        <v>2121</v>
      </c>
      <c r="BX129" s="1" t="s">
        <v>2128</v>
      </c>
      <c r="BY129" s="1" t="s">
        <v>705</v>
      </c>
      <c r="BZ129" s="1" t="s">
        <v>712</v>
      </c>
      <c r="CA129" s="1" t="s">
        <v>720</v>
      </c>
      <c r="CB129" s="1" t="s">
        <v>727</v>
      </c>
      <c r="CC129" s="1" t="s">
        <v>738</v>
      </c>
      <c r="CD129" s="1" t="s">
        <v>236</v>
      </c>
      <c r="CE129" s="1" t="s">
        <v>1404</v>
      </c>
      <c r="CF129" s="1" t="s">
        <v>837</v>
      </c>
      <c r="CG129" s="1" t="s">
        <v>844</v>
      </c>
    </row>
    <row r="130" spans="1:85" ht="12.75" x14ac:dyDescent="0.2">
      <c r="A130" s="14">
        <v>41988.798160601851</v>
      </c>
      <c r="B130" s="1">
        <v>2</v>
      </c>
      <c r="C130" s="1">
        <v>5</v>
      </c>
      <c r="D130" s="1">
        <v>3</v>
      </c>
      <c r="E130" s="1">
        <v>1</v>
      </c>
      <c r="F130" s="1">
        <v>5</v>
      </c>
      <c r="G130" s="1">
        <v>3</v>
      </c>
      <c r="H130" s="1">
        <v>5</v>
      </c>
      <c r="I130" s="1">
        <v>4</v>
      </c>
      <c r="J130" s="1">
        <v>3</v>
      </c>
      <c r="K130" s="1">
        <v>1</v>
      </c>
      <c r="L130" s="1">
        <v>2</v>
      </c>
      <c r="M130" s="1">
        <v>3</v>
      </c>
      <c r="N130" s="1">
        <v>5</v>
      </c>
      <c r="O130" s="1">
        <v>3</v>
      </c>
      <c r="P130" s="1">
        <v>5</v>
      </c>
      <c r="Q130" s="1">
        <v>3</v>
      </c>
      <c r="R130" s="1">
        <v>2</v>
      </c>
      <c r="S130" s="1">
        <v>5</v>
      </c>
      <c r="T130" s="1">
        <v>1</v>
      </c>
      <c r="U130" s="1">
        <v>4</v>
      </c>
      <c r="V130" s="1">
        <v>5</v>
      </c>
      <c r="W130" s="1">
        <v>3</v>
      </c>
      <c r="X130" s="1">
        <v>3</v>
      </c>
      <c r="Y130" s="1">
        <v>4</v>
      </c>
      <c r="Z130" s="1">
        <v>5</v>
      </c>
      <c r="AA130" s="1">
        <v>4</v>
      </c>
      <c r="AB130" s="1">
        <v>4</v>
      </c>
      <c r="AC130" s="1">
        <v>5</v>
      </c>
      <c r="AD130" s="1">
        <v>4</v>
      </c>
      <c r="AE130" s="1">
        <v>4</v>
      </c>
      <c r="AF130" s="1">
        <v>4</v>
      </c>
      <c r="AG130" s="1">
        <v>4</v>
      </c>
      <c r="AH130" s="1">
        <v>5</v>
      </c>
      <c r="AI130" s="1">
        <v>3</v>
      </c>
      <c r="AJ130" s="1">
        <v>3</v>
      </c>
      <c r="AK130" s="1">
        <v>5</v>
      </c>
      <c r="AL130" s="1">
        <v>3</v>
      </c>
      <c r="AM130" s="1">
        <v>2</v>
      </c>
      <c r="AN130" s="1">
        <v>5</v>
      </c>
      <c r="AO130" s="1">
        <v>4</v>
      </c>
      <c r="AP130" s="1">
        <v>5</v>
      </c>
      <c r="AQ130" s="1">
        <v>4</v>
      </c>
      <c r="AR130" s="1">
        <v>3</v>
      </c>
      <c r="AS130" s="1">
        <v>2</v>
      </c>
      <c r="AT130" s="1">
        <v>2</v>
      </c>
      <c r="AU130" s="1">
        <v>3</v>
      </c>
      <c r="AV130" s="1">
        <v>5</v>
      </c>
      <c r="AW130" s="1">
        <v>2</v>
      </c>
      <c r="AX130" s="1">
        <v>5</v>
      </c>
      <c r="AY130" s="1">
        <v>3</v>
      </c>
      <c r="AZ130" s="1">
        <v>1</v>
      </c>
      <c r="BA130" s="1">
        <v>5</v>
      </c>
      <c r="BB130" s="1">
        <v>1</v>
      </c>
      <c r="BC130" s="1">
        <v>3</v>
      </c>
      <c r="BD130" s="1">
        <v>5</v>
      </c>
      <c r="BE130" s="1" t="s">
        <v>2415</v>
      </c>
      <c r="BF130" s="1" t="s">
        <v>2411</v>
      </c>
      <c r="BG130" s="1" t="s">
        <v>2413</v>
      </c>
      <c r="BH130" s="1" t="s">
        <v>2414</v>
      </c>
      <c r="BI130" s="1" t="s">
        <v>2416</v>
      </c>
      <c r="BJ130" s="1" t="s">
        <v>2412</v>
      </c>
      <c r="BK130" s="1" t="s">
        <v>198</v>
      </c>
      <c r="BL130" s="1" t="s">
        <v>198</v>
      </c>
      <c r="BM130" s="1" t="s">
        <v>198</v>
      </c>
      <c r="BN130" s="1" t="s">
        <v>198</v>
      </c>
      <c r="BO130" s="1" t="s">
        <v>198</v>
      </c>
      <c r="BP130" s="1" t="s">
        <v>1564</v>
      </c>
      <c r="BQ130" s="1" t="s">
        <v>2418</v>
      </c>
      <c r="BR130" s="1" t="s">
        <v>5</v>
      </c>
      <c r="BS130" s="1" t="s">
        <v>2418</v>
      </c>
      <c r="BT130" s="1" t="s">
        <v>2418</v>
      </c>
      <c r="BU130" s="1" t="s">
        <v>198</v>
      </c>
      <c r="BV130" s="1" t="s">
        <v>2227</v>
      </c>
      <c r="BW130" s="1" t="s">
        <v>2120</v>
      </c>
      <c r="BX130" s="1" t="s">
        <v>2128</v>
      </c>
      <c r="BY130" s="1" t="s">
        <v>705</v>
      </c>
      <c r="BZ130" s="1" t="s">
        <v>712</v>
      </c>
      <c r="CA130" s="1" t="s">
        <v>719</v>
      </c>
      <c r="CB130" s="1" t="s">
        <v>727</v>
      </c>
      <c r="CC130" s="1" t="s">
        <v>2536</v>
      </c>
      <c r="CD130" s="1" t="s">
        <v>828</v>
      </c>
      <c r="CE130" s="1" t="s">
        <v>1160</v>
      </c>
      <c r="CF130" s="1" t="s">
        <v>837</v>
      </c>
      <c r="CG130" s="1" t="s">
        <v>844</v>
      </c>
    </row>
    <row r="131" spans="1:85" ht="12.75" x14ac:dyDescent="0.2">
      <c r="A131" s="14">
        <v>41988.926807662043</v>
      </c>
      <c r="B131" s="1">
        <v>3</v>
      </c>
      <c r="C131" s="1">
        <v>5</v>
      </c>
      <c r="D131" s="1">
        <v>2</v>
      </c>
      <c r="E131" s="1">
        <v>2</v>
      </c>
      <c r="F131" s="1">
        <v>5</v>
      </c>
      <c r="G131" s="1">
        <v>5</v>
      </c>
      <c r="H131" s="1">
        <v>1</v>
      </c>
      <c r="I131" s="1">
        <v>1</v>
      </c>
      <c r="J131" s="1">
        <v>1</v>
      </c>
      <c r="K131" s="1">
        <v>3</v>
      </c>
      <c r="L131" s="1">
        <v>3</v>
      </c>
      <c r="M131" s="1">
        <v>3</v>
      </c>
      <c r="N131" s="1">
        <v>2</v>
      </c>
      <c r="O131" s="1">
        <v>3</v>
      </c>
      <c r="P131" s="1">
        <v>2</v>
      </c>
      <c r="Q131" s="1">
        <v>2</v>
      </c>
      <c r="R131" s="1">
        <v>1</v>
      </c>
      <c r="S131" s="1">
        <v>1</v>
      </c>
      <c r="T131" s="1">
        <v>1</v>
      </c>
      <c r="U131" s="1">
        <v>2</v>
      </c>
      <c r="V131" s="1">
        <v>1</v>
      </c>
      <c r="W131" s="1">
        <v>4</v>
      </c>
      <c r="X131" s="1">
        <v>3</v>
      </c>
      <c r="Y131" s="1">
        <v>4</v>
      </c>
      <c r="Z131" s="1">
        <v>5</v>
      </c>
      <c r="AA131" s="1">
        <v>4</v>
      </c>
      <c r="AB131" s="1">
        <v>5</v>
      </c>
      <c r="AC131" s="1">
        <v>4</v>
      </c>
      <c r="AD131" s="1">
        <v>4</v>
      </c>
      <c r="AE131" s="1">
        <v>3</v>
      </c>
      <c r="AF131" s="1">
        <v>4</v>
      </c>
      <c r="AG131" s="1">
        <v>4</v>
      </c>
      <c r="AH131" s="1">
        <v>2</v>
      </c>
      <c r="AI131" s="1">
        <v>4</v>
      </c>
      <c r="AJ131" s="1">
        <v>2</v>
      </c>
      <c r="AK131" s="1">
        <v>5</v>
      </c>
      <c r="AL131" s="1">
        <v>2</v>
      </c>
      <c r="AM131" s="1">
        <v>4</v>
      </c>
      <c r="AN131" s="1">
        <v>5</v>
      </c>
      <c r="AO131" s="1">
        <v>5</v>
      </c>
      <c r="AP131" s="1">
        <v>1</v>
      </c>
      <c r="AQ131" s="1">
        <v>1</v>
      </c>
      <c r="AR131" s="1">
        <v>1</v>
      </c>
      <c r="AS131" s="1">
        <v>2</v>
      </c>
      <c r="AT131" s="1">
        <v>4</v>
      </c>
      <c r="AU131" s="1">
        <v>4</v>
      </c>
      <c r="AV131" s="1">
        <v>1</v>
      </c>
      <c r="AW131" s="1">
        <v>3</v>
      </c>
      <c r="AX131" s="1">
        <v>2</v>
      </c>
      <c r="AY131" s="1">
        <v>3</v>
      </c>
      <c r="AZ131" s="1">
        <v>1</v>
      </c>
      <c r="BA131" s="1">
        <v>1</v>
      </c>
      <c r="BB131" s="1">
        <v>1</v>
      </c>
      <c r="BC131" s="1">
        <v>2</v>
      </c>
      <c r="BD131" s="1">
        <v>1</v>
      </c>
      <c r="BE131" s="1" t="s">
        <v>2412</v>
      </c>
      <c r="BF131" s="1" t="s">
        <v>2411</v>
      </c>
      <c r="BG131" s="1" t="s">
        <v>2415</v>
      </c>
      <c r="BH131" s="1" t="s">
        <v>2416</v>
      </c>
      <c r="BI131" s="1" t="s">
        <v>2414</v>
      </c>
      <c r="BJ131" s="1" t="s">
        <v>2413</v>
      </c>
      <c r="BK131" s="1" t="s">
        <v>198</v>
      </c>
      <c r="BL131" s="1" t="s">
        <v>198</v>
      </c>
      <c r="BM131" s="1" t="s">
        <v>198</v>
      </c>
      <c r="BN131" s="1" t="s">
        <v>198</v>
      </c>
      <c r="BO131" s="1" t="s">
        <v>198</v>
      </c>
      <c r="BP131" s="1" t="s">
        <v>198</v>
      </c>
      <c r="BQ131" s="1" t="s">
        <v>198</v>
      </c>
      <c r="BR131" s="1" t="s">
        <v>198</v>
      </c>
      <c r="BS131" s="1" t="s">
        <v>198</v>
      </c>
      <c r="BT131" s="1" t="s">
        <v>198</v>
      </c>
      <c r="BU131" s="1" t="s">
        <v>198</v>
      </c>
      <c r="BV131" s="1" t="s">
        <v>2166</v>
      </c>
      <c r="BW131" s="1" t="s">
        <v>2537</v>
      </c>
      <c r="BX131" s="1" t="s">
        <v>2423</v>
      </c>
      <c r="BY131" s="1" t="s">
        <v>704</v>
      </c>
      <c r="BZ131" s="1" t="s">
        <v>712</v>
      </c>
      <c r="CA131" s="1" t="s">
        <v>719</v>
      </c>
      <c r="CB131" s="1" t="s">
        <v>728</v>
      </c>
      <c r="CC131" s="1" t="s">
        <v>1898</v>
      </c>
      <c r="CD131" s="1" t="s">
        <v>828</v>
      </c>
      <c r="CE131" s="1" t="s">
        <v>1100</v>
      </c>
      <c r="CF131" s="1" t="s">
        <v>837</v>
      </c>
      <c r="CG131" s="1" t="s">
        <v>844</v>
      </c>
    </row>
    <row r="132" spans="1:85" ht="12.75" x14ac:dyDescent="0.2">
      <c r="A132" s="14">
        <v>41990.460652141199</v>
      </c>
      <c r="B132" s="1">
        <v>1</v>
      </c>
      <c r="C132" s="1">
        <v>1</v>
      </c>
      <c r="D132" s="1">
        <v>3</v>
      </c>
      <c r="E132" s="1">
        <v>3</v>
      </c>
      <c r="F132" s="1">
        <v>5</v>
      </c>
      <c r="G132" s="1">
        <v>5</v>
      </c>
      <c r="H132" s="1">
        <v>5</v>
      </c>
      <c r="I132" s="1">
        <v>5</v>
      </c>
      <c r="J132" s="1">
        <v>5</v>
      </c>
      <c r="K132" s="1">
        <v>1</v>
      </c>
      <c r="L132" s="1">
        <v>5</v>
      </c>
      <c r="M132" s="1">
        <v>4</v>
      </c>
      <c r="N132" s="1">
        <v>5</v>
      </c>
      <c r="O132" s="1">
        <v>4</v>
      </c>
      <c r="P132" s="1">
        <v>5</v>
      </c>
      <c r="Q132" s="1">
        <v>3</v>
      </c>
      <c r="R132" s="1">
        <v>3</v>
      </c>
      <c r="S132" s="1">
        <v>5</v>
      </c>
      <c r="T132" s="1">
        <v>1</v>
      </c>
      <c r="U132" s="1">
        <v>1</v>
      </c>
      <c r="V132" s="1">
        <v>5</v>
      </c>
      <c r="W132" s="1">
        <v>5</v>
      </c>
      <c r="X132" s="1">
        <v>3</v>
      </c>
      <c r="Y132" s="1">
        <v>2</v>
      </c>
      <c r="Z132" s="1">
        <v>4</v>
      </c>
      <c r="AA132" s="1">
        <v>5</v>
      </c>
      <c r="AB132" s="1">
        <v>3</v>
      </c>
      <c r="AC132" s="1">
        <v>5</v>
      </c>
      <c r="AD132" s="1">
        <v>3</v>
      </c>
      <c r="AE132" s="1">
        <v>5</v>
      </c>
      <c r="AF132" s="1">
        <v>4</v>
      </c>
      <c r="AG132" s="1">
        <v>5</v>
      </c>
      <c r="AH132" s="1">
        <v>3</v>
      </c>
      <c r="AI132" s="1">
        <v>3</v>
      </c>
      <c r="AJ132" s="1">
        <v>2</v>
      </c>
      <c r="AK132" s="1">
        <v>1</v>
      </c>
      <c r="AL132" s="1">
        <v>3</v>
      </c>
      <c r="AM132" s="1">
        <v>3</v>
      </c>
      <c r="AN132" s="1">
        <v>5</v>
      </c>
      <c r="AO132" s="1">
        <v>5</v>
      </c>
      <c r="AP132" s="1">
        <v>5</v>
      </c>
      <c r="AQ132" s="1">
        <v>5</v>
      </c>
      <c r="AR132" s="1">
        <v>5</v>
      </c>
      <c r="AS132" s="1">
        <v>3</v>
      </c>
      <c r="AT132" s="1">
        <v>5</v>
      </c>
      <c r="AU132" s="1">
        <v>5</v>
      </c>
      <c r="AV132" s="1">
        <v>5</v>
      </c>
      <c r="AW132" s="1">
        <v>4</v>
      </c>
      <c r="AX132" s="1">
        <v>5</v>
      </c>
      <c r="AY132" s="1">
        <v>3</v>
      </c>
      <c r="AZ132" s="1">
        <v>4</v>
      </c>
      <c r="BA132" s="1">
        <v>5</v>
      </c>
      <c r="BB132" s="1">
        <v>1</v>
      </c>
      <c r="BC132" s="1">
        <v>1</v>
      </c>
      <c r="BD132" s="1">
        <v>5</v>
      </c>
      <c r="BE132" s="1" t="s">
        <v>2411</v>
      </c>
      <c r="BF132" s="1" t="s">
        <v>2414</v>
      </c>
      <c r="BG132" s="1" t="s">
        <v>2413</v>
      </c>
      <c r="BH132" s="1" t="s">
        <v>2412</v>
      </c>
      <c r="BI132" s="1" t="s">
        <v>2415</v>
      </c>
      <c r="BJ132" s="1" t="s">
        <v>2416</v>
      </c>
      <c r="BK132" s="1" t="s">
        <v>198</v>
      </c>
      <c r="BL132" s="1" t="s">
        <v>198</v>
      </c>
      <c r="BM132" s="1" t="s">
        <v>198</v>
      </c>
      <c r="BN132" s="1" t="s">
        <v>198</v>
      </c>
      <c r="BO132" s="1" t="s">
        <v>198</v>
      </c>
      <c r="BP132" s="1" t="s">
        <v>2418</v>
      </c>
      <c r="BQ132" s="1" t="s">
        <v>198</v>
      </c>
      <c r="BR132" s="1" t="s">
        <v>198</v>
      </c>
      <c r="BS132" s="1" t="s">
        <v>198</v>
      </c>
      <c r="BT132" s="1" t="s">
        <v>198</v>
      </c>
      <c r="BU132" s="1" t="s">
        <v>198</v>
      </c>
      <c r="BV132" s="1" t="s">
        <v>2119</v>
      </c>
      <c r="BW132" s="1" t="s">
        <v>1556</v>
      </c>
      <c r="BX132" s="1" t="s">
        <v>2518</v>
      </c>
      <c r="BY132" s="1" t="s">
        <v>704</v>
      </c>
      <c r="BZ132" s="1" t="s">
        <v>712</v>
      </c>
      <c r="CA132" s="1" t="s">
        <v>720</v>
      </c>
      <c r="CB132" s="1" t="s">
        <v>728</v>
      </c>
      <c r="CC132" s="1" t="s">
        <v>1031</v>
      </c>
      <c r="CD132" s="1" t="s">
        <v>828</v>
      </c>
      <c r="CE132" s="1" t="s">
        <v>830</v>
      </c>
      <c r="CF132" s="1" t="s">
        <v>2538</v>
      </c>
      <c r="CG132" s="1" t="s">
        <v>2539</v>
      </c>
    </row>
    <row r="133" spans="1:85" ht="12.75" x14ac:dyDescent="0.2">
      <c r="A133" s="14">
        <v>41990.501634432869</v>
      </c>
      <c r="B133" s="1">
        <v>5</v>
      </c>
      <c r="C133" s="1">
        <v>5</v>
      </c>
      <c r="D133" s="1">
        <v>4</v>
      </c>
      <c r="E133" s="1">
        <v>4</v>
      </c>
      <c r="F133" s="1">
        <v>5</v>
      </c>
      <c r="G133" s="1">
        <v>3</v>
      </c>
      <c r="H133" s="1">
        <v>5</v>
      </c>
      <c r="I133" s="1">
        <v>4</v>
      </c>
      <c r="J133" s="1">
        <v>4</v>
      </c>
      <c r="K133" s="1">
        <v>5</v>
      </c>
      <c r="L133" s="1">
        <v>5</v>
      </c>
      <c r="M133" s="1">
        <v>3</v>
      </c>
      <c r="N133" s="1">
        <v>4</v>
      </c>
      <c r="O133" s="1">
        <v>5</v>
      </c>
      <c r="P133" s="1">
        <v>5</v>
      </c>
      <c r="Q133" s="1">
        <v>4</v>
      </c>
      <c r="R133" s="1">
        <v>5</v>
      </c>
      <c r="S133" s="1">
        <v>5</v>
      </c>
      <c r="T133" s="1">
        <v>4</v>
      </c>
      <c r="U133" s="1">
        <v>5</v>
      </c>
      <c r="V133" s="1">
        <v>5</v>
      </c>
      <c r="W133" s="1">
        <v>4</v>
      </c>
      <c r="X133" s="1">
        <v>4</v>
      </c>
      <c r="Y133" s="1">
        <v>5</v>
      </c>
      <c r="Z133" s="1">
        <v>4</v>
      </c>
      <c r="AA133" s="1">
        <v>4</v>
      </c>
      <c r="AB133" s="1">
        <v>4</v>
      </c>
      <c r="AC133" s="1">
        <v>5</v>
      </c>
      <c r="AD133" s="1">
        <v>5</v>
      </c>
      <c r="AE133" s="1">
        <v>4</v>
      </c>
      <c r="AF133" s="1">
        <v>5</v>
      </c>
      <c r="AG133" s="1">
        <v>5</v>
      </c>
      <c r="AH133" s="1">
        <v>5</v>
      </c>
      <c r="AI133" s="1">
        <v>4</v>
      </c>
      <c r="AJ133" s="1">
        <v>5</v>
      </c>
      <c r="AK133" s="1">
        <v>5</v>
      </c>
      <c r="AL133" s="1">
        <v>5</v>
      </c>
      <c r="AM133" s="1">
        <v>5</v>
      </c>
      <c r="AN133" s="1">
        <v>5</v>
      </c>
      <c r="AO133" s="1">
        <v>4</v>
      </c>
      <c r="AP133" s="1">
        <v>5</v>
      </c>
      <c r="AQ133" s="1">
        <v>4</v>
      </c>
      <c r="AR133" s="1">
        <v>4</v>
      </c>
      <c r="AS133" s="1">
        <v>5</v>
      </c>
      <c r="AT133" s="1">
        <v>5</v>
      </c>
      <c r="AU133" s="1">
        <v>2</v>
      </c>
      <c r="AV133" s="1">
        <v>3</v>
      </c>
      <c r="AW133" s="1">
        <v>5</v>
      </c>
      <c r="AX133" s="1">
        <v>5</v>
      </c>
      <c r="AY133" s="1">
        <v>4</v>
      </c>
      <c r="AZ133" s="1">
        <v>4</v>
      </c>
      <c r="BA133" s="1">
        <v>5</v>
      </c>
      <c r="BB133" s="1">
        <v>5</v>
      </c>
      <c r="BC133" s="1">
        <v>4</v>
      </c>
      <c r="BD133" s="1">
        <v>5</v>
      </c>
      <c r="BE133" s="1" t="s">
        <v>2411</v>
      </c>
      <c r="BF133" s="1" t="s">
        <v>2415</v>
      </c>
      <c r="BG133" s="1" t="s">
        <v>2414</v>
      </c>
      <c r="BH133" s="1" t="s">
        <v>2413</v>
      </c>
      <c r="BI133" s="1" t="s">
        <v>2412</v>
      </c>
      <c r="BJ133" s="1" t="s">
        <v>2416</v>
      </c>
      <c r="BK133" s="1" t="s">
        <v>1564</v>
      </c>
      <c r="BL133" s="1" t="s">
        <v>1564</v>
      </c>
      <c r="BM133" s="1" t="s">
        <v>1564</v>
      </c>
      <c r="BN133" s="1" t="s">
        <v>198</v>
      </c>
      <c r="BO133" s="1" t="s">
        <v>198</v>
      </c>
      <c r="BP133" s="1" t="s">
        <v>1564</v>
      </c>
      <c r="BQ133" s="1" t="s">
        <v>1564</v>
      </c>
      <c r="BR133" s="1" t="s">
        <v>1564</v>
      </c>
      <c r="BS133" s="1" t="s">
        <v>1564</v>
      </c>
      <c r="BT133" s="1" t="s">
        <v>1564</v>
      </c>
      <c r="BU133" s="1" t="s">
        <v>198</v>
      </c>
      <c r="BV133" s="1" t="s">
        <v>2119</v>
      </c>
      <c r="BW133" s="1" t="s">
        <v>2121</v>
      </c>
      <c r="BX133" s="1" t="s">
        <v>2518</v>
      </c>
      <c r="BY133" s="1" t="s">
        <v>705</v>
      </c>
      <c r="BZ133" s="1" t="s">
        <v>714</v>
      </c>
      <c r="CA133" s="1" t="s">
        <v>2540</v>
      </c>
      <c r="CB133" s="1" t="s">
        <v>727</v>
      </c>
      <c r="CC133" s="1" t="s">
        <v>2541</v>
      </c>
      <c r="CD133" s="1" t="s">
        <v>831</v>
      </c>
      <c r="CE133" s="1" t="s">
        <v>1283</v>
      </c>
      <c r="CF133" s="1" t="s">
        <v>837</v>
      </c>
      <c r="CG133" s="1" t="s">
        <v>844</v>
      </c>
    </row>
    <row r="134" spans="1:85" ht="12.75" x14ac:dyDescent="0.2">
      <c r="A134" s="14">
        <v>41990.586098564811</v>
      </c>
      <c r="B134" s="1">
        <v>5</v>
      </c>
      <c r="C134" s="1">
        <v>5</v>
      </c>
      <c r="D134" s="1">
        <v>1</v>
      </c>
      <c r="E134" s="1">
        <v>1</v>
      </c>
      <c r="F134" s="1">
        <v>5</v>
      </c>
      <c r="G134" s="1">
        <v>5</v>
      </c>
      <c r="H134" s="1">
        <v>1</v>
      </c>
      <c r="I134" s="1">
        <v>5</v>
      </c>
      <c r="J134" s="1">
        <v>1</v>
      </c>
      <c r="K134" s="1">
        <v>1</v>
      </c>
      <c r="L134" s="1">
        <v>3</v>
      </c>
      <c r="M134" s="1">
        <v>5</v>
      </c>
      <c r="N134" s="1">
        <v>2</v>
      </c>
      <c r="O134" s="1">
        <v>5</v>
      </c>
      <c r="P134" s="1">
        <v>5</v>
      </c>
      <c r="Q134" s="1">
        <v>3</v>
      </c>
      <c r="R134" s="1">
        <v>1</v>
      </c>
      <c r="S134" s="1">
        <v>5</v>
      </c>
      <c r="T134" s="1">
        <v>1</v>
      </c>
      <c r="U134" s="1">
        <v>3</v>
      </c>
      <c r="V134" s="1">
        <v>5</v>
      </c>
      <c r="W134" s="1">
        <v>5</v>
      </c>
      <c r="X134" s="1">
        <v>5</v>
      </c>
      <c r="Y134" s="1">
        <v>5</v>
      </c>
      <c r="Z134" s="1">
        <v>5</v>
      </c>
      <c r="AA134" s="1">
        <v>5</v>
      </c>
      <c r="AB134" s="1">
        <v>5</v>
      </c>
      <c r="AC134" s="1">
        <v>5</v>
      </c>
      <c r="AD134" s="1">
        <v>5</v>
      </c>
      <c r="AE134" s="1">
        <v>5</v>
      </c>
      <c r="AF134" s="1">
        <v>5</v>
      </c>
      <c r="AG134" s="1">
        <v>5</v>
      </c>
      <c r="AH134" s="1">
        <v>5</v>
      </c>
      <c r="AI134" s="1">
        <v>5</v>
      </c>
      <c r="AJ134" s="1">
        <v>5</v>
      </c>
      <c r="AK134" s="1">
        <v>5</v>
      </c>
      <c r="AL134" s="1">
        <v>2</v>
      </c>
      <c r="AM134" s="1">
        <v>1</v>
      </c>
      <c r="AN134" s="1">
        <v>5</v>
      </c>
      <c r="AO134" s="1">
        <v>5</v>
      </c>
      <c r="AP134" s="1">
        <v>1</v>
      </c>
      <c r="AQ134" s="1">
        <v>5</v>
      </c>
      <c r="AR134" s="1">
        <v>1</v>
      </c>
      <c r="AS134" s="1">
        <v>1</v>
      </c>
      <c r="AT134" s="1">
        <v>3</v>
      </c>
      <c r="AU134" s="1">
        <v>5</v>
      </c>
      <c r="AV134" s="1">
        <v>1</v>
      </c>
      <c r="AW134" s="1">
        <v>3</v>
      </c>
      <c r="AX134" s="1">
        <v>5</v>
      </c>
      <c r="AY134" s="1">
        <v>3</v>
      </c>
      <c r="AZ134" s="1">
        <v>1</v>
      </c>
      <c r="BA134" s="1">
        <v>5</v>
      </c>
      <c r="BB134" s="1">
        <v>1</v>
      </c>
      <c r="BC134" s="1">
        <v>2</v>
      </c>
      <c r="BD134" s="1">
        <v>5</v>
      </c>
      <c r="BE134" s="1" t="s">
        <v>2411</v>
      </c>
      <c r="BF134" s="1" t="s">
        <v>2416</v>
      </c>
      <c r="BG134" s="1" t="s">
        <v>2412</v>
      </c>
      <c r="BH134" s="1" t="s">
        <v>2413</v>
      </c>
      <c r="BI134" s="1" t="s">
        <v>2414</v>
      </c>
      <c r="BJ134" s="1" t="s">
        <v>2415</v>
      </c>
      <c r="BK134" s="1" t="s">
        <v>198</v>
      </c>
      <c r="BL134" s="1" t="s">
        <v>198</v>
      </c>
      <c r="BM134" s="1" t="s">
        <v>2418</v>
      </c>
      <c r="BN134" s="1" t="s">
        <v>198</v>
      </c>
      <c r="BO134" s="1" t="s">
        <v>198</v>
      </c>
      <c r="BP134" s="1" t="s">
        <v>198</v>
      </c>
      <c r="BQ134" s="1" t="s">
        <v>198</v>
      </c>
      <c r="BR134" s="1" t="s">
        <v>198</v>
      </c>
      <c r="BS134" s="1" t="s">
        <v>198</v>
      </c>
      <c r="BT134" s="1" t="s">
        <v>198</v>
      </c>
      <c r="BU134" s="1" t="s">
        <v>198</v>
      </c>
      <c r="BV134" s="1" t="s">
        <v>187</v>
      </c>
      <c r="BW134" s="1" t="s">
        <v>2220</v>
      </c>
      <c r="BX134" s="1" t="s">
        <v>2136</v>
      </c>
      <c r="BY134" s="1" t="s">
        <v>705</v>
      </c>
      <c r="BZ134" s="1" t="s">
        <v>712</v>
      </c>
      <c r="CA134" s="1" t="s">
        <v>719</v>
      </c>
      <c r="CB134" s="1" t="s">
        <v>727</v>
      </c>
      <c r="CC134" s="1" t="s">
        <v>1405</v>
      </c>
      <c r="CD134" s="1" t="s">
        <v>830</v>
      </c>
      <c r="CE134" s="1" t="s">
        <v>2488</v>
      </c>
      <c r="CF134" s="1" t="s">
        <v>837</v>
      </c>
      <c r="CG134" s="1" t="s">
        <v>844</v>
      </c>
    </row>
    <row r="135" spans="1:85" ht="12.75" x14ac:dyDescent="0.2">
      <c r="A135" s="14">
        <v>41992.452402511568</v>
      </c>
      <c r="B135" s="1">
        <v>2</v>
      </c>
      <c r="C135" s="1">
        <v>3</v>
      </c>
      <c r="D135" s="1">
        <v>4</v>
      </c>
      <c r="E135" s="1">
        <v>1</v>
      </c>
      <c r="F135" s="1">
        <v>5</v>
      </c>
      <c r="G135" s="1">
        <v>1</v>
      </c>
      <c r="H135" s="1">
        <v>2</v>
      </c>
      <c r="I135" s="1">
        <v>4</v>
      </c>
      <c r="J135" s="1">
        <v>1</v>
      </c>
      <c r="K135" s="1">
        <v>1</v>
      </c>
      <c r="L135" s="1">
        <v>2</v>
      </c>
      <c r="M135" s="1">
        <v>2</v>
      </c>
      <c r="N135" s="1">
        <v>1</v>
      </c>
      <c r="O135" s="1">
        <v>2</v>
      </c>
      <c r="P135" s="1">
        <v>3</v>
      </c>
      <c r="Q135" s="1">
        <v>2</v>
      </c>
      <c r="R135" s="1">
        <v>2</v>
      </c>
      <c r="S135" s="1">
        <v>3</v>
      </c>
      <c r="T135" s="1">
        <v>1</v>
      </c>
      <c r="U135" s="1">
        <v>1</v>
      </c>
      <c r="V135" s="1">
        <v>3</v>
      </c>
      <c r="W135" s="1">
        <v>1</v>
      </c>
      <c r="X135" s="1">
        <v>1</v>
      </c>
      <c r="Y135" s="1">
        <v>4</v>
      </c>
      <c r="Z135" s="1">
        <v>2</v>
      </c>
      <c r="AA135" s="1">
        <v>3</v>
      </c>
      <c r="AB135" s="1">
        <v>2</v>
      </c>
      <c r="AC135" s="1">
        <v>2</v>
      </c>
      <c r="AD135" s="1">
        <v>2</v>
      </c>
      <c r="AE135" s="1">
        <v>1</v>
      </c>
      <c r="AF135" s="1">
        <v>1</v>
      </c>
      <c r="AG135" s="1">
        <v>3</v>
      </c>
      <c r="AH135" s="1">
        <v>2</v>
      </c>
      <c r="AI135" s="1">
        <v>3</v>
      </c>
      <c r="AJ135" s="1">
        <v>3</v>
      </c>
      <c r="AK135" s="1">
        <v>5</v>
      </c>
      <c r="AL135" s="1">
        <v>4</v>
      </c>
      <c r="AM135" s="1">
        <v>1</v>
      </c>
      <c r="AN135" s="1">
        <v>5</v>
      </c>
      <c r="AO135" s="1">
        <v>3</v>
      </c>
      <c r="AP135" s="1">
        <v>3</v>
      </c>
      <c r="AQ135" s="1">
        <v>4</v>
      </c>
      <c r="AR135" s="1">
        <v>1</v>
      </c>
      <c r="AS135" s="1">
        <v>1</v>
      </c>
      <c r="AT135" s="1">
        <v>3</v>
      </c>
      <c r="AU135" s="1">
        <v>1</v>
      </c>
      <c r="AV135" s="1">
        <v>1</v>
      </c>
      <c r="AW135" s="1">
        <v>2</v>
      </c>
      <c r="AX135" s="1">
        <v>3</v>
      </c>
      <c r="AY135" s="1">
        <v>3</v>
      </c>
      <c r="AZ135" s="1">
        <v>1</v>
      </c>
      <c r="BA135" s="1">
        <v>4</v>
      </c>
      <c r="BB135" s="1">
        <v>1</v>
      </c>
      <c r="BC135" s="1">
        <v>1</v>
      </c>
      <c r="BD135" s="1">
        <v>3</v>
      </c>
      <c r="BE135" s="1" t="s">
        <v>2413</v>
      </c>
      <c r="BF135" s="1" t="s">
        <v>2414</v>
      </c>
      <c r="BG135" s="1" t="s">
        <v>2412</v>
      </c>
      <c r="BH135" s="1" t="s">
        <v>2416</v>
      </c>
      <c r="BI135" s="1" t="s">
        <v>2415</v>
      </c>
      <c r="BJ135" s="1" t="s">
        <v>2411</v>
      </c>
      <c r="BK135" s="1" t="s">
        <v>2418</v>
      </c>
      <c r="BL135" s="1" t="s">
        <v>2418</v>
      </c>
      <c r="BM135" s="1" t="s">
        <v>198</v>
      </c>
      <c r="BN135" s="1" t="s">
        <v>198</v>
      </c>
      <c r="BO135" s="1" t="s">
        <v>2418</v>
      </c>
      <c r="BP135" s="1" t="s">
        <v>2418</v>
      </c>
      <c r="BQ135" s="1" t="s">
        <v>2118</v>
      </c>
      <c r="BR135" s="1" t="s">
        <v>2118</v>
      </c>
      <c r="BS135" s="1" t="s">
        <v>2118</v>
      </c>
      <c r="BT135" s="1" t="s">
        <v>2118</v>
      </c>
      <c r="BU135" s="1" t="s">
        <v>198</v>
      </c>
      <c r="BV135" s="1" t="s">
        <v>2119</v>
      </c>
      <c r="BW135" s="1" t="s">
        <v>2198</v>
      </c>
      <c r="BX135" s="1" t="s">
        <v>2128</v>
      </c>
      <c r="BY135" s="1" t="s">
        <v>705</v>
      </c>
      <c r="BZ135" s="1" t="s">
        <v>713</v>
      </c>
      <c r="CA135" s="1" t="s">
        <v>719</v>
      </c>
      <c r="CB135" s="1" t="s">
        <v>727</v>
      </c>
      <c r="CC135" s="1" t="s">
        <v>2542</v>
      </c>
      <c r="CD135" s="1" t="s">
        <v>206</v>
      </c>
      <c r="CE135" s="1" t="s">
        <v>236</v>
      </c>
      <c r="CF135" s="1" t="s">
        <v>837</v>
      </c>
      <c r="CG135" s="1" t="s">
        <v>844</v>
      </c>
    </row>
    <row r="136" spans="1:85" ht="12.75" x14ac:dyDescent="0.2">
      <c r="A136" s="14">
        <v>41995.550421712964</v>
      </c>
      <c r="B136" s="1">
        <v>4</v>
      </c>
      <c r="C136" s="1">
        <v>5</v>
      </c>
      <c r="D136" s="1">
        <v>4</v>
      </c>
      <c r="E136" s="1">
        <v>4</v>
      </c>
      <c r="F136" s="1">
        <v>4</v>
      </c>
      <c r="G136" s="1">
        <v>4</v>
      </c>
      <c r="H136" s="1">
        <v>5</v>
      </c>
      <c r="I136" s="1">
        <v>5</v>
      </c>
      <c r="J136" s="1">
        <v>4</v>
      </c>
      <c r="K136" s="1">
        <v>5</v>
      </c>
      <c r="L136" s="1">
        <v>4</v>
      </c>
      <c r="M136" s="1">
        <v>3</v>
      </c>
      <c r="N136" s="1">
        <v>4</v>
      </c>
      <c r="O136" s="1">
        <v>3</v>
      </c>
      <c r="P136" s="1">
        <v>5</v>
      </c>
      <c r="Q136" s="1">
        <v>4</v>
      </c>
      <c r="R136" s="1">
        <v>4</v>
      </c>
      <c r="S136" s="1">
        <v>5</v>
      </c>
      <c r="T136" s="1">
        <v>4</v>
      </c>
      <c r="U136" s="1">
        <v>5</v>
      </c>
      <c r="V136" s="1">
        <v>5</v>
      </c>
      <c r="W136" s="1">
        <v>5</v>
      </c>
      <c r="X136" s="1">
        <v>3</v>
      </c>
      <c r="Y136" s="1">
        <v>5</v>
      </c>
      <c r="Z136" s="1">
        <v>5</v>
      </c>
      <c r="AA136" s="1">
        <v>4</v>
      </c>
      <c r="AB136" s="1">
        <v>3</v>
      </c>
      <c r="AC136" s="1">
        <v>4</v>
      </c>
      <c r="AD136" s="1">
        <v>4</v>
      </c>
      <c r="AE136" s="1">
        <v>3</v>
      </c>
      <c r="AF136" s="1">
        <v>5</v>
      </c>
      <c r="AG136" s="1">
        <v>5</v>
      </c>
      <c r="AH136" s="1">
        <v>4</v>
      </c>
      <c r="AI136" s="1">
        <v>5</v>
      </c>
      <c r="AJ136" s="1">
        <v>4</v>
      </c>
      <c r="AK136" s="1">
        <v>5</v>
      </c>
      <c r="AL136" s="1">
        <v>4</v>
      </c>
      <c r="AM136" s="1">
        <v>4</v>
      </c>
      <c r="AN136" s="1">
        <v>3</v>
      </c>
      <c r="AO136" s="1">
        <v>3</v>
      </c>
      <c r="AP136" s="1">
        <v>5</v>
      </c>
      <c r="AQ136" s="1">
        <v>4</v>
      </c>
      <c r="AR136" s="1">
        <v>4</v>
      </c>
      <c r="AS136" s="1">
        <v>5</v>
      </c>
      <c r="AT136" s="1">
        <v>5</v>
      </c>
      <c r="AU136" s="1">
        <v>3</v>
      </c>
      <c r="AV136" s="1">
        <v>4</v>
      </c>
      <c r="AW136" s="1">
        <v>3</v>
      </c>
      <c r="AX136" s="1">
        <v>5</v>
      </c>
      <c r="AY136" s="1">
        <v>3</v>
      </c>
      <c r="AZ136" s="1">
        <v>4</v>
      </c>
      <c r="BA136" s="1">
        <v>5</v>
      </c>
      <c r="BB136" s="1">
        <v>4</v>
      </c>
      <c r="BC136" s="1">
        <v>5</v>
      </c>
      <c r="BD136" s="1">
        <v>5</v>
      </c>
      <c r="BE136" s="1" t="s">
        <v>2411</v>
      </c>
      <c r="BF136" s="1" t="s">
        <v>2412</v>
      </c>
      <c r="BG136" s="1" t="s">
        <v>2413</v>
      </c>
      <c r="BH136" s="1" t="s">
        <v>2416</v>
      </c>
      <c r="BI136" s="1" t="s">
        <v>2414</v>
      </c>
      <c r="BJ136" s="1" t="s">
        <v>2415</v>
      </c>
      <c r="BK136" s="1" t="s">
        <v>198</v>
      </c>
      <c r="BL136" s="1" t="s">
        <v>198</v>
      </c>
      <c r="BM136" s="1" t="s">
        <v>198</v>
      </c>
      <c r="BN136" s="1" t="s">
        <v>198</v>
      </c>
      <c r="BO136" s="1" t="s">
        <v>198</v>
      </c>
      <c r="BP136" s="1" t="s">
        <v>198</v>
      </c>
      <c r="BQ136" s="1" t="s">
        <v>198</v>
      </c>
      <c r="BR136" s="1" t="s">
        <v>198</v>
      </c>
      <c r="BS136" s="1" t="s">
        <v>198</v>
      </c>
      <c r="BT136" s="1" t="s">
        <v>198</v>
      </c>
      <c r="BU136" s="1" t="s">
        <v>198</v>
      </c>
      <c r="BV136" s="1" t="s">
        <v>187</v>
      </c>
      <c r="BW136" s="1" t="s">
        <v>2121</v>
      </c>
      <c r="BX136" s="1" t="s">
        <v>2128</v>
      </c>
      <c r="BY136" s="1" t="s">
        <v>704</v>
      </c>
      <c r="BZ136" s="1" t="s">
        <v>712</v>
      </c>
      <c r="CA136" s="1" t="s">
        <v>720</v>
      </c>
      <c r="CB136" s="1" t="s">
        <v>727</v>
      </c>
      <c r="CC136" s="1" t="s">
        <v>2344</v>
      </c>
      <c r="CD136" s="1" t="s">
        <v>2543</v>
      </c>
      <c r="CE136" s="1" t="s">
        <v>2444</v>
      </c>
      <c r="CF136" s="1" t="s">
        <v>837</v>
      </c>
      <c r="CG136" s="1" t="s">
        <v>844</v>
      </c>
    </row>
    <row r="137" spans="1:85" ht="12.75" x14ac:dyDescent="0.2">
      <c r="A137" s="14">
        <v>41998.54237101852</v>
      </c>
      <c r="B137" s="1">
        <v>1</v>
      </c>
      <c r="C137" s="1">
        <v>4</v>
      </c>
      <c r="D137" s="1">
        <v>2</v>
      </c>
      <c r="E137" s="1">
        <v>3</v>
      </c>
      <c r="F137" s="1">
        <v>5</v>
      </c>
      <c r="G137" s="1">
        <v>1</v>
      </c>
      <c r="H137" s="1">
        <v>5</v>
      </c>
      <c r="I137" s="1">
        <v>4</v>
      </c>
      <c r="J137" s="1">
        <v>4</v>
      </c>
      <c r="K137" s="1">
        <v>3</v>
      </c>
      <c r="L137" s="1">
        <v>3</v>
      </c>
      <c r="M137" s="1">
        <v>3</v>
      </c>
      <c r="N137" s="1">
        <v>4</v>
      </c>
      <c r="O137" s="1">
        <v>5</v>
      </c>
      <c r="P137" s="1">
        <v>5</v>
      </c>
      <c r="Q137" s="1">
        <v>5</v>
      </c>
      <c r="R137" s="1">
        <v>5</v>
      </c>
      <c r="S137" s="1">
        <v>5</v>
      </c>
      <c r="T137" s="1">
        <v>1</v>
      </c>
      <c r="U137" s="1">
        <v>2</v>
      </c>
      <c r="V137" s="1">
        <v>5</v>
      </c>
      <c r="W137" s="1">
        <v>4</v>
      </c>
      <c r="X137" s="1">
        <v>5</v>
      </c>
      <c r="Y137" s="1">
        <v>5</v>
      </c>
      <c r="Z137" s="1">
        <v>5</v>
      </c>
      <c r="AA137" s="1">
        <v>3</v>
      </c>
      <c r="AB137" s="1">
        <v>3</v>
      </c>
      <c r="AC137" s="1">
        <v>5</v>
      </c>
      <c r="AD137" s="1">
        <v>3</v>
      </c>
      <c r="AE137" s="1">
        <v>5</v>
      </c>
      <c r="AF137" s="1">
        <v>4</v>
      </c>
      <c r="AG137" s="1">
        <v>3</v>
      </c>
      <c r="AH137" s="1">
        <v>5</v>
      </c>
      <c r="AI137" s="1">
        <v>5</v>
      </c>
      <c r="AJ137" s="1">
        <v>2</v>
      </c>
      <c r="AK137" s="1">
        <v>4</v>
      </c>
      <c r="AL137" s="1">
        <v>2</v>
      </c>
      <c r="AM137" s="1">
        <v>3</v>
      </c>
      <c r="AN137" s="1">
        <v>5</v>
      </c>
      <c r="AO137" s="1">
        <v>2</v>
      </c>
      <c r="AP137" s="1">
        <v>5</v>
      </c>
      <c r="AQ137" s="1">
        <v>4</v>
      </c>
      <c r="AR137" s="1">
        <v>5</v>
      </c>
      <c r="AS137" s="1">
        <v>3</v>
      </c>
      <c r="AT137" s="1">
        <v>3</v>
      </c>
      <c r="AU137" s="1">
        <v>4</v>
      </c>
      <c r="AV137" s="1">
        <v>4</v>
      </c>
      <c r="AW137" s="1">
        <v>5</v>
      </c>
      <c r="AX137" s="1">
        <v>5</v>
      </c>
      <c r="AY137" s="1">
        <v>5</v>
      </c>
      <c r="AZ137" s="1">
        <v>5</v>
      </c>
      <c r="BA137" s="1">
        <v>5</v>
      </c>
      <c r="BB137" s="1">
        <v>2</v>
      </c>
      <c r="BC137" s="1">
        <v>2</v>
      </c>
      <c r="BD137" s="1">
        <v>5</v>
      </c>
      <c r="BE137" s="1" t="s">
        <v>2411</v>
      </c>
      <c r="BF137" s="1" t="s">
        <v>2415</v>
      </c>
      <c r="BG137" s="1" t="s">
        <v>2416</v>
      </c>
      <c r="BH137" s="1" t="s">
        <v>2413</v>
      </c>
      <c r="BI137" s="1" t="s">
        <v>2414</v>
      </c>
      <c r="BJ137" s="1" t="s">
        <v>2412</v>
      </c>
      <c r="BK137" s="1" t="s">
        <v>198</v>
      </c>
      <c r="BL137" s="1" t="s">
        <v>198</v>
      </c>
      <c r="BM137" s="1" t="s">
        <v>198</v>
      </c>
      <c r="BN137" s="1" t="s">
        <v>1564</v>
      </c>
      <c r="BO137" s="1" t="s">
        <v>1564</v>
      </c>
      <c r="BP137" s="1" t="s">
        <v>1564</v>
      </c>
      <c r="BQ137" s="1" t="s">
        <v>1564</v>
      </c>
      <c r="BR137" s="1" t="s">
        <v>198</v>
      </c>
      <c r="BS137" s="1" t="s">
        <v>198</v>
      </c>
      <c r="BT137" s="1" t="s">
        <v>198</v>
      </c>
      <c r="BU137" s="1" t="s">
        <v>1564</v>
      </c>
      <c r="BY137" s="1" t="s">
        <v>705</v>
      </c>
      <c r="BZ137" s="1" t="s">
        <v>714</v>
      </c>
      <c r="CA137" s="1" t="s">
        <v>721</v>
      </c>
      <c r="CB137" s="1" t="s">
        <v>728</v>
      </c>
      <c r="CC137" s="1" t="s">
        <v>2544</v>
      </c>
      <c r="CD137" s="1" t="s">
        <v>830</v>
      </c>
      <c r="CE137" s="1" t="s">
        <v>1164</v>
      </c>
      <c r="CF137" s="1" t="s">
        <v>840</v>
      </c>
      <c r="CG137" s="1" t="s">
        <v>1136</v>
      </c>
    </row>
    <row r="138" spans="1:85" ht="12.75" x14ac:dyDescent="0.2">
      <c r="A138" s="14">
        <v>41998.845589027776</v>
      </c>
      <c r="B138" s="1">
        <v>1</v>
      </c>
      <c r="C138" s="1">
        <v>4</v>
      </c>
      <c r="D138" s="1">
        <v>3</v>
      </c>
      <c r="E138" s="1" t="s">
        <v>5</v>
      </c>
      <c r="F138" s="1">
        <v>5</v>
      </c>
      <c r="G138" s="1">
        <v>1</v>
      </c>
      <c r="H138" s="1">
        <v>4</v>
      </c>
      <c r="I138" s="1">
        <v>3</v>
      </c>
      <c r="J138" s="1">
        <v>5</v>
      </c>
      <c r="K138" s="1">
        <v>1</v>
      </c>
      <c r="L138" s="1">
        <v>1</v>
      </c>
      <c r="M138" s="1">
        <v>3</v>
      </c>
      <c r="N138" s="1">
        <v>1</v>
      </c>
      <c r="O138" s="1">
        <v>3</v>
      </c>
      <c r="P138" s="1">
        <v>4</v>
      </c>
      <c r="Q138" s="1">
        <v>2</v>
      </c>
      <c r="R138" s="1">
        <v>1</v>
      </c>
      <c r="S138" s="1">
        <v>5</v>
      </c>
      <c r="T138" s="1">
        <v>1</v>
      </c>
      <c r="U138" s="1" t="s">
        <v>5</v>
      </c>
      <c r="V138" s="1">
        <v>5</v>
      </c>
      <c r="W138" s="1">
        <v>5</v>
      </c>
      <c r="X138" s="1">
        <v>5</v>
      </c>
      <c r="Y138" s="1">
        <v>5</v>
      </c>
      <c r="Z138" s="1">
        <v>5</v>
      </c>
      <c r="AA138" s="1">
        <v>4</v>
      </c>
      <c r="AB138" s="1">
        <v>5</v>
      </c>
      <c r="AC138" s="1">
        <v>5</v>
      </c>
      <c r="AD138" s="1">
        <v>4</v>
      </c>
      <c r="AE138" s="1">
        <v>5</v>
      </c>
      <c r="AF138" s="1">
        <v>5</v>
      </c>
      <c r="AG138" s="1">
        <v>4</v>
      </c>
      <c r="AH138" s="1">
        <v>5</v>
      </c>
      <c r="AI138" s="1">
        <v>5</v>
      </c>
      <c r="AJ138" s="1">
        <v>1</v>
      </c>
      <c r="AK138" s="1">
        <v>4</v>
      </c>
      <c r="AL138" s="1">
        <v>2</v>
      </c>
      <c r="AM138" s="1" t="s">
        <v>5</v>
      </c>
      <c r="AN138" s="1">
        <v>5</v>
      </c>
      <c r="AO138" s="1">
        <v>2</v>
      </c>
      <c r="AP138" s="1">
        <v>5</v>
      </c>
      <c r="AQ138" s="1">
        <v>4</v>
      </c>
      <c r="AR138" s="1">
        <v>5</v>
      </c>
      <c r="AS138" s="1">
        <v>1</v>
      </c>
      <c r="AT138" s="1">
        <v>2</v>
      </c>
      <c r="AU138" s="1">
        <v>3</v>
      </c>
      <c r="AV138" s="1">
        <v>1</v>
      </c>
      <c r="AW138" s="1">
        <v>3</v>
      </c>
      <c r="AX138" s="1">
        <v>5</v>
      </c>
      <c r="AY138" s="1">
        <v>3</v>
      </c>
      <c r="AZ138" s="1">
        <v>1</v>
      </c>
      <c r="BA138" s="1">
        <v>5</v>
      </c>
      <c r="BB138" s="1">
        <v>2</v>
      </c>
      <c r="BC138" s="1">
        <v>2</v>
      </c>
      <c r="BD138" s="1">
        <v>5</v>
      </c>
      <c r="BE138" s="1" t="s">
        <v>2411</v>
      </c>
      <c r="BF138" s="1" t="s">
        <v>2413</v>
      </c>
      <c r="BG138" s="1" t="s">
        <v>2414</v>
      </c>
      <c r="BH138" s="1" t="s">
        <v>2412</v>
      </c>
      <c r="BI138" s="1" t="s">
        <v>2411</v>
      </c>
      <c r="BJ138" s="1" t="s">
        <v>2411</v>
      </c>
      <c r="BK138" s="1" t="s">
        <v>1564</v>
      </c>
      <c r="BL138" s="1" t="s">
        <v>198</v>
      </c>
      <c r="BM138" s="1" t="s">
        <v>198</v>
      </c>
      <c r="BN138" s="1" t="s">
        <v>1564</v>
      </c>
      <c r="BO138" s="1" t="s">
        <v>198</v>
      </c>
      <c r="BP138" s="1" t="s">
        <v>1564</v>
      </c>
      <c r="BQ138" s="1" t="s">
        <v>1564</v>
      </c>
      <c r="BR138" s="1" t="s">
        <v>2418</v>
      </c>
      <c r="BS138" s="1" t="s">
        <v>2418</v>
      </c>
      <c r="BT138" s="1" t="s">
        <v>2418</v>
      </c>
      <c r="BU138" s="1" t="s">
        <v>182</v>
      </c>
      <c r="BY138" s="1" t="s">
        <v>704</v>
      </c>
      <c r="BZ138" s="1" t="s">
        <v>714</v>
      </c>
      <c r="CA138" s="1" t="s">
        <v>2545</v>
      </c>
      <c r="CB138" s="1" t="s">
        <v>728</v>
      </c>
      <c r="CC138" s="1" t="s">
        <v>2546</v>
      </c>
      <c r="CD138" s="1" t="s">
        <v>830</v>
      </c>
      <c r="CE138" s="1" t="s">
        <v>1601</v>
      </c>
      <c r="CF138" s="1" t="s">
        <v>837</v>
      </c>
      <c r="CG138" s="1" t="s">
        <v>844</v>
      </c>
    </row>
    <row r="139" spans="1:85" ht="12.75" x14ac:dyDescent="0.2">
      <c r="A139" s="14">
        <v>42001.644827789351</v>
      </c>
      <c r="B139" s="1">
        <v>5</v>
      </c>
      <c r="C139" s="1">
        <v>4</v>
      </c>
      <c r="D139" s="1">
        <v>1</v>
      </c>
      <c r="E139" s="1">
        <v>1</v>
      </c>
      <c r="F139" s="1">
        <v>4</v>
      </c>
      <c r="G139" s="1">
        <v>1</v>
      </c>
      <c r="H139" s="1">
        <v>1</v>
      </c>
      <c r="I139" s="1">
        <v>1</v>
      </c>
      <c r="J139" s="1">
        <v>2</v>
      </c>
      <c r="K139" s="1">
        <v>2</v>
      </c>
      <c r="L139" s="1">
        <v>2</v>
      </c>
      <c r="M139" s="1">
        <v>3</v>
      </c>
      <c r="N139" s="1">
        <v>3</v>
      </c>
      <c r="O139" s="1">
        <v>4</v>
      </c>
      <c r="P139" s="1">
        <v>4</v>
      </c>
      <c r="Q139" s="1">
        <v>4</v>
      </c>
      <c r="R139" s="1">
        <v>1</v>
      </c>
      <c r="S139" s="1">
        <v>3</v>
      </c>
      <c r="T139" s="1">
        <v>1</v>
      </c>
      <c r="U139" s="1">
        <v>3</v>
      </c>
      <c r="V139" s="1">
        <v>5</v>
      </c>
      <c r="W139" s="1">
        <v>4</v>
      </c>
      <c r="X139" s="1">
        <v>2</v>
      </c>
      <c r="Y139" s="1">
        <v>5</v>
      </c>
      <c r="Z139" s="1">
        <v>5</v>
      </c>
      <c r="AA139" s="1">
        <v>4</v>
      </c>
      <c r="AB139" s="1">
        <v>5</v>
      </c>
      <c r="AC139" s="1">
        <v>4</v>
      </c>
      <c r="AD139" s="1">
        <v>2</v>
      </c>
      <c r="AE139" s="1">
        <v>2</v>
      </c>
      <c r="AF139" s="1">
        <v>4</v>
      </c>
      <c r="AG139" s="1">
        <v>3</v>
      </c>
      <c r="AH139" s="1">
        <v>5</v>
      </c>
      <c r="AI139" s="1">
        <v>4</v>
      </c>
      <c r="AJ139" s="1">
        <v>5</v>
      </c>
      <c r="AK139" s="1">
        <v>5</v>
      </c>
      <c r="AL139" s="1">
        <v>2</v>
      </c>
      <c r="AM139" s="1">
        <v>2</v>
      </c>
      <c r="AN139" s="1">
        <v>5</v>
      </c>
      <c r="AO139" s="1">
        <v>1</v>
      </c>
      <c r="AP139" s="1">
        <v>3</v>
      </c>
      <c r="AQ139" s="1">
        <v>1</v>
      </c>
      <c r="AR139" s="1">
        <v>2</v>
      </c>
      <c r="AS139" s="1">
        <v>3</v>
      </c>
      <c r="AT139" s="1">
        <v>2</v>
      </c>
      <c r="AU139" s="1">
        <v>4</v>
      </c>
      <c r="AV139" s="1">
        <v>3</v>
      </c>
      <c r="AW139" s="1">
        <v>5</v>
      </c>
      <c r="AX139" s="1">
        <v>5</v>
      </c>
      <c r="AY139" s="1">
        <v>5</v>
      </c>
      <c r="AZ139" s="1">
        <v>2</v>
      </c>
      <c r="BA139" s="1">
        <v>3</v>
      </c>
      <c r="BB139" s="1">
        <v>1</v>
      </c>
      <c r="BC139" s="1">
        <v>2</v>
      </c>
      <c r="BD139" s="1">
        <v>5</v>
      </c>
      <c r="BE139" s="1" t="s">
        <v>2411</v>
      </c>
      <c r="BF139" s="1" t="s">
        <v>2414</v>
      </c>
      <c r="BG139" s="1" t="s">
        <v>2416</v>
      </c>
      <c r="BH139" s="1" t="s">
        <v>2415</v>
      </c>
      <c r="BI139" s="1" t="s">
        <v>2413</v>
      </c>
      <c r="BJ139" s="1" t="s">
        <v>2412</v>
      </c>
      <c r="BK139" s="1" t="s">
        <v>198</v>
      </c>
      <c r="BL139" s="1" t="s">
        <v>198</v>
      </c>
      <c r="BM139" s="1" t="s">
        <v>198</v>
      </c>
      <c r="BN139" s="1" t="s">
        <v>198</v>
      </c>
      <c r="BO139" s="1" t="s">
        <v>198</v>
      </c>
      <c r="BP139" s="1" t="s">
        <v>198</v>
      </c>
      <c r="BQ139" s="1" t="s">
        <v>198</v>
      </c>
      <c r="BR139" s="1" t="s">
        <v>198</v>
      </c>
      <c r="BS139" s="1" t="s">
        <v>198</v>
      </c>
      <c r="BT139" s="1" t="s">
        <v>198</v>
      </c>
      <c r="BU139" s="1" t="s">
        <v>198</v>
      </c>
      <c r="BV139" s="1" t="s">
        <v>1438</v>
      </c>
      <c r="BW139" s="1" t="s">
        <v>2547</v>
      </c>
      <c r="BX139" s="1" t="s">
        <v>2548</v>
      </c>
      <c r="BY139" s="1" t="s">
        <v>704</v>
      </c>
      <c r="BZ139" s="1" t="s">
        <v>713</v>
      </c>
      <c r="CA139" s="1" t="s">
        <v>719</v>
      </c>
      <c r="CB139" s="1" t="s">
        <v>727</v>
      </c>
      <c r="CC139" s="1" t="s">
        <v>2549</v>
      </c>
      <c r="CD139" s="1" t="s">
        <v>236</v>
      </c>
      <c r="CE139" s="1" t="s">
        <v>1404</v>
      </c>
      <c r="CF139" s="1" t="s">
        <v>837</v>
      </c>
      <c r="CG139" s="1" t="s">
        <v>844</v>
      </c>
    </row>
    <row r="140" spans="1:85" ht="12.75" x14ac:dyDescent="0.2">
      <c r="A140" s="14">
        <v>42009.4985590625</v>
      </c>
      <c r="B140" s="1">
        <v>2</v>
      </c>
      <c r="C140" s="1">
        <v>1</v>
      </c>
      <c r="D140" s="1">
        <v>1</v>
      </c>
      <c r="E140" s="1">
        <v>3</v>
      </c>
      <c r="F140" s="1">
        <v>1</v>
      </c>
      <c r="G140" s="1">
        <v>1</v>
      </c>
      <c r="H140" s="1">
        <v>3</v>
      </c>
      <c r="I140" s="1">
        <v>1</v>
      </c>
      <c r="J140" s="1">
        <v>4</v>
      </c>
      <c r="K140" s="1">
        <v>5</v>
      </c>
      <c r="L140" s="1">
        <v>3</v>
      </c>
      <c r="M140" s="1">
        <v>3</v>
      </c>
      <c r="N140" s="1">
        <v>5</v>
      </c>
      <c r="O140" s="1">
        <v>5</v>
      </c>
      <c r="P140" s="1">
        <v>5</v>
      </c>
      <c r="Q140" s="1">
        <v>5</v>
      </c>
      <c r="R140" s="1">
        <v>5</v>
      </c>
      <c r="S140" s="1">
        <v>1</v>
      </c>
      <c r="T140" s="1">
        <v>2</v>
      </c>
      <c r="U140" s="1">
        <v>3</v>
      </c>
      <c r="V140" s="1">
        <v>4</v>
      </c>
      <c r="W140" s="1">
        <v>1</v>
      </c>
      <c r="X140" s="1">
        <v>3</v>
      </c>
      <c r="Y140" s="1">
        <v>3</v>
      </c>
      <c r="Z140" s="1">
        <v>5</v>
      </c>
      <c r="AA140" s="1">
        <v>4</v>
      </c>
      <c r="AB140" s="1">
        <v>2</v>
      </c>
      <c r="AC140" s="1">
        <v>1</v>
      </c>
      <c r="AD140" s="1">
        <v>4</v>
      </c>
      <c r="AE140" s="1">
        <v>1</v>
      </c>
      <c r="AF140" s="1">
        <v>1</v>
      </c>
      <c r="AG140" s="1">
        <v>4</v>
      </c>
      <c r="AH140" s="1">
        <v>1</v>
      </c>
      <c r="AI140" s="1">
        <v>4</v>
      </c>
      <c r="AJ140" s="1">
        <v>1</v>
      </c>
      <c r="AK140" s="1">
        <v>1</v>
      </c>
      <c r="AL140" s="1">
        <v>2</v>
      </c>
      <c r="AM140" s="1">
        <v>3</v>
      </c>
      <c r="AN140" s="1">
        <v>2</v>
      </c>
      <c r="AO140" s="1">
        <v>1</v>
      </c>
      <c r="AP140" s="1">
        <v>1</v>
      </c>
      <c r="AQ140" s="1">
        <v>1</v>
      </c>
      <c r="AR140" s="1">
        <v>4</v>
      </c>
      <c r="AS140" s="1">
        <v>5</v>
      </c>
      <c r="AT140" s="1">
        <v>3</v>
      </c>
      <c r="AU140" s="1">
        <v>4</v>
      </c>
      <c r="AV140" s="1">
        <v>5</v>
      </c>
      <c r="AW140" s="1">
        <v>5</v>
      </c>
      <c r="AX140" s="1">
        <v>5</v>
      </c>
      <c r="AY140" s="1">
        <v>5</v>
      </c>
      <c r="AZ140" s="1">
        <v>5</v>
      </c>
      <c r="BA140" s="1">
        <v>1</v>
      </c>
      <c r="BB140" s="1">
        <v>2</v>
      </c>
      <c r="BC140" s="1">
        <v>3</v>
      </c>
      <c r="BD140" s="1">
        <v>3</v>
      </c>
      <c r="BE140" s="1" t="s">
        <v>2411</v>
      </c>
      <c r="BF140" s="1" t="s">
        <v>2412</v>
      </c>
      <c r="BG140" s="1" t="s">
        <v>2414</v>
      </c>
      <c r="BH140" s="1" t="s">
        <v>2416</v>
      </c>
      <c r="BI140" s="1" t="s">
        <v>2413</v>
      </c>
      <c r="BJ140" s="1" t="s">
        <v>2415</v>
      </c>
      <c r="BK140" s="1" t="s">
        <v>198</v>
      </c>
      <c r="BL140" s="1" t="s">
        <v>198</v>
      </c>
      <c r="BM140" s="1" t="s">
        <v>5</v>
      </c>
      <c r="BN140" s="1" t="s">
        <v>198</v>
      </c>
      <c r="BO140" s="1" t="s">
        <v>198</v>
      </c>
      <c r="BP140" s="1" t="s">
        <v>1564</v>
      </c>
      <c r="BQ140" s="1" t="s">
        <v>5</v>
      </c>
      <c r="BR140" s="1" t="s">
        <v>5</v>
      </c>
      <c r="BS140" s="1" t="s">
        <v>5</v>
      </c>
      <c r="BT140" s="1" t="s">
        <v>5</v>
      </c>
      <c r="BU140" s="1" t="s">
        <v>198</v>
      </c>
      <c r="BV140" s="1" t="s">
        <v>2119</v>
      </c>
      <c r="BW140" s="1" t="s">
        <v>1556</v>
      </c>
      <c r="BX140" s="1" t="s">
        <v>2128</v>
      </c>
      <c r="BY140" s="1" t="s">
        <v>704</v>
      </c>
      <c r="BZ140" s="1" t="s">
        <v>712</v>
      </c>
      <c r="CA140" s="1" t="s">
        <v>720</v>
      </c>
      <c r="CB140" s="1" t="s">
        <v>728</v>
      </c>
      <c r="CC140" s="1" t="s">
        <v>1305</v>
      </c>
      <c r="CD140" s="1" t="s">
        <v>828</v>
      </c>
      <c r="CE140" s="1" t="s">
        <v>236</v>
      </c>
      <c r="CF140" s="1" t="s">
        <v>837</v>
      </c>
      <c r="CG140" s="1" t="s">
        <v>844</v>
      </c>
    </row>
    <row r="141" spans="1:85" ht="12.75" x14ac:dyDescent="0.2">
      <c r="A141" s="14">
        <v>42009.544989745373</v>
      </c>
      <c r="B141" s="1">
        <v>1</v>
      </c>
      <c r="C141" s="1">
        <v>1</v>
      </c>
      <c r="D141" s="1">
        <v>4</v>
      </c>
      <c r="E141" s="1">
        <v>1</v>
      </c>
      <c r="F141" s="1">
        <v>3</v>
      </c>
      <c r="G141" s="1">
        <v>4</v>
      </c>
      <c r="H141" s="1">
        <v>4</v>
      </c>
      <c r="I141" s="1">
        <v>2</v>
      </c>
      <c r="J141" s="1">
        <v>1</v>
      </c>
      <c r="K141" s="1">
        <v>2</v>
      </c>
      <c r="L141" s="1">
        <v>1</v>
      </c>
      <c r="M141" s="1">
        <v>3</v>
      </c>
      <c r="N141" s="1">
        <v>1</v>
      </c>
      <c r="O141" s="1">
        <v>1</v>
      </c>
      <c r="P141" s="1">
        <v>1</v>
      </c>
      <c r="Q141" s="1">
        <v>2</v>
      </c>
      <c r="R141" s="1">
        <v>4</v>
      </c>
      <c r="S141" s="1">
        <v>4</v>
      </c>
      <c r="T141" s="1">
        <v>2</v>
      </c>
      <c r="U141" s="1">
        <v>2</v>
      </c>
      <c r="V141" s="1">
        <v>5</v>
      </c>
      <c r="W141" s="1">
        <v>1</v>
      </c>
      <c r="X141" s="1">
        <v>1</v>
      </c>
      <c r="Y141" s="1">
        <v>4</v>
      </c>
      <c r="Z141" s="1">
        <v>1</v>
      </c>
      <c r="AA141" s="1">
        <v>4</v>
      </c>
      <c r="AB141" s="1">
        <v>1</v>
      </c>
      <c r="AC141" s="1">
        <v>2</v>
      </c>
      <c r="AD141" s="1">
        <v>2</v>
      </c>
      <c r="AE141" s="1">
        <v>3</v>
      </c>
      <c r="AF141" s="1">
        <v>3</v>
      </c>
      <c r="AG141" s="1">
        <v>1</v>
      </c>
      <c r="AH141" s="1">
        <v>4</v>
      </c>
      <c r="AI141" s="1">
        <v>4</v>
      </c>
      <c r="AJ141" s="1">
        <v>1</v>
      </c>
      <c r="AK141" s="1">
        <v>4</v>
      </c>
      <c r="AL141" s="1">
        <v>4</v>
      </c>
      <c r="AM141" s="1">
        <v>1</v>
      </c>
      <c r="AN141" s="1">
        <v>5</v>
      </c>
      <c r="AO141" s="1">
        <v>2</v>
      </c>
      <c r="AP141" s="1">
        <v>4</v>
      </c>
      <c r="AQ141" s="1">
        <v>3</v>
      </c>
      <c r="AR141" s="1">
        <v>1</v>
      </c>
      <c r="AS141" s="1">
        <v>3</v>
      </c>
      <c r="AT141" s="1">
        <v>2</v>
      </c>
      <c r="AU141" s="1">
        <v>2</v>
      </c>
      <c r="AV141" s="1">
        <v>1</v>
      </c>
      <c r="AW141" s="1">
        <v>4</v>
      </c>
      <c r="AX141" s="1">
        <v>1</v>
      </c>
      <c r="AY141" s="1">
        <v>2</v>
      </c>
      <c r="AZ141" s="1">
        <v>4</v>
      </c>
      <c r="BA141" s="1">
        <v>5</v>
      </c>
      <c r="BB141" s="1">
        <v>1</v>
      </c>
      <c r="BC141" s="1">
        <v>4</v>
      </c>
      <c r="BD141" s="1">
        <v>5</v>
      </c>
      <c r="BE141" s="1" t="s">
        <v>2413</v>
      </c>
      <c r="BF141" s="1" t="s">
        <v>2411</v>
      </c>
      <c r="BG141" s="1" t="s">
        <v>2415</v>
      </c>
      <c r="BH141" s="1" t="s">
        <v>2412</v>
      </c>
      <c r="BI141" s="1" t="s">
        <v>2414</v>
      </c>
      <c r="BJ141" s="1" t="s">
        <v>2416</v>
      </c>
      <c r="BK141" s="1" t="s">
        <v>2418</v>
      </c>
      <c r="BL141" s="1" t="s">
        <v>198</v>
      </c>
      <c r="BM141" s="1" t="s">
        <v>198</v>
      </c>
      <c r="BN141" s="1" t="s">
        <v>198</v>
      </c>
      <c r="BO141" s="1" t="s">
        <v>198</v>
      </c>
      <c r="BP141" s="1" t="s">
        <v>198</v>
      </c>
      <c r="BQ141" s="1" t="s">
        <v>2418</v>
      </c>
      <c r="BR141" s="1" t="s">
        <v>2418</v>
      </c>
      <c r="BS141" s="1" t="s">
        <v>2418</v>
      </c>
      <c r="BT141" s="1" t="s">
        <v>2418</v>
      </c>
      <c r="BU141" s="1" t="s">
        <v>1564</v>
      </c>
      <c r="BY141" s="1" t="s">
        <v>704</v>
      </c>
      <c r="BZ141" s="1" t="s">
        <v>712</v>
      </c>
      <c r="CA141" s="1" t="s">
        <v>724</v>
      </c>
      <c r="CB141" s="1" t="s">
        <v>727</v>
      </c>
      <c r="CC141" s="1" t="s">
        <v>2487</v>
      </c>
      <c r="CD141" s="1" t="s">
        <v>830</v>
      </c>
      <c r="CE141" s="1" t="s">
        <v>2297</v>
      </c>
      <c r="CF141" s="1" t="s">
        <v>837</v>
      </c>
      <c r="CG141" s="1" t="s">
        <v>844</v>
      </c>
    </row>
    <row r="142" spans="1:85" ht="12.75" x14ac:dyDescent="0.2">
      <c r="A142" s="14">
        <v>42009.549045185187</v>
      </c>
      <c r="B142" s="1">
        <v>3</v>
      </c>
      <c r="C142" s="1">
        <v>5</v>
      </c>
      <c r="D142" s="1">
        <v>5</v>
      </c>
      <c r="E142" s="1">
        <v>3</v>
      </c>
      <c r="F142" s="1">
        <v>5</v>
      </c>
      <c r="G142" s="1">
        <v>4</v>
      </c>
      <c r="H142" s="1">
        <v>3</v>
      </c>
      <c r="I142" s="1">
        <v>4</v>
      </c>
      <c r="J142" s="1">
        <v>2</v>
      </c>
      <c r="K142" s="1">
        <v>5</v>
      </c>
      <c r="L142" s="1">
        <v>3</v>
      </c>
      <c r="M142" s="1">
        <v>3</v>
      </c>
      <c r="N142" s="1">
        <v>3</v>
      </c>
      <c r="O142" s="1">
        <v>5</v>
      </c>
      <c r="P142" s="1">
        <v>4</v>
      </c>
      <c r="Q142" s="1">
        <v>4</v>
      </c>
      <c r="R142" s="1">
        <v>3</v>
      </c>
      <c r="S142" s="1">
        <v>5</v>
      </c>
      <c r="T142" s="1">
        <v>3</v>
      </c>
      <c r="U142" s="1">
        <v>5</v>
      </c>
      <c r="V142" s="1">
        <v>5</v>
      </c>
      <c r="W142" s="1">
        <v>5</v>
      </c>
      <c r="X142" s="1">
        <v>4</v>
      </c>
      <c r="Y142" s="1">
        <v>5</v>
      </c>
      <c r="Z142" s="1">
        <v>4</v>
      </c>
      <c r="AA142" s="1">
        <v>3</v>
      </c>
      <c r="AB142" s="1">
        <v>5</v>
      </c>
      <c r="AC142" s="1">
        <v>5</v>
      </c>
      <c r="AD142" s="1">
        <v>4</v>
      </c>
      <c r="AE142" s="1">
        <v>3</v>
      </c>
      <c r="AF142" s="1">
        <v>5</v>
      </c>
      <c r="AG142" s="1">
        <v>5</v>
      </c>
      <c r="AH142" s="1">
        <v>4</v>
      </c>
      <c r="AI142" s="1">
        <v>5</v>
      </c>
      <c r="AJ142" s="1">
        <v>3</v>
      </c>
      <c r="AK142" s="1">
        <v>5</v>
      </c>
      <c r="AL142" s="1">
        <v>5</v>
      </c>
      <c r="AM142" s="1">
        <v>4</v>
      </c>
      <c r="AN142" s="1">
        <v>5</v>
      </c>
      <c r="AO142" s="1">
        <v>4</v>
      </c>
      <c r="AP142" s="1">
        <v>4</v>
      </c>
      <c r="AQ142" s="1">
        <v>5</v>
      </c>
      <c r="AR142" s="1">
        <v>3</v>
      </c>
      <c r="AS142" s="1">
        <v>5</v>
      </c>
      <c r="AT142" s="1">
        <v>3</v>
      </c>
      <c r="AU142" s="1">
        <v>3</v>
      </c>
      <c r="AV142" s="1">
        <v>3</v>
      </c>
      <c r="AW142" s="1">
        <v>5</v>
      </c>
      <c r="AX142" s="1">
        <v>5</v>
      </c>
      <c r="AY142" s="1">
        <v>4</v>
      </c>
      <c r="AZ142" s="1">
        <v>3</v>
      </c>
      <c r="BA142" s="1">
        <v>5</v>
      </c>
      <c r="BB142" s="1">
        <v>3</v>
      </c>
      <c r="BC142" s="1">
        <v>4</v>
      </c>
      <c r="BD142" s="1">
        <v>5</v>
      </c>
      <c r="BE142" s="1" t="s">
        <v>2411</v>
      </c>
      <c r="BF142" s="1" t="s">
        <v>2414</v>
      </c>
      <c r="BG142" s="1" t="s">
        <v>2413</v>
      </c>
      <c r="BH142" s="1" t="s">
        <v>2416</v>
      </c>
      <c r="BI142" s="1" t="s">
        <v>2412</v>
      </c>
      <c r="BJ142" s="1" t="s">
        <v>2415</v>
      </c>
      <c r="BK142" s="1" t="s">
        <v>198</v>
      </c>
      <c r="BL142" s="1" t="s">
        <v>198</v>
      </c>
      <c r="BM142" s="1" t="s">
        <v>198</v>
      </c>
      <c r="BN142" s="1" t="s">
        <v>198</v>
      </c>
      <c r="BO142" s="1" t="s">
        <v>198</v>
      </c>
      <c r="BP142" s="1" t="s">
        <v>198</v>
      </c>
      <c r="BQ142" s="1" t="s">
        <v>2118</v>
      </c>
      <c r="BR142" s="1" t="s">
        <v>2118</v>
      </c>
      <c r="BS142" s="1" t="s">
        <v>2118</v>
      </c>
      <c r="BT142" s="1" t="s">
        <v>2118</v>
      </c>
      <c r="BU142" s="1" t="s">
        <v>198</v>
      </c>
      <c r="BV142" s="1" t="s">
        <v>187</v>
      </c>
      <c r="BW142" s="1" t="s">
        <v>2283</v>
      </c>
      <c r="BX142" s="1" t="s">
        <v>2128</v>
      </c>
      <c r="BY142" s="1" t="s">
        <v>705</v>
      </c>
      <c r="BZ142" s="1" t="s">
        <v>712</v>
      </c>
      <c r="CA142" s="1" t="s">
        <v>719</v>
      </c>
      <c r="CB142" s="1" t="s">
        <v>727</v>
      </c>
      <c r="CC142" s="1" t="s">
        <v>2550</v>
      </c>
      <c r="CD142" s="1" t="s">
        <v>830</v>
      </c>
      <c r="CE142" s="1" t="s">
        <v>1601</v>
      </c>
      <c r="CF142" s="1" t="s">
        <v>837</v>
      </c>
      <c r="CG142" s="1" t="s">
        <v>844</v>
      </c>
    </row>
    <row r="143" spans="1:85" ht="12.75" x14ac:dyDescent="0.2">
      <c r="A143" s="14">
        <v>42009.566577372687</v>
      </c>
      <c r="B143" s="1">
        <v>1</v>
      </c>
      <c r="C143" s="1">
        <v>5</v>
      </c>
      <c r="D143" s="1">
        <v>1</v>
      </c>
      <c r="E143" s="1">
        <v>1</v>
      </c>
      <c r="F143" s="1">
        <v>2</v>
      </c>
      <c r="G143" s="1">
        <v>5</v>
      </c>
      <c r="H143" s="1">
        <v>5</v>
      </c>
      <c r="I143" s="1">
        <v>5</v>
      </c>
      <c r="J143" s="1">
        <v>3</v>
      </c>
      <c r="K143" s="1">
        <v>2</v>
      </c>
      <c r="L143" s="1">
        <v>5</v>
      </c>
      <c r="M143" s="1">
        <v>5</v>
      </c>
      <c r="N143" s="1">
        <v>2</v>
      </c>
      <c r="O143" s="1">
        <v>5</v>
      </c>
      <c r="P143" s="1">
        <v>1</v>
      </c>
      <c r="Q143" s="1">
        <v>2</v>
      </c>
      <c r="R143" s="1">
        <v>3</v>
      </c>
      <c r="S143" s="1">
        <v>4</v>
      </c>
      <c r="T143" s="1">
        <v>2</v>
      </c>
      <c r="U143" s="1">
        <v>2</v>
      </c>
      <c r="V143" s="1">
        <v>5</v>
      </c>
      <c r="W143" s="1">
        <v>5</v>
      </c>
      <c r="X143" s="1">
        <v>3</v>
      </c>
      <c r="Y143" s="1">
        <v>2</v>
      </c>
      <c r="Z143" s="1">
        <v>3</v>
      </c>
      <c r="AA143" s="1">
        <v>3</v>
      </c>
      <c r="AB143" s="1">
        <v>4</v>
      </c>
      <c r="AC143" s="1">
        <v>5</v>
      </c>
      <c r="AD143" s="1">
        <v>2</v>
      </c>
      <c r="AE143" s="1">
        <v>4</v>
      </c>
      <c r="AF143" s="1">
        <v>2</v>
      </c>
      <c r="AG143" s="1">
        <v>3</v>
      </c>
      <c r="AH143" s="1">
        <v>5</v>
      </c>
      <c r="AI143" s="1">
        <v>2</v>
      </c>
      <c r="AJ143" s="1">
        <v>2</v>
      </c>
      <c r="AK143" s="1">
        <v>5</v>
      </c>
      <c r="AL143" s="1">
        <v>2</v>
      </c>
      <c r="AM143" s="1">
        <v>3</v>
      </c>
      <c r="AN143" s="1">
        <v>3</v>
      </c>
      <c r="AO143" s="1">
        <v>5</v>
      </c>
      <c r="AP143" s="1">
        <v>5</v>
      </c>
      <c r="AQ143" s="1">
        <v>5</v>
      </c>
      <c r="AR143" s="1">
        <v>4</v>
      </c>
      <c r="AS143" s="1">
        <v>5</v>
      </c>
      <c r="AT143" s="1">
        <v>5</v>
      </c>
      <c r="AU143" s="1">
        <v>5</v>
      </c>
      <c r="AV143" s="1">
        <v>2</v>
      </c>
      <c r="AW143" s="1">
        <v>5</v>
      </c>
      <c r="AX143" s="1">
        <v>2</v>
      </c>
      <c r="AY143" s="1">
        <v>3</v>
      </c>
      <c r="AZ143" s="1">
        <v>4</v>
      </c>
      <c r="BA143" s="1">
        <v>3</v>
      </c>
      <c r="BB143" s="1">
        <v>4</v>
      </c>
      <c r="BC143" s="1">
        <v>2</v>
      </c>
      <c r="BD143" s="1">
        <v>5</v>
      </c>
      <c r="BE143" s="1" t="s">
        <v>2411</v>
      </c>
      <c r="BF143" s="1" t="s">
        <v>2412</v>
      </c>
      <c r="BG143" s="1" t="s">
        <v>2416</v>
      </c>
      <c r="BH143" s="1" t="s">
        <v>2415</v>
      </c>
      <c r="BI143" s="1" t="s">
        <v>2414</v>
      </c>
      <c r="BJ143" s="1" t="s">
        <v>2413</v>
      </c>
      <c r="BK143" s="1" t="s">
        <v>2418</v>
      </c>
      <c r="BL143" s="1" t="s">
        <v>2418</v>
      </c>
      <c r="BM143" s="1" t="s">
        <v>2418</v>
      </c>
      <c r="BN143" s="1" t="s">
        <v>2418</v>
      </c>
      <c r="BO143" s="1" t="s">
        <v>198</v>
      </c>
      <c r="BP143" s="1" t="s">
        <v>2418</v>
      </c>
      <c r="BQ143" s="1" t="s">
        <v>2418</v>
      </c>
      <c r="BR143" s="1" t="s">
        <v>2418</v>
      </c>
      <c r="BS143" s="1" t="s">
        <v>2418</v>
      </c>
      <c r="BT143" s="1" t="s">
        <v>2418</v>
      </c>
      <c r="BU143" s="1" t="s">
        <v>198</v>
      </c>
      <c r="BV143" s="1" t="s">
        <v>2227</v>
      </c>
      <c r="BW143" s="1" t="s">
        <v>2121</v>
      </c>
      <c r="BX143" s="1" t="s">
        <v>2128</v>
      </c>
      <c r="BY143" s="1" t="s">
        <v>705</v>
      </c>
      <c r="BZ143" s="1" t="s">
        <v>713</v>
      </c>
      <c r="CA143" s="1" t="s">
        <v>719</v>
      </c>
      <c r="CB143" s="1" t="s">
        <v>727</v>
      </c>
      <c r="CC143" s="1" t="s">
        <v>2551</v>
      </c>
      <c r="CD143" s="1" t="s">
        <v>741</v>
      </c>
      <c r="CE143" s="1" t="s">
        <v>1260</v>
      </c>
      <c r="CF143" s="1" t="s">
        <v>837</v>
      </c>
      <c r="CG143" s="1" t="s">
        <v>844</v>
      </c>
    </row>
    <row r="144" spans="1:85" ht="12.75" x14ac:dyDescent="0.2">
      <c r="A144" s="14">
        <v>42010.412793715281</v>
      </c>
      <c r="B144" s="1">
        <v>4</v>
      </c>
      <c r="C144" s="1">
        <v>5</v>
      </c>
      <c r="D144" s="1">
        <v>4</v>
      </c>
      <c r="E144" s="1">
        <v>4</v>
      </c>
      <c r="F144" s="1">
        <v>5</v>
      </c>
      <c r="G144" s="1">
        <v>1</v>
      </c>
      <c r="H144" s="1">
        <v>4</v>
      </c>
      <c r="I144" s="1">
        <v>2</v>
      </c>
      <c r="J144" s="1">
        <v>1</v>
      </c>
      <c r="K144" s="1">
        <v>1</v>
      </c>
      <c r="L144" s="1">
        <v>4</v>
      </c>
      <c r="M144" s="1">
        <v>3</v>
      </c>
      <c r="N144" s="1">
        <v>2</v>
      </c>
      <c r="O144" s="1">
        <v>5</v>
      </c>
      <c r="P144" s="1">
        <v>5</v>
      </c>
      <c r="Q144" s="1">
        <v>4</v>
      </c>
      <c r="R144" s="1">
        <v>4</v>
      </c>
      <c r="S144" s="1">
        <v>3</v>
      </c>
      <c r="T144" s="1">
        <v>4</v>
      </c>
      <c r="U144" s="1">
        <v>2</v>
      </c>
      <c r="V144" s="1">
        <v>4</v>
      </c>
      <c r="W144" s="1">
        <v>5</v>
      </c>
      <c r="X144" s="1">
        <v>3</v>
      </c>
      <c r="Y144" s="1">
        <v>5</v>
      </c>
      <c r="Z144" s="1">
        <v>5</v>
      </c>
      <c r="AA144" s="1">
        <v>5</v>
      </c>
      <c r="AB144" s="1">
        <v>4</v>
      </c>
      <c r="AC144" s="1">
        <v>2</v>
      </c>
      <c r="AD144" s="1">
        <v>5</v>
      </c>
      <c r="AE144" s="1">
        <v>2</v>
      </c>
      <c r="AF144" s="1">
        <v>5</v>
      </c>
      <c r="AG144" s="1">
        <v>4</v>
      </c>
      <c r="AH144" s="1">
        <v>4</v>
      </c>
      <c r="AI144" s="1">
        <v>2</v>
      </c>
      <c r="AJ144" s="1">
        <v>5</v>
      </c>
      <c r="AK144" s="1">
        <v>5</v>
      </c>
      <c r="AL144" s="1">
        <v>5</v>
      </c>
      <c r="AM144" s="1">
        <v>5</v>
      </c>
      <c r="AN144" s="1">
        <v>5</v>
      </c>
      <c r="AO144" s="1">
        <v>2</v>
      </c>
      <c r="AP144" s="1">
        <v>5</v>
      </c>
      <c r="AQ144" s="1">
        <v>5</v>
      </c>
      <c r="AR144" s="1">
        <v>3</v>
      </c>
      <c r="AS144" s="1">
        <v>4</v>
      </c>
      <c r="AT144" s="1">
        <v>5</v>
      </c>
      <c r="AU144" s="1">
        <v>3</v>
      </c>
      <c r="AV144" s="1">
        <v>3</v>
      </c>
      <c r="AW144" s="1">
        <v>5</v>
      </c>
      <c r="AX144" s="1">
        <v>5</v>
      </c>
      <c r="AY144" s="1">
        <v>5</v>
      </c>
      <c r="AZ144" s="1">
        <v>5</v>
      </c>
      <c r="BA144" s="1">
        <v>5</v>
      </c>
      <c r="BB144" s="1">
        <v>5</v>
      </c>
      <c r="BC144" s="1">
        <v>3</v>
      </c>
      <c r="BD144" s="1">
        <v>5</v>
      </c>
      <c r="BE144" s="1" t="s">
        <v>2411</v>
      </c>
      <c r="BF144" s="1" t="s">
        <v>2412</v>
      </c>
      <c r="BG144" s="1" t="s">
        <v>2416</v>
      </c>
      <c r="BH144" s="1" t="s">
        <v>2415</v>
      </c>
      <c r="BI144" s="1" t="s">
        <v>2413</v>
      </c>
      <c r="BJ144" s="1" t="s">
        <v>2414</v>
      </c>
      <c r="BK144" s="1" t="s">
        <v>198</v>
      </c>
      <c r="BL144" s="1" t="s">
        <v>2418</v>
      </c>
      <c r="BM144" s="1" t="s">
        <v>2418</v>
      </c>
      <c r="BN144" s="1" t="s">
        <v>198</v>
      </c>
      <c r="BO144" s="1" t="s">
        <v>198</v>
      </c>
      <c r="BP144" s="1" t="s">
        <v>2418</v>
      </c>
      <c r="BQ144" s="1" t="s">
        <v>198</v>
      </c>
      <c r="BR144" s="1" t="s">
        <v>198</v>
      </c>
      <c r="BS144" s="1" t="s">
        <v>198</v>
      </c>
      <c r="BT144" s="1" t="s">
        <v>198</v>
      </c>
      <c r="BU144" s="1" t="s">
        <v>182</v>
      </c>
      <c r="BY144" s="1" t="s">
        <v>704</v>
      </c>
      <c r="BZ144" s="1" t="s">
        <v>713</v>
      </c>
      <c r="CA144" s="1" t="s">
        <v>719</v>
      </c>
      <c r="CB144" s="1" t="s">
        <v>727</v>
      </c>
      <c r="CC144" s="1" t="s">
        <v>2552</v>
      </c>
      <c r="CF144" s="1" t="s">
        <v>1167</v>
      </c>
      <c r="CG144" s="1" t="s">
        <v>640</v>
      </c>
    </row>
    <row r="145" spans="1:85" ht="12.75" x14ac:dyDescent="0.2">
      <c r="A145" s="14">
        <v>42010.665735868053</v>
      </c>
      <c r="B145" s="1">
        <v>3</v>
      </c>
      <c r="C145" s="1">
        <v>3</v>
      </c>
      <c r="D145" s="1">
        <v>4</v>
      </c>
      <c r="E145" s="1">
        <v>2</v>
      </c>
      <c r="F145" s="1">
        <v>4</v>
      </c>
      <c r="G145" s="1">
        <v>4</v>
      </c>
      <c r="H145" s="1">
        <v>4</v>
      </c>
      <c r="I145" s="1">
        <v>4</v>
      </c>
      <c r="J145" s="1">
        <v>3</v>
      </c>
      <c r="K145" s="1">
        <v>2</v>
      </c>
      <c r="L145" s="1">
        <v>4</v>
      </c>
      <c r="M145" s="1">
        <v>4</v>
      </c>
      <c r="N145" s="1">
        <v>2</v>
      </c>
      <c r="O145" s="1">
        <v>2</v>
      </c>
      <c r="P145" s="1">
        <v>4</v>
      </c>
      <c r="Q145" s="1">
        <v>3</v>
      </c>
      <c r="R145" s="1">
        <v>3</v>
      </c>
      <c r="S145" s="1">
        <v>2</v>
      </c>
      <c r="T145" s="1">
        <v>1</v>
      </c>
      <c r="U145" s="1">
        <v>3</v>
      </c>
      <c r="V145" s="1">
        <v>4</v>
      </c>
      <c r="W145" s="1">
        <v>4</v>
      </c>
      <c r="X145" s="1">
        <v>4</v>
      </c>
      <c r="Y145" s="1">
        <v>4</v>
      </c>
      <c r="Z145" s="1">
        <v>4</v>
      </c>
      <c r="AA145" s="1">
        <v>4</v>
      </c>
      <c r="AB145" s="1">
        <v>5</v>
      </c>
      <c r="AC145" s="1">
        <v>3</v>
      </c>
      <c r="AD145" s="1">
        <v>5</v>
      </c>
      <c r="AE145" s="1">
        <v>3</v>
      </c>
      <c r="AF145" s="1">
        <v>5</v>
      </c>
      <c r="AG145" s="1">
        <v>5</v>
      </c>
      <c r="AH145" s="1">
        <v>4</v>
      </c>
      <c r="AI145" s="1">
        <v>4</v>
      </c>
      <c r="AJ145" s="1">
        <v>3</v>
      </c>
      <c r="AK145" s="1">
        <v>3</v>
      </c>
      <c r="AL145" s="1">
        <v>5</v>
      </c>
      <c r="AM145" s="1">
        <v>3</v>
      </c>
      <c r="AN145" s="1">
        <v>5</v>
      </c>
      <c r="AO145" s="1">
        <v>5</v>
      </c>
      <c r="AP145" s="1">
        <v>4</v>
      </c>
      <c r="AQ145" s="1">
        <v>4</v>
      </c>
      <c r="AR145" s="1">
        <v>4</v>
      </c>
      <c r="AS145" s="1">
        <v>5</v>
      </c>
      <c r="AT145" s="1">
        <v>5</v>
      </c>
      <c r="AU145" s="1">
        <v>4</v>
      </c>
      <c r="AV145" s="1">
        <v>2</v>
      </c>
      <c r="AW145" s="1">
        <v>3</v>
      </c>
      <c r="AX145" s="1">
        <v>5</v>
      </c>
      <c r="AY145" s="1">
        <v>4</v>
      </c>
      <c r="AZ145" s="1">
        <v>2</v>
      </c>
      <c r="BA145" s="1">
        <v>3</v>
      </c>
      <c r="BB145" s="1">
        <v>3</v>
      </c>
      <c r="BC145" s="1">
        <v>2</v>
      </c>
      <c r="BD145" s="1">
        <v>5</v>
      </c>
      <c r="BE145" s="1" t="s">
        <v>2416</v>
      </c>
      <c r="BF145" s="1" t="s">
        <v>2415</v>
      </c>
      <c r="BG145" s="1" t="s">
        <v>2412</v>
      </c>
      <c r="BH145" s="1" t="s">
        <v>2414</v>
      </c>
      <c r="BI145" s="1" t="s">
        <v>2411</v>
      </c>
      <c r="BJ145" s="1" t="s">
        <v>2413</v>
      </c>
      <c r="BK145" s="1" t="s">
        <v>198</v>
      </c>
      <c r="BL145" s="1" t="s">
        <v>198</v>
      </c>
      <c r="BM145" s="1" t="s">
        <v>2418</v>
      </c>
      <c r="BN145" s="1" t="s">
        <v>198</v>
      </c>
      <c r="BO145" s="1" t="s">
        <v>2418</v>
      </c>
      <c r="BP145" s="1" t="s">
        <v>2418</v>
      </c>
      <c r="BQ145" s="1" t="s">
        <v>2418</v>
      </c>
      <c r="BR145" s="1" t="s">
        <v>2418</v>
      </c>
      <c r="BS145" s="1" t="s">
        <v>2418</v>
      </c>
      <c r="BT145" s="1" t="s">
        <v>2418</v>
      </c>
      <c r="BU145" s="1" t="s">
        <v>198</v>
      </c>
      <c r="BV145" s="1" t="s">
        <v>187</v>
      </c>
      <c r="BX145" s="1" t="s">
        <v>2128</v>
      </c>
      <c r="BY145" s="1" t="s">
        <v>705</v>
      </c>
      <c r="BZ145" s="1" t="s">
        <v>713</v>
      </c>
      <c r="CA145" s="1" t="s">
        <v>720</v>
      </c>
      <c r="CB145" s="1" t="s">
        <v>727</v>
      </c>
      <c r="CC145" s="1" t="s">
        <v>2553</v>
      </c>
      <c r="CD145" s="1" t="s">
        <v>828</v>
      </c>
      <c r="CE145" s="1" t="s">
        <v>1548</v>
      </c>
      <c r="CF145" s="1" t="s">
        <v>837</v>
      </c>
      <c r="CG145" s="1" t="s">
        <v>844</v>
      </c>
    </row>
    <row r="146" spans="1:85" ht="12.75" x14ac:dyDescent="0.2">
      <c r="A146" s="14">
        <v>42010.665955428238</v>
      </c>
      <c r="B146" s="1">
        <v>5</v>
      </c>
      <c r="C146" s="1">
        <v>5</v>
      </c>
      <c r="D146" s="1">
        <v>3</v>
      </c>
      <c r="E146" s="1">
        <v>1</v>
      </c>
      <c r="F146" s="1">
        <v>5</v>
      </c>
      <c r="G146" s="1">
        <v>2</v>
      </c>
      <c r="H146" s="1">
        <v>2</v>
      </c>
      <c r="I146" s="1">
        <v>2</v>
      </c>
      <c r="J146" s="1">
        <v>5</v>
      </c>
      <c r="K146" s="1">
        <v>2</v>
      </c>
      <c r="L146" s="1">
        <v>5</v>
      </c>
      <c r="M146" s="1">
        <v>3</v>
      </c>
      <c r="N146" s="1">
        <v>4</v>
      </c>
      <c r="O146" s="1">
        <v>3</v>
      </c>
      <c r="P146" s="1">
        <v>2</v>
      </c>
      <c r="Q146" s="1">
        <v>5</v>
      </c>
      <c r="R146" s="1">
        <v>5</v>
      </c>
      <c r="S146" s="1">
        <v>2</v>
      </c>
      <c r="T146" s="1">
        <v>1</v>
      </c>
      <c r="U146" s="1">
        <v>1</v>
      </c>
      <c r="V146" s="1">
        <v>5</v>
      </c>
      <c r="W146" s="1">
        <v>5</v>
      </c>
      <c r="X146" s="1">
        <v>3</v>
      </c>
      <c r="Y146" s="1">
        <v>4</v>
      </c>
      <c r="Z146" s="1">
        <v>4</v>
      </c>
      <c r="AA146" s="1">
        <v>4</v>
      </c>
      <c r="AB146" s="1">
        <v>4</v>
      </c>
      <c r="AC146" s="1">
        <v>5</v>
      </c>
      <c r="AD146" s="1">
        <v>3</v>
      </c>
      <c r="AE146" s="1">
        <v>4</v>
      </c>
      <c r="AF146" s="1">
        <v>5</v>
      </c>
      <c r="AG146" s="1">
        <v>4</v>
      </c>
      <c r="AH146" s="1">
        <v>4</v>
      </c>
      <c r="AI146" s="1">
        <v>4</v>
      </c>
      <c r="AJ146" s="1">
        <v>5</v>
      </c>
      <c r="AK146" s="1">
        <v>5</v>
      </c>
      <c r="AL146" s="1">
        <v>4</v>
      </c>
      <c r="AM146" s="1">
        <v>1</v>
      </c>
      <c r="AN146" s="1">
        <v>5</v>
      </c>
      <c r="AO146" s="1">
        <v>2</v>
      </c>
      <c r="AP146" s="1">
        <v>2</v>
      </c>
      <c r="AQ146" s="1">
        <v>3</v>
      </c>
      <c r="AR146" s="1">
        <v>5</v>
      </c>
      <c r="AS146" s="1">
        <v>2</v>
      </c>
      <c r="AT146" s="1">
        <v>5</v>
      </c>
      <c r="AU146" s="1">
        <v>3</v>
      </c>
      <c r="AV146" s="1">
        <v>3</v>
      </c>
      <c r="AW146" s="1">
        <v>4</v>
      </c>
      <c r="AX146" s="1">
        <v>2</v>
      </c>
      <c r="AY146" s="1">
        <v>5</v>
      </c>
      <c r="AZ146" s="1">
        <v>5</v>
      </c>
      <c r="BA146" s="1">
        <v>2</v>
      </c>
      <c r="BB146" s="1">
        <v>1</v>
      </c>
      <c r="BC146" s="1">
        <v>2</v>
      </c>
      <c r="BD146" s="1">
        <v>5</v>
      </c>
      <c r="BE146" s="1" t="s">
        <v>2415</v>
      </c>
      <c r="BF146" s="1" t="s">
        <v>2414</v>
      </c>
      <c r="BG146" s="1" t="s">
        <v>2412</v>
      </c>
      <c r="BH146" s="1" t="s">
        <v>2413</v>
      </c>
      <c r="BI146" s="1" t="s">
        <v>2411</v>
      </c>
      <c r="BJ146" s="1" t="s">
        <v>2416</v>
      </c>
      <c r="BK146" s="1" t="s">
        <v>2418</v>
      </c>
      <c r="BL146" s="1" t="s">
        <v>2418</v>
      </c>
      <c r="BM146" s="1" t="s">
        <v>198</v>
      </c>
      <c r="BN146" s="1" t="s">
        <v>198</v>
      </c>
      <c r="BO146" s="1" t="s">
        <v>1564</v>
      </c>
      <c r="BP146" s="1" t="s">
        <v>1564</v>
      </c>
      <c r="BQ146" s="1" t="s">
        <v>1564</v>
      </c>
      <c r="BR146" s="1" t="s">
        <v>198</v>
      </c>
      <c r="BS146" s="1" t="s">
        <v>198</v>
      </c>
      <c r="BT146" s="1" t="s">
        <v>198</v>
      </c>
      <c r="BU146" s="1" t="s">
        <v>198</v>
      </c>
      <c r="BV146" s="1" t="s">
        <v>2119</v>
      </c>
      <c r="BX146" s="1" t="s">
        <v>2128</v>
      </c>
      <c r="BY146" s="1" t="s">
        <v>705</v>
      </c>
      <c r="BZ146" s="1" t="s">
        <v>713</v>
      </c>
      <c r="CA146" s="1" t="s">
        <v>720</v>
      </c>
      <c r="CB146" s="1" t="s">
        <v>727</v>
      </c>
      <c r="CC146" s="1" t="s">
        <v>2285</v>
      </c>
      <c r="CD146" s="1" t="s">
        <v>828</v>
      </c>
      <c r="CE146" s="1" t="s">
        <v>994</v>
      </c>
      <c r="CF146" s="1" t="s">
        <v>837</v>
      </c>
      <c r="CG146" s="1" t="s">
        <v>844</v>
      </c>
    </row>
    <row r="147" spans="1:85" ht="12.75" x14ac:dyDescent="0.2">
      <c r="A147" s="14">
        <v>42010.666265706022</v>
      </c>
      <c r="B147" s="1">
        <v>1</v>
      </c>
      <c r="C147" s="1">
        <v>5</v>
      </c>
      <c r="D147" s="1">
        <v>1</v>
      </c>
      <c r="E147" s="1">
        <v>3</v>
      </c>
      <c r="F147" s="1">
        <v>5</v>
      </c>
      <c r="G147" s="1">
        <v>4</v>
      </c>
      <c r="H147" s="1">
        <v>4</v>
      </c>
      <c r="I147" s="1">
        <v>1</v>
      </c>
      <c r="J147" s="1">
        <v>5</v>
      </c>
      <c r="K147" s="1">
        <v>2</v>
      </c>
      <c r="L147" s="1">
        <v>5</v>
      </c>
      <c r="M147" s="1">
        <v>2</v>
      </c>
      <c r="N147" s="1">
        <v>3</v>
      </c>
      <c r="O147" s="1">
        <v>5</v>
      </c>
      <c r="P147" s="1">
        <v>4</v>
      </c>
      <c r="Q147" s="1">
        <v>5</v>
      </c>
      <c r="R147" s="1">
        <v>5</v>
      </c>
      <c r="S147" s="1">
        <v>5</v>
      </c>
      <c r="T147" s="1">
        <v>5</v>
      </c>
      <c r="U147" s="1">
        <v>5</v>
      </c>
      <c r="V147" s="1">
        <v>5</v>
      </c>
      <c r="W147" s="1">
        <v>1</v>
      </c>
      <c r="X147" s="1">
        <v>1</v>
      </c>
      <c r="Y147" s="1">
        <v>2</v>
      </c>
      <c r="Z147" s="1">
        <v>3</v>
      </c>
      <c r="AA147" s="1">
        <v>2</v>
      </c>
      <c r="AB147" s="1">
        <v>1</v>
      </c>
      <c r="AC147" s="1">
        <v>2</v>
      </c>
      <c r="AD147" s="1">
        <v>1</v>
      </c>
      <c r="AE147" s="1">
        <v>4</v>
      </c>
      <c r="AF147" s="1">
        <v>3</v>
      </c>
      <c r="AG147" s="1">
        <v>1</v>
      </c>
      <c r="AH147" s="1">
        <v>4</v>
      </c>
      <c r="AI147" s="1">
        <v>1</v>
      </c>
      <c r="AJ147" s="1">
        <v>2</v>
      </c>
      <c r="AK147" s="1">
        <v>5</v>
      </c>
      <c r="AL147" s="1">
        <v>4</v>
      </c>
      <c r="AM147" s="1">
        <v>4</v>
      </c>
      <c r="AN147" s="1">
        <v>5</v>
      </c>
      <c r="AO147" s="1">
        <v>5</v>
      </c>
      <c r="AP147" s="1">
        <v>5</v>
      </c>
      <c r="AQ147" s="1">
        <v>2</v>
      </c>
      <c r="AR147" s="1">
        <v>5</v>
      </c>
      <c r="AS147" s="1">
        <v>4</v>
      </c>
      <c r="AT147" s="1">
        <v>5</v>
      </c>
      <c r="AU147" s="1">
        <v>4</v>
      </c>
      <c r="AV147" s="1">
        <v>3</v>
      </c>
      <c r="AW147" s="1">
        <v>5</v>
      </c>
      <c r="AX147" s="1">
        <v>3</v>
      </c>
      <c r="AY147" s="1">
        <v>5</v>
      </c>
      <c r="AZ147" s="1">
        <v>4</v>
      </c>
      <c r="BA147" s="1">
        <v>5</v>
      </c>
      <c r="BB147" s="1">
        <v>5</v>
      </c>
      <c r="BC147" s="1">
        <v>5</v>
      </c>
      <c r="BD147" s="1">
        <v>5</v>
      </c>
      <c r="BE147" s="1" t="s">
        <v>2413</v>
      </c>
      <c r="BF147" s="1" t="s">
        <v>2411</v>
      </c>
      <c r="BG147" s="1" t="s">
        <v>2414</v>
      </c>
      <c r="BH147" s="1" t="s">
        <v>2412</v>
      </c>
      <c r="BI147" s="1" t="s">
        <v>2415</v>
      </c>
      <c r="BJ147" s="1" t="s">
        <v>2416</v>
      </c>
      <c r="BK147" s="1" t="s">
        <v>198</v>
      </c>
      <c r="BL147" s="1" t="s">
        <v>198</v>
      </c>
      <c r="BM147" s="1" t="s">
        <v>198</v>
      </c>
      <c r="BN147" s="1" t="s">
        <v>198</v>
      </c>
      <c r="BO147" s="1" t="s">
        <v>198</v>
      </c>
      <c r="BP147" s="1" t="s">
        <v>1564</v>
      </c>
      <c r="BQ147" s="1" t="s">
        <v>198</v>
      </c>
      <c r="BR147" s="1" t="s">
        <v>198</v>
      </c>
      <c r="BS147" s="1" t="s">
        <v>198</v>
      </c>
      <c r="BT147" s="1" t="s">
        <v>198</v>
      </c>
      <c r="BU147" s="1" t="s">
        <v>198</v>
      </c>
      <c r="BV147" s="1" t="s">
        <v>2227</v>
      </c>
      <c r="BW147" s="1" t="s">
        <v>2205</v>
      </c>
      <c r="BX147" s="1" t="s">
        <v>2128</v>
      </c>
      <c r="BY147" s="1" t="s">
        <v>705</v>
      </c>
      <c r="BZ147" s="1" t="s">
        <v>712</v>
      </c>
      <c r="CA147" s="1" t="s">
        <v>719</v>
      </c>
      <c r="CB147" s="1" t="s">
        <v>727</v>
      </c>
      <c r="CC147" s="1" t="s">
        <v>1310</v>
      </c>
      <c r="CD147" s="1" t="s">
        <v>206</v>
      </c>
      <c r="CE147" s="1" t="s">
        <v>2497</v>
      </c>
      <c r="CF147" s="1" t="s">
        <v>837</v>
      </c>
      <c r="CG147" s="1" t="s">
        <v>844</v>
      </c>
    </row>
    <row r="148" spans="1:85" ht="12.75" x14ac:dyDescent="0.2">
      <c r="A148" s="14">
        <v>42010.667848726858</v>
      </c>
      <c r="B148" s="1">
        <v>2</v>
      </c>
      <c r="C148" s="1">
        <v>5</v>
      </c>
      <c r="D148" s="1">
        <v>4</v>
      </c>
      <c r="E148" s="1">
        <v>2</v>
      </c>
      <c r="F148" s="1">
        <v>4</v>
      </c>
      <c r="G148" s="1">
        <v>5</v>
      </c>
      <c r="H148" s="1">
        <v>4</v>
      </c>
      <c r="I148" s="1">
        <v>5</v>
      </c>
      <c r="J148" s="1">
        <v>4</v>
      </c>
      <c r="K148" s="1">
        <v>2</v>
      </c>
      <c r="L148" s="1">
        <v>1</v>
      </c>
      <c r="M148" s="1">
        <v>1</v>
      </c>
      <c r="N148" s="1">
        <v>4</v>
      </c>
      <c r="O148" s="1">
        <v>3</v>
      </c>
      <c r="P148" s="1">
        <v>5</v>
      </c>
      <c r="Q148" s="1">
        <v>2</v>
      </c>
      <c r="R148" s="1">
        <v>4</v>
      </c>
      <c r="S148" s="1">
        <v>3</v>
      </c>
      <c r="T148" s="1">
        <v>2</v>
      </c>
      <c r="U148" s="1">
        <v>1</v>
      </c>
      <c r="V148" s="1">
        <v>3</v>
      </c>
      <c r="W148" s="1">
        <v>4</v>
      </c>
      <c r="X148" s="1">
        <v>3</v>
      </c>
      <c r="Y148" s="1">
        <v>2</v>
      </c>
      <c r="Z148" s="1">
        <v>4</v>
      </c>
      <c r="AA148" s="1">
        <v>2</v>
      </c>
      <c r="AB148" s="1">
        <v>2</v>
      </c>
      <c r="AC148" s="1">
        <v>1</v>
      </c>
      <c r="AD148" s="1">
        <v>4</v>
      </c>
      <c r="AE148" s="1">
        <v>3</v>
      </c>
      <c r="AF148" s="1">
        <v>3</v>
      </c>
      <c r="AG148" s="1">
        <v>4</v>
      </c>
      <c r="AH148" s="1">
        <v>5</v>
      </c>
      <c r="AI148" s="1">
        <v>3</v>
      </c>
      <c r="AJ148" s="1">
        <v>4</v>
      </c>
      <c r="AK148" s="1">
        <v>5</v>
      </c>
      <c r="AL148" s="1">
        <v>5</v>
      </c>
      <c r="AM148" s="1">
        <v>3</v>
      </c>
      <c r="AN148" s="1">
        <v>4</v>
      </c>
      <c r="AO148" s="1">
        <v>5</v>
      </c>
      <c r="AP148" s="1">
        <v>4</v>
      </c>
      <c r="AQ148" s="1">
        <v>5</v>
      </c>
      <c r="AR148" s="1">
        <v>4</v>
      </c>
      <c r="AS148" s="1">
        <v>2</v>
      </c>
      <c r="AT148" s="1">
        <v>2</v>
      </c>
      <c r="AU148" s="1">
        <v>1</v>
      </c>
      <c r="AV148" s="1">
        <v>4</v>
      </c>
      <c r="AW148" s="1">
        <v>2</v>
      </c>
      <c r="AX148" s="1">
        <v>5</v>
      </c>
      <c r="AY148" s="1">
        <v>2</v>
      </c>
      <c r="AZ148" s="1">
        <v>3</v>
      </c>
      <c r="BA148" s="1">
        <v>4</v>
      </c>
      <c r="BB148" s="1">
        <v>3</v>
      </c>
      <c r="BC148" s="1">
        <v>2</v>
      </c>
      <c r="BD148" s="1">
        <v>4</v>
      </c>
      <c r="BE148" s="1" t="s">
        <v>2411</v>
      </c>
      <c r="BF148" s="1" t="s">
        <v>2413</v>
      </c>
      <c r="BG148" s="1" t="s">
        <v>2412</v>
      </c>
      <c r="BH148" s="1" t="s">
        <v>2415</v>
      </c>
      <c r="BI148" s="1" t="s">
        <v>2413</v>
      </c>
      <c r="BJ148" s="1" t="s">
        <v>2414</v>
      </c>
      <c r="BK148" s="1" t="s">
        <v>2418</v>
      </c>
      <c r="BL148" s="1" t="s">
        <v>198</v>
      </c>
      <c r="BM148" s="1" t="s">
        <v>198</v>
      </c>
      <c r="BN148" s="1" t="s">
        <v>198</v>
      </c>
      <c r="BO148" s="1" t="s">
        <v>198</v>
      </c>
      <c r="BP148" s="1" t="s">
        <v>1564</v>
      </c>
      <c r="BQ148" s="1" t="s">
        <v>198</v>
      </c>
      <c r="BR148" s="1" t="s">
        <v>198</v>
      </c>
      <c r="BS148" s="1" t="s">
        <v>198</v>
      </c>
      <c r="BT148" s="1" t="s">
        <v>198</v>
      </c>
      <c r="BU148" s="1" t="s">
        <v>198</v>
      </c>
      <c r="BV148" s="1" t="s">
        <v>2196</v>
      </c>
      <c r="BW148" s="1" t="s">
        <v>2198</v>
      </c>
      <c r="BX148" s="1" t="s">
        <v>2128</v>
      </c>
      <c r="CB148" s="1" t="s">
        <v>727</v>
      </c>
      <c r="CD148" s="1" t="s">
        <v>206</v>
      </c>
      <c r="CE148" s="1" t="s">
        <v>1027</v>
      </c>
      <c r="CF148" s="1" t="s">
        <v>837</v>
      </c>
      <c r="CG148" s="1" t="s">
        <v>844</v>
      </c>
    </row>
    <row r="149" spans="1:85" ht="12.75" x14ac:dyDescent="0.2">
      <c r="A149" s="14">
        <v>42010.669077488426</v>
      </c>
      <c r="B149" s="1">
        <v>1</v>
      </c>
      <c r="C149" s="1">
        <v>5</v>
      </c>
      <c r="D149" s="1">
        <v>5</v>
      </c>
      <c r="E149" s="1">
        <v>2</v>
      </c>
      <c r="F149" s="1">
        <v>1</v>
      </c>
      <c r="G149" s="1">
        <v>4</v>
      </c>
      <c r="H149" s="1">
        <v>4</v>
      </c>
      <c r="I149" s="1">
        <v>4</v>
      </c>
      <c r="J149" s="1">
        <v>1</v>
      </c>
      <c r="K149" s="1" t="s">
        <v>5</v>
      </c>
      <c r="L149" s="1">
        <v>1</v>
      </c>
      <c r="M149" s="1">
        <v>1</v>
      </c>
      <c r="N149" s="1">
        <v>3</v>
      </c>
      <c r="O149" s="1">
        <v>1</v>
      </c>
      <c r="P149" s="1">
        <v>4</v>
      </c>
      <c r="Q149" s="1">
        <v>1</v>
      </c>
      <c r="R149" s="1">
        <v>3</v>
      </c>
      <c r="S149" s="1">
        <v>4</v>
      </c>
      <c r="T149" s="1">
        <v>3</v>
      </c>
      <c r="U149" s="1">
        <v>1</v>
      </c>
      <c r="V149" s="1">
        <v>3</v>
      </c>
      <c r="W149" s="1">
        <v>4</v>
      </c>
      <c r="X149" s="1">
        <v>2</v>
      </c>
      <c r="Y149" s="1">
        <v>2</v>
      </c>
      <c r="Z149" s="1">
        <v>3</v>
      </c>
      <c r="AA149" s="1">
        <v>5</v>
      </c>
      <c r="AB149" s="1">
        <v>3</v>
      </c>
      <c r="AC149" s="1">
        <v>4</v>
      </c>
      <c r="AD149" s="1">
        <v>4</v>
      </c>
      <c r="AE149" s="1">
        <v>4</v>
      </c>
      <c r="AF149" s="1">
        <v>5</v>
      </c>
      <c r="AG149" s="1">
        <v>4</v>
      </c>
      <c r="AH149" s="1">
        <v>5</v>
      </c>
      <c r="AI149" s="1">
        <v>4</v>
      </c>
      <c r="AJ149" s="1">
        <v>1</v>
      </c>
      <c r="AK149" s="1">
        <v>5</v>
      </c>
      <c r="AL149" s="1">
        <v>5</v>
      </c>
      <c r="AM149" s="1">
        <v>3</v>
      </c>
      <c r="AN149" s="1">
        <v>3</v>
      </c>
      <c r="AO149" s="1">
        <v>4</v>
      </c>
      <c r="AP149" s="1">
        <v>4</v>
      </c>
      <c r="AQ149" s="1">
        <v>4</v>
      </c>
      <c r="AR149" s="1">
        <v>2</v>
      </c>
      <c r="AS149" s="1">
        <v>1</v>
      </c>
      <c r="AT149" s="1">
        <v>1</v>
      </c>
      <c r="AU149" s="1">
        <v>2</v>
      </c>
      <c r="AV149" s="1">
        <v>1</v>
      </c>
      <c r="AW149" s="1">
        <v>1</v>
      </c>
      <c r="AX149" s="1">
        <v>5</v>
      </c>
      <c r="AY149" s="1">
        <v>2</v>
      </c>
      <c r="AZ149" s="1">
        <v>3</v>
      </c>
      <c r="BA149" s="1">
        <v>4</v>
      </c>
      <c r="BB149" s="1">
        <v>2</v>
      </c>
      <c r="BC149" s="1">
        <v>1</v>
      </c>
      <c r="BD149" s="1">
        <v>3</v>
      </c>
      <c r="BE149" s="1" t="s">
        <v>2413</v>
      </c>
      <c r="BF149" s="1" t="s">
        <v>2415</v>
      </c>
      <c r="BG149" s="1" t="s">
        <v>2412</v>
      </c>
      <c r="BH149" s="1" t="s">
        <v>2416</v>
      </c>
      <c r="BI149" s="1" t="s">
        <v>2411</v>
      </c>
      <c r="BJ149" s="1" t="s">
        <v>2414</v>
      </c>
      <c r="BK149" s="1" t="s">
        <v>1564</v>
      </c>
      <c r="BL149" s="1" t="s">
        <v>2418</v>
      </c>
      <c r="BM149" s="1" t="s">
        <v>1564</v>
      </c>
      <c r="BN149" s="1" t="s">
        <v>2118</v>
      </c>
      <c r="BO149" s="1" t="s">
        <v>2118</v>
      </c>
      <c r="BP149" s="1" t="s">
        <v>198</v>
      </c>
      <c r="BQ149" s="1" t="s">
        <v>5</v>
      </c>
      <c r="BR149" s="1" t="s">
        <v>5</v>
      </c>
      <c r="BS149" s="1" t="s">
        <v>5</v>
      </c>
      <c r="BT149" s="1" t="s">
        <v>5</v>
      </c>
      <c r="BU149" s="1" t="s">
        <v>198</v>
      </c>
      <c r="BV149" s="1" t="s">
        <v>184</v>
      </c>
      <c r="BW149" s="1" t="s">
        <v>2121</v>
      </c>
      <c r="BX149" s="1" t="s">
        <v>2128</v>
      </c>
      <c r="BY149" s="1" t="s">
        <v>705</v>
      </c>
      <c r="BZ149" s="1" t="s">
        <v>713</v>
      </c>
      <c r="CA149" s="1" t="s">
        <v>720</v>
      </c>
      <c r="CB149" s="1" t="s">
        <v>727</v>
      </c>
      <c r="CC149" s="1" t="s">
        <v>933</v>
      </c>
      <c r="CD149" s="1" t="s">
        <v>741</v>
      </c>
      <c r="CE149" s="1" t="s">
        <v>828</v>
      </c>
      <c r="CF149" s="1" t="s">
        <v>837</v>
      </c>
      <c r="CG149" s="1" t="s">
        <v>844</v>
      </c>
    </row>
    <row r="150" spans="1:85" ht="12.75" x14ac:dyDescent="0.2">
      <c r="A150" s="14">
        <v>42010.669313182865</v>
      </c>
      <c r="B150" s="1">
        <v>3</v>
      </c>
      <c r="C150" s="1">
        <v>4</v>
      </c>
      <c r="D150" s="1">
        <v>3</v>
      </c>
      <c r="E150" s="1">
        <v>3</v>
      </c>
      <c r="F150" s="1">
        <v>2</v>
      </c>
      <c r="G150" s="1">
        <v>2</v>
      </c>
      <c r="H150" s="1">
        <v>4</v>
      </c>
      <c r="I150" s="1">
        <v>2</v>
      </c>
      <c r="J150" s="1">
        <v>4</v>
      </c>
      <c r="K150" s="1">
        <v>3</v>
      </c>
      <c r="L150" s="1">
        <v>5</v>
      </c>
      <c r="M150" s="1">
        <v>3</v>
      </c>
      <c r="N150" s="1">
        <v>2</v>
      </c>
      <c r="O150" s="1">
        <v>4</v>
      </c>
      <c r="P150" s="1">
        <v>3</v>
      </c>
      <c r="Q150" s="1">
        <v>5</v>
      </c>
      <c r="R150" s="1">
        <v>2</v>
      </c>
      <c r="S150" s="1">
        <v>5</v>
      </c>
      <c r="T150" s="1">
        <v>4</v>
      </c>
      <c r="U150" s="1">
        <v>2</v>
      </c>
      <c r="V150" s="1">
        <v>3</v>
      </c>
      <c r="W150" s="1">
        <v>2</v>
      </c>
      <c r="X150" s="1">
        <v>3</v>
      </c>
      <c r="Y150" s="1">
        <v>2</v>
      </c>
      <c r="Z150" s="1">
        <v>3</v>
      </c>
      <c r="AA150" s="1">
        <v>3</v>
      </c>
      <c r="AB150" s="1">
        <v>3</v>
      </c>
      <c r="AC150" s="1">
        <v>4</v>
      </c>
      <c r="AD150" s="1">
        <v>2</v>
      </c>
      <c r="AE150" s="1">
        <v>2</v>
      </c>
      <c r="AF150" s="1">
        <v>4</v>
      </c>
      <c r="AG150" s="1">
        <v>2</v>
      </c>
      <c r="AH150" s="1">
        <v>5</v>
      </c>
      <c r="AI150" s="1">
        <v>3</v>
      </c>
      <c r="AJ150" s="1">
        <v>3</v>
      </c>
      <c r="AK150" s="1">
        <v>4</v>
      </c>
      <c r="AL150" s="1">
        <v>4</v>
      </c>
      <c r="AM150" s="1">
        <v>2</v>
      </c>
      <c r="AN150" s="1">
        <v>2</v>
      </c>
      <c r="AO150" s="1">
        <v>4</v>
      </c>
      <c r="AP150" s="1">
        <v>4</v>
      </c>
      <c r="AQ150" s="1">
        <v>2</v>
      </c>
      <c r="AR150" s="1">
        <v>4</v>
      </c>
      <c r="AS150" s="1">
        <v>3</v>
      </c>
      <c r="AT150" s="1">
        <v>5</v>
      </c>
      <c r="AU150" s="1">
        <v>3</v>
      </c>
      <c r="AV150" s="1">
        <v>2</v>
      </c>
      <c r="AW150" s="1">
        <v>3</v>
      </c>
      <c r="AX150" s="1">
        <v>5</v>
      </c>
      <c r="AY150" s="1">
        <v>5</v>
      </c>
      <c r="AZ150" s="1">
        <v>2</v>
      </c>
      <c r="BA150" s="1">
        <v>5</v>
      </c>
      <c r="BB150" s="1">
        <v>4</v>
      </c>
      <c r="BC150" s="1">
        <v>2</v>
      </c>
      <c r="BD150" s="1">
        <v>3</v>
      </c>
      <c r="BE150" s="1" t="s">
        <v>2411</v>
      </c>
      <c r="BF150" s="1" t="s">
        <v>2412</v>
      </c>
      <c r="BG150" s="1" t="s">
        <v>2414</v>
      </c>
      <c r="BH150" s="1" t="s">
        <v>2414</v>
      </c>
      <c r="BI150" s="1" t="s">
        <v>2412</v>
      </c>
      <c r="BJ150" s="1" t="s">
        <v>2415</v>
      </c>
      <c r="BK150" s="1" t="s">
        <v>1564</v>
      </c>
      <c r="BL150" s="1" t="s">
        <v>2418</v>
      </c>
      <c r="BM150" s="1" t="s">
        <v>1564</v>
      </c>
      <c r="BN150" s="1" t="s">
        <v>1564</v>
      </c>
      <c r="BO150" s="1" t="s">
        <v>1564</v>
      </c>
      <c r="BP150" s="1" t="s">
        <v>2118</v>
      </c>
      <c r="BQ150" s="1" t="s">
        <v>1564</v>
      </c>
      <c r="BR150" s="1" t="s">
        <v>1564</v>
      </c>
      <c r="BS150" s="1" t="s">
        <v>198</v>
      </c>
      <c r="BT150" s="1" t="s">
        <v>1564</v>
      </c>
      <c r="BU150" s="1" t="s">
        <v>1564</v>
      </c>
      <c r="BY150" s="1" t="s">
        <v>705</v>
      </c>
      <c r="BZ150" s="1" t="s">
        <v>713</v>
      </c>
      <c r="CA150" s="1" t="s">
        <v>719</v>
      </c>
      <c r="CB150" s="1" t="s">
        <v>727</v>
      </c>
      <c r="CC150" s="1" t="s">
        <v>2554</v>
      </c>
      <c r="CD150" s="1" t="s">
        <v>830</v>
      </c>
      <c r="CE150" s="1" t="s">
        <v>830</v>
      </c>
      <c r="CF150" s="1" t="s">
        <v>939</v>
      </c>
      <c r="CG150" s="1" t="s">
        <v>845</v>
      </c>
    </row>
    <row r="151" spans="1:85" ht="12.75" x14ac:dyDescent="0.2">
      <c r="A151" s="14">
        <v>42010.670686504636</v>
      </c>
      <c r="B151" s="1">
        <v>3</v>
      </c>
      <c r="C151" s="1">
        <v>4</v>
      </c>
      <c r="D151" s="1">
        <v>1</v>
      </c>
      <c r="E151" s="1">
        <v>1</v>
      </c>
      <c r="F151" s="1">
        <v>5</v>
      </c>
      <c r="G151" s="1">
        <v>4</v>
      </c>
      <c r="H151" s="1">
        <v>4</v>
      </c>
      <c r="I151" s="1">
        <v>3</v>
      </c>
      <c r="J151" s="1">
        <v>3</v>
      </c>
      <c r="K151" s="1">
        <v>3</v>
      </c>
      <c r="L151" s="1">
        <v>1</v>
      </c>
      <c r="M151" s="1">
        <v>4</v>
      </c>
      <c r="N151" s="1">
        <v>1</v>
      </c>
      <c r="O151" s="1">
        <v>3</v>
      </c>
      <c r="P151" s="1">
        <v>3</v>
      </c>
      <c r="Q151" s="1">
        <v>2</v>
      </c>
      <c r="R151" s="1">
        <v>2</v>
      </c>
      <c r="S151" s="1">
        <v>3</v>
      </c>
      <c r="T151" s="1">
        <v>1</v>
      </c>
      <c r="U151" s="1">
        <v>1</v>
      </c>
      <c r="V151" s="1">
        <v>5</v>
      </c>
      <c r="W151" s="1">
        <v>5</v>
      </c>
      <c r="X151" s="1">
        <v>3</v>
      </c>
      <c r="Y151" s="1">
        <v>2</v>
      </c>
      <c r="Z151" s="1">
        <v>4</v>
      </c>
      <c r="AA151" s="1">
        <v>4</v>
      </c>
      <c r="AB151" s="1">
        <v>5</v>
      </c>
      <c r="AC151" s="1">
        <v>5</v>
      </c>
      <c r="AD151" s="1">
        <v>3</v>
      </c>
      <c r="AE151" s="1">
        <v>2</v>
      </c>
      <c r="AF151" s="1">
        <v>4</v>
      </c>
      <c r="AG151" s="1">
        <v>2</v>
      </c>
      <c r="AH151" s="1">
        <v>4</v>
      </c>
      <c r="AI151" s="1">
        <v>3</v>
      </c>
      <c r="AJ151" s="1">
        <v>3</v>
      </c>
      <c r="AK151" s="1">
        <v>4</v>
      </c>
      <c r="AL151" s="1">
        <v>1</v>
      </c>
      <c r="AM151" s="1" t="s">
        <v>5</v>
      </c>
      <c r="AN151" s="1">
        <v>5</v>
      </c>
      <c r="AO151" s="1">
        <v>4</v>
      </c>
      <c r="AP151" s="1">
        <v>3</v>
      </c>
      <c r="AQ151" s="1">
        <v>3</v>
      </c>
      <c r="AR151" s="1">
        <v>3</v>
      </c>
      <c r="AS151" s="1" t="s">
        <v>5</v>
      </c>
      <c r="AT151" s="1">
        <v>2</v>
      </c>
      <c r="AU151" s="1">
        <v>4</v>
      </c>
      <c r="AV151" s="1">
        <v>1</v>
      </c>
      <c r="AW151" s="1">
        <v>3</v>
      </c>
      <c r="AX151" s="1">
        <v>4</v>
      </c>
      <c r="AY151" s="1">
        <v>3</v>
      </c>
      <c r="AZ151" s="1">
        <v>2</v>
      </c>
      <c r="BA151" s="1">
        <v>4</v>
      </c>
      <c r="BB151" s="1">
        <v>2</v>
      </c>
      <c r="BC151" s="1">
        <v>1</v>
      </c>
      <c r="BD151" s="1">
        <v>5</v>
      </c>
      <c r="BE151" s="1" t="s">
        <v>2411</v>
      </c>
      <c r="BF151" s="1" t="s">
        <v>2413</v>
      </c>
      <c r="BG151" s="1" t="s">
        <v>2415</v>
      </c>
      <c r="BH151" s="1" t="s">
        <v>2412</v>
      </c>
      <c r="BI151" s="1" t="s">
        <v>2416</v>
      </c>
      <c r="BJ151" s="1" t="s">
        <v>2414</v>
      </c>
      <c r="BK151" s="1" t="s">
        <v>2418</v>
      </c>
      <c r="BL151" s="1" t="s">
        <v>2418</v>
      </c>
      <c r="BM151" s="1" t="s">
        <v>2418</v>
      </c>
      <c r="BN151" s="1" t="s">
        <v>198</v>
      </c>
      <c r="BO151" s="1" t="s">
        <v>198</v>
      </c>
      <c r="BP151" s="1" t="s">
        <v>2418</v>
      </c>
      <c r="BQ151" s="1" t="s">
        <v>5</v>
      </c>
      <c r="BR151" s="1" t="s">
        <v>198</v>
      </c>
      <c r="BS151" s="1" t="s">
        <v>198</v>
      </c>
      <c r="BT151" s="1" t="s">
        <v>2418</v>
      </c>
      <c r="BU151" s="1" t="s">
        <v>198</v>
      </c>
      <c r="BV151" s="1" t="s">
        <v>2119</v>
      </c>
      <c r="BX151" s="1" t="s">
        <v>2128</v>
      </c>
      <c r="BY151" s="1" t="s">
        <v>705</v>
      </c>
      <c r="BZ151" s="1" t="s">
        <v>711</v>
      </c>
      <c r="CA151" s="1" t="s">
        <v>719</v>
      </c>
      <c r="CB151" s="1" t="s">
        <v>727</v>
      </c>
      <c r="CC151" s="1" t="s">
        <v>2555</v>
      </c>
      <c r="CD151" s="1" t="s">
        <v>830</v>
      </c>
      <c r="CE151" s="1" t="s">
        <v>830</v>
      </c>
      <c r="CF151" s="1" t="s">
        <v>837</v>
      </c>
      <c r="CG151" s="1" t="s">
        <v>844</v>
      </c>
    </row>
    <row r="152" spans="1:85" ht="12.75" x14ac:dyDescent="0.2">
      <c r="A152" s="14">
        <v>42010.670782048612</v>
      </c>
      <c r="B152" s="1">
        <v>1</v>
      </c>
      <c r="C152" s="1">
        <v>2</v>
      </c>
      <c r="D152" s="1">
        <v>1</v>
      </c>
      <c r="E152" s="1" t="s">
        <v>5</v>
      </c>
      <c r="F152" s="1">
        <v>5</v>
      </c>
      <c r="G152" s="1">
        <v>1</v>
      </c>
      <c r="H152" s="1">
        <v>5</v>
      </c>
      <c r="I152" s="1">
        <v>1</v>
      </c>
      <c r="J152" s="1">
        <v>3</v>
      </c>
      <c r="K152" s="1">
        <v>1</v>
      </c>
      <c r="L152" s="1">
        <v>1</v>
      </c>
      <c r="M152" s="1">
        <v>3</v>
      </c>
      <c r="N152" s="1">
        <v>2</v>
      </c>
      <c r="O152" s="1">
        <v>1</v>
      </c>
      <c r="P152" s="1">
        <v>2</v>
      </c>
      <c r="Q152" s="1">
        <v>2</v>
      </c>
      <c r="R152" s="1">
        <v>2</v>
      </c>
      <c r="S152" s="1">
        <v>5</v>
      </c>
      <c r="T152" s="1">
        <v>4</v>
      </c>
      <c r="U152" s="1">
        <v>5</v>
      </c>
      <c r="V152" s="1">
        <v>3</v>
      </c>
      <c r="W152" s="1">
        <v>2</v>
      </c>
      <c r="X152" s="1">
        <v>3</v>
      </c>
      <c r="Y152" s="1">
        <v>3</v>
      </c>
      <c r="Z152" s="1">
        <v>3</v>
      </c>
      <c r="AA152" s="1">
        <v>3</v>
      </c>
      <c r="AB152" s="1">
        <v>3</v>
      </c>
      <c r="AC152" s="1">
        <v>3</v>
      </c>
      <c r="AD152" s="1">
        <v>3</v>
      </c>
      <c r="AE152" s="1">
        <v>3</v>
      </c>
      <c r="AF152" s="1">
        <v>4</v>
      </c>
      <c r="AG152" s="1">
        <v>3</v>
      </c>
      <c r="AH152" s="1">
        <v>2</v>
      </c>
      <c r="AI152" s="1">
        <v>3</v>
      </c>
      <c r="AJ152" s="1">
        <v>3</v>
      </c>
      <c r="AK152" s="1">
        <v>3</v>
      </c>
      <c r="AL152" s="1">
        <v>3</v>
      </c>
      <c r="AM152" s="1">
        <v>2</v>
      </c>
      <c r="AN152" s="1">
        <v>4</v>
      </c>
      <c r="AO152" s="1">
        <v>2</v>
      </c>
      <c r="AP152" s="1">
        <v>5</v>
      </c>
      <c r="AQ152" s="1">
        <v>2</v>
      </c>
      <c r="AR152" s="1">
        <v>4</v>
      </c>
      <c r="AS152" s="1">
        <v>3</v>
      </c>
      <c r="AT152" s="1">
        <v>4</v>
      </c>
      <c r="AU152" s="1">
        <v>1</v>
      </c>
      <c r="AV152" s="1">
        <v>2</v>
      </c>
      <c r="AW152" s="1">
        <v>3</v>
      </c>
      <c r="AX152" s="1">
        <v>3</v>
      </c>
      <c r="AY152" s="1">
        <v>2</v>
      </c>
      <c r="AZ152" s="1">
        <v>2</v>
      </c>
      <c r="BA152" s="1">
        <v>4</v>
      </c>
      <c r="BB152" s="1">
        <v>5</v>
      </c>
      <c r="BC152" s="1">
        <v>5</v>
      </c>
      <c r="BD152" s="1">
        <v>4</v>
      </c>
      <c r="BE152" s="1" t="s">
        <v>2411</v>
      </c>
      <c r="BF152" s="1" t="s">
        <v>2413</v>
      </c>
      <c r="BG152" s="1" t="s">
        <v>2416</v>
      </c>
      <c r="BH152" s="1" t="s">
        <v>2414</v>
      </c>
      <c r="BI152" s="1" t="s">
        <v>2412</v>
      </c>
      <c r="BJ152" s="1" t="s">
        <v>2415</v>
      </c>
      <c r="BK152" s="1" t="s">
        <v>1564</v>
      </c>
      <c r="BL152" s="1" t="s">
        <v>198</v>
      </c>
      <c r="BM152" s="1" t="s">
        <v>198</v>
      </c>
      <c r="BN152" s="1" t="s">
        <v>198</v>
      </c>
      <c r="BO152" s="1" t="s">
        <v>198</v>
      </c>
      <c r="BP152" s="1" t="s">
        <v>2118</v>
      </c>
      <c r="BQ152" s="1" t="s">
        <v>2118</v>
      </c>
      <c r="BR152" s="1" t="s">
        <v>2418</v>
      </c>
      <c r="BS152" s="1" t="s">
        <v>2418</v>
      </c>
      <c r="BT152" s="1" t="s">
        <v>2418</v>
      </c>
      <c r="BU152" s="1" t="s">
        <v>198</v>
      </c>
      <c r="BV152" s="1" t="s">
        <v>2556</v>
      </c>
      <c r="BW152" s="1" t="s">
        <v>2205</v>
      </c>
      <c r="BX152" s="1" t="s">
        <v>2518</v>
      </c>
      <c r="BY152" s="1" t="s">
        <v>705</v>
      </c>
      <c r="BZ152" s="1" t="s">
        <v>711</v>
      </c>
      <c r="CA152" s="1" t="s">
        <v>719</v>
      </c>
      <c r="CB152" s="1" t="s">
        <v>727</v>
      </c>
      <c r="CC152" s="1" t="s">
        <v>1914</v>
      </c>
      <c r="CD152" s="1" t="s">
        <v>830</v>
      </c>
      <c r="CE152" s="1" t="s">
        <v>741</v>
      </c>
      <c r="CF152" s="1" t="s">
        <v>837</v>
      </c>
      <c r="CG152" s="1" t="s">
        <v>844</v>
      </c>
    </row>
    <row r="153" spans="1:85" ht="12.75" x14ac:dyDescent="0.2">
      <c r="A153" s="14">
        <v>42010.671429398149</v>
      </c>
      <c r="B153" s="1">
        <v>3</v>
      </c>
      <c r="C153" s="1">
        <v>4</v>
      </c>
      <c r="D153" s="1">
        <v>1</v>
      </c>
      <c r="E153" s="1">
        <v>2</v>
      </c>
      <c r="F153" s="1">
        <v>5</v>
      </c>
      <c r="G153" s="1">
        <v>4</v>
      </c>
      <c r="H153" s="1">
        <v>4</v>
      </c>
      <c r="I153" s="1">
        <v>2</v>
      </c>
      <c r="J153" s="1">
        <v>4</v>
      </c>
      <c r="K153" s="1">
        <v>3</v>
      </c>
      <c r="L153" s="1">
        <v>4</v>
      </c>
      <c r="M153" s="1">
        <v>5</v>
      </c>
      <c r="N153" s="1">
        <v>4</v>
      </c>
      <c r="O153" s="1">
        <v>5</v>
      </c>
      <c r="P153" s="1">
        <v>4</v>
      </c>
      <c r="Q153" s="1">
        <v>3</v>
      </c>
      <c r="R153" s="1">
        <v>3</v>
      </c>
      <c r="S153" s="1">
        <v>5</v>
      </c>
      <c r="T153" s="1">
        <v>4</v>
      </c>
      <c r="U153" s="1">
        <v>5</v>
      </c>
      <c r="V153" s="1">
        <v>4</v>
      </c>
      <c r="W153" s="1">
        <v>1</v>
      </c>
      <c r="X153" s="1">
        <v>3</v>
      </c>
      <c r="Y153" s="1">
        <v>4</v>
      </c>
      <c r="Z153" s="1">
        <v>3</v>
      </c>
      <c r="AA153" s="1">
        <v>5</v>
      </c>
      <c r="AB153" s="1">
        <v>3</v>
      </c>
      <c r="AC153" s="1">
        <v>4</v>
      </c>
      <c r="AD153" s="1">
        <v>3</v>
      </c>
      <c r="AE153" s="1">
        <v>3</v>
      </c>
      <c r="AF153" s="1">
        <v>4</v>
      </c>
      <c r="AG153" s="1">
        <v>4</v>
      </c>
      <c r="AH153" s="1">
        <v>4</v>
      </c>
      <c r="AI153" s="1">
        <v>4</v>
      </c>
      <c r="AJ153" s="1">
        <v>4</v>
      </c>
      <c r="AK153" s="1">
        <v>4</v>
      </c>
      <c r="AL153" s="1">
        <v>1</v>
      </c>
      <c r="AM153" s="1">
        <v>3</v>
      </c>
      <c r="AN153" s="1">
        <v>4</v>
      </c>
      <c r="AO153" s="1">
        <v>4</v>
      </c>
      <c r="AP153" s="1">
        <v>4</v>
      </c>
      <c r="AQ153" s="1">
        <v>5</v>
      </c>
      <c r="AR153" s="1">
        <v>5</v>
      </c>
      <c r="AS153" s="1">
        <v>5</v>
      </c>
      <c r="AT153" s="1">
        <v>5</v>
      </c>
      <c r="AU153" s="1">
        <v>4</v>
      </c>
      <c r="AV153" s="1">
        <v>5</v>
      </c>
      <c r="AW153" s="1">
        <v>5</v>
      </c>
      <c r="AX153" s="1">
        <v>5</v>
      </c>
      <c r="AY153" s="1">
        <v>4</v>
      </c>
      <c r="AZ153" s="1">
        <v>5</v>
      </c>
      <c r="BA153" s="1">
        <v>5</v>
      </c>
      <c r="BB153" s="1">
        <v>5</v>
      </c>
      <c r="BC153" s="1">
        <v>4</v>
      </c>
      <c r="BD153" s="1">
        <v>5</v>
      </c>
      <c r="BE153" s="1" t="s">
        <v>2411</v>
      </c>
      <c r="BF153" s="1" t="s">
        <v>2414</v>
      </c>
      <c r="BG153" s="1" t="s">
        <v>2413</v>
      </c>
      <c r="BH153" s="1" t="s">
        <v>2415</v>
      </c>
      <c r="BI153" s="1" t="s">
        <v>2412</v>
      </c>
      <c r="BJ153" s="1" t="s">
        <v>2416</v>
      </c>
      <c r="BK153" s="1" t="s">
        <v>198</v>
      </c>
      <c r="BL153" s="1" t="s">
        <v>198</v>
      </c>
      <c r="BM153" s="1" t="s">
        <v>198</v>
      </c>
      <c r="BN153" s="1" t="s">
        <v>198</v>
      </c>
      <c r="BO153" s="1" t="s">
        <v>198</v>
      </c>
      <c r="BP153" s="1" t="s">
        <v>198</v>
      </c>
      <c r="BQ153" s="1" t="s">
        <v>198</v>
      </c>
      <c r="BR153" s="1" t="s">
        <v>2418</v>
      </c>
      <c r="BS153" s="1" t="s">
        <v>2418</v>
      </c>
      <c r="BT153" s="1" t="s">
        <v>2418</v>
      </c>
      <c r="BU153" s="1" t="s">
        <v>198</v>
      </c>
      <c r="BV153" s="1" t="s">
        <v>2196</v>
      </c>
      <c r="BX153" s="1" t="s">
        <v>2557</v>
      </c>
      <c r="BY153" s="1" t="s">
        <v>705</v>
      </c>
      <c r="BZ153" s="1" t="s">
        <v>714</v>
      </c>
      <c r="CA153" s="1" t="s">
        <v>719</v>
      </c>
      <c r="CB153" s="1" t="s">
        <v>727</v>
      </c>
      <c r="CC153" s="1" t="s">
        <v>2558</v>
      </c>
      <c r="CD153" s="1" t="s">
        <v>828</v>
      </c>
      <c r="CE153" s="1" t="s">
        <v>828</v>
      </c>
      <c r="CF153" s="1" t="s">
        <v>1917</v>
      </c>
      <c r="CG153" s="1" t="s">
        <v>2559</v>
      </c>
    </row>
    <row r="154" spans="1:85" ht="12.75" x14ac:dyDescent="0.2">
      <c r="A154" s="14">
        <v>42010.671627442127</v>
      </c>
      <c r="B154" s="1">
        <v>2</v>
      </c>
      <c r="C154" s="1">
        <v>5</v>
      </c>
      <c r="D154" s="1">
        <v>3</v>
      </c>
      <c r="E154" s="1">
        <v>2</v>
      </c>
      <c r="F154" s="1">
        <v>4</v>
      </c>
      <c r="G154" s="1">
        <v>5</v>
      </c>
      <c r="H154" s="1">
        <v>3</v>
      </c>
      <c r="I154" s="1">
        <v>5</v>
      </c>
      <c r="J154" s="1">
        <v>4</v>
      </c>
      <c r="K154" s="1">
        <v>3</v>
      </c>
      <c r="L154" s="1">
        <v>3</v>
      </c>
      <c r="M154" s="1">
        <v>3</v>
      </c>
      <c r="N154" s="1">
        <v>3</v>
      </c>
      <c r="O154" s="1">
        <v>4</v>
      </c>
      <c r="P154" s="1">
        <v>5</v>
      </c>
      <c r="Q154" s="1">
        <v>5</v>
      </c>
      <c r="R154" s="1">
        <v>4</v>
      </c>
      <c r="S154" s="1">
        <v>4</v>
      </c>
      <c r="T154" s="1">
        <v>1</v>
      </c>
      <c r="U154" s="1">
        <v>1</v>
      </c>
      <c r="V154" s="1">
        <v>4</v>
      </c>
      <c r="W154" s="1">
        <v>5</v>
      </c>
      <c r="X154" s="1">
        <v>2</v>
      </c>
      <c r="Y154" s="1">
        <v>4</v>
      </c>
      <c r="Z154" s="1">
        <v>2</v>
      </c>
      <c r="AA154" s="1">
        <v>4</v>
      </c>
      <c r="AB154" s="1">
        <v>2</v>
      </c>
      <c r="AC154" s="1">
        <v>5</v>
      </c>
      <c r="AD154" s="1">
        <v>5</v>
      </c>
      <c r="AE154" s="1">
        <v>3</v>
      </c>
      <c r="AF154" s="1">
        <v>5</v>
      </c>
      <c r="AG154" s="1">
        <v>4</v>
      </c>
      <c r="AH154" s="1">
        <v>4</v>
      </c>
      <c r="AI154" s="1">
        <v>4</v>
      </c>
      <c r="AJ154" s="1">
        <v>1</v>
      </c>
      <c r="AK154" s="1">
        <v>5</v>
      </c>
      <c r="AL154" s="1">
        <v>4</v>
      </c>
      <c r="AM154" s="1">
        <v>1</v>
      </c>
      <c r="AN154" s="1">
        <v>4</v>
      </c>
      <c r="AO154" s="1">
        <v>5</v>
      </c>
      <c r="AP154" s="1">
        <v>4</v>
      </c>
      <c r="AQ154" s="1">
        <v>5</v>
      </c>
      <c r="AR154" s="1">
        <v>3</v>
      </c>
      <c r="AS154" s="1">
        <v>3</v>
      </c>
      <c r="AT154" s="1">
        <v>2</v>
      </c>
      <c r="AU154" s="1">
        <v>3</v>
      </c>
      <c r="AV154" s="1">
        <v>2</v>
      </c>
      <c r="AW154" s="1">
        <v>4</v>
      </c>
      <c r="AX154" s="1">
        <v>4</v>
      </c>
      <c r="AY154" s="1">
        <v>5</v>
      </c>
      <c r="AZ154" s="1">
        <v>4</v>
      </c>
      <c r="BA154" s="1">
        <v>4</v>
      </c>
      <c r="BB154" s="1">
        <v>1</v>
      </c>
      <c r="BC154" s="1">
        <v>2</v>
      </c>
      <c r="BD154" s="1">
        <v>4</v>
      </c>
      <c r="BE154" s="1" t="s">
        <v>2411</v>
      </c>
      <c r="BF154" s="1" t="s">
        <v>2414</v>
      </c>
      <c r="BG154" s="1" t="s">
        <v>2413</v>
      </c>
      <c r="BH154" s="1" t="s">
        <v>2416</v>
      </c>
      <c r="BI154" s="1" t="s">
        <v>2415</v>
      </c>
      <c r="BJ154" s="1" t="s">
        <v>2412</v>
      </c>
      <c r="BK154" s="1" t="s">
        <v>198</v>
      </c>
      <c r="BL154" s="1" t="s">
        <v>1564</v>
      </c>
      <c r="BM154" s="1" t="s">
        <v>1564</v>
      </c>
      <c r="BN154" s="1" t="s">
        <v>198</v>
      </c>
      <c r="BO154" s="1" t="s">
        <v>198</v>
      </c>
      <c r="BP154" s="1" t="s">
        <v>2418</v>
      </c>
      <c r="BQ154" s="1" t="s">
        <v>1564</v>
      </c>
      <c r="BR154" s="1" t="s">
        <v>1564</v>
      </c>
      <c r="BS154" s="1" t="s">
        <v>1564</v>
      </c>
      <c r="BT154" s="1" t="s">
        <v>1564</v>
      </c>
      <c r="BU154" s="1" t="s">
        <v>198</v>
      </c>
      <c r="BV154" s="1" t="s">
        <v>2119</v>
      </c>
      <c r="BW154" s="1" t="s">
        <v>2121</v>
      </c>
      <c r="BX154" s="1" t="s">
        <v>2128</v>
      </c>
      <c r="BY154" s="1" t="s">
        <v>705</v>
      </c>
      <c r="BZ154" s="1" t="s">
        <v>711</v>
      </c>
      <c r="CA154" s="1" t="s">
        <v>723</v>
      </c>
      <c r="CB154" s="1" t="s">
        <v>727</v>
      </c>
      <c r="CC154" s="1" t="s">
        <v>2560</v>
      </c>
      <c r="CD154" s="1" t="s">
        <v>830</v>
      </c>
      <c r="CE154" s="1" t="s">
        <v>1920</v>
      </c>
      <c r="CF154" s="1" t="s">
        <v>837</v>
      </c>
      <c r="CG154" s="1" t="s">
        <v>844</v>
      </c>
    </row>
    <row r="155" spans="1:85" ht="12.75" x14ac:dyDescent="0.2">
      <c r="A155" s="14">
        <v>42010.676495254622</v>
      </c>
      <c r="B155" s="1">
        <v>4</v>
      </c>
      <c r="C155" s="1">
        <v>1</v>
      </c>
      <c r="D155" s="1">
        <v>1</v>
      </c>
      <c r="E155" s="1">
        <v>3</v>
      </c>
      <c r="F155" s="1">
        <v>5</v>
      </c>
      <c r="G155" s="1">
        <v>5</v>
      </c>
      <c r="H155" s="1">
        <v>5</v>
      </c>
      <c r="I155" s="1">
        <v>5</v>
      </c>
      <c r="J155" s="1">
        <v>5</v>
      </c>
      <c r="K155" s="1">
        <v>5</v>
      </c>
      <c r="L155" s="1">
        <v>5</v>
      </c>
      <c r="M155" s="1">
        <v>5</v>
      </c>
      <c r="N155" s="1">
        <v>3</v>
      </c>
      <c r="O155" s="1">
        <v>5</v>
      </c>
      <c r="P155" s="1">
        <v>3</v>
      </c>
      <c r="Q155" s="1">
        <v>3</v>
      </c>
      <c r="R155" s="1">
        <v>3</v>
      </c>
      <c r="S155" s="1">
        <v>5</v>
      </c>
      <c r="T155" s="1">
        <v>5</v>
      </c>
      <c r="U155" s="1">
        <v>3</v>
      </c>
      <c r="V155" s="1">
        <v>5</v>
      </c>
      <c r="W155" s="1">
        <v>4</v>
      </c>
      <c r="X155" s="1">
        <v>3</v>
      </c>
      <c r="Y155" s="1">
        <v>5</v>
      </c>
      <c r="Z155" s="1">
        <v>3</v>
      </c>
      <c r="AA155" s="1">
        <v>4</v>
      </c>
      <c r="AB155" s="1">
        <v>3</v>
      </c>
      <c r="AC155" s="1">
        <v>4</v>
      </c>
      <c r="AD155" s="1">
        <v>3</v>
      </c>
      <c r="AE155" s="1">
        <v>3</v>
      </c>
      <c r="AF155" s="1">
        <v>5</v>
      </c>
      <c r="AG155" s="1">
        <v>5</v>
      </c>
      <c r="AH155" s="1">
        <v>5</v>
      </c>
      <c r="AI155" s="1">
        <v>5</v>
      </c>
      <c r="AJ155" s="1">
        <v>4</v>
      </c>
      <c r="AK155" s="1">
        <v>1</v>
      </c>
      <c r="AL155" s="1">
        <v>3</v>
      </c>
      <c r="AM155" s="1">
        <v>3</v>
      </c>
      <c r="AN155" s="1">
        <v>5</v>
      </c>
      <c r="AO155" s="1">
        <v>3</v>
      </c>
      <c r="AP155" s="1">
        <v>5</v>
      </c>
      <c r="AQ155" s="1">
        <v>5</v>
      </c>
      <c r="AR155" s="1">
        <v>5</v>
      </c>
      <c r="AS155" s="1">
        <v>5</v>
      </c>
      <c r="AT155" s="1">
        <v>5</v>
      </c>
      <c r="AU155" s="1">
        <v>5</v>
      </c>
      <c r="AV155" s="1">
        <v>3</v>
      </c>
      <c r="AW155" s="1">
        <v>5</v>
      </c>
      <c r="AX155" s="1">
        <v>5</v>
      </c>
      <c r="AY155" s="1">
        <v>3</v>
      </c>
      <c r="AZ155" s="1">
        <v>4</v>
      </c>
      <c r="BA155" s="1">
        <v>5</v>
      </c>
      <c r="BB155" s="1">
        <v>5</v>
      </c>
      <c r="BC155" s="1">
        <v>2</v>
      </c>
      <c r="BD155" s="1">
        <v>5</v>
      </c>
      <c r="BE155" s="1" t="s">
        <v>2411</v>
      </c>
      <c r="BF155" s="1" t="s">
        <v>2414</v>
      </c>
      <c r="BG155" s="1" t="s">
        <v>2415</v>
      </c>
      <c r="BH155" s="1" t="s">
        <v>2412</v>
      </c>
      <c r="BI155" s="1" t="s">
        <v>2413</v>
      </c>
      <c r="BJ155" s="1" t="s">
        <v>2416</v>
      </c>
      <c r="BK155" s="1" t="s">
        <v>1564</v>
      </c>
      <c r="BL155" s="1" t="s">
        <v>2118</v>
      </c>
      <c r="BM155" s="1" t="s">
        <v>2418</v>
      </c>
      <c r="BN155" s="1" t="s">
        <v>198</v>
      </c>
      <c r="BO155" s="1" t="s">
        <v>198</v>
      </c>
      <c r="BP155" s="1" t="s">
        <v>2118</v>
      </c>
      <c r="BQ155" s="1" t="s">
        <v>2118</v>
      </c>
      <c r="BR155" s="1" t="s">
        <v>2118</v>
      </c>
      <c r="BS155" s="1" t="s">
        <v>2118</v>
      </c>
      <c r="BT155" s="1" t="s">
        <v>2118</v>
      </c>
      <c r="BU155" s="1" t="s">
        <v>198</v>
      </c>
      <c r="BV155" s="1" t="s">
        <v>184</v>
      </c>
      <c r="BW155" s="1" t="s">
        <v>2121</v>
      </c>
      <c r="BX155" s="1" t="s">
        <v>2128</v>
      </c>
      <c r="BY155" s="1" t="s">
        <v>705</v>
      </c>
      <c r="BZ155" s="1" t="s">
        <v>714</v>
      </c>
      <c r="CA155" s="1" t="s">
        <v>1732</v>
      </c>
      <c r="CB155" s="1" t="s">
        <v>727</v>
      </c>
      <c r="CC155" s="1" t="s">
        <v>2561</v>
      </c>
      <c r="CD155" s="1" t="s">
        <v>828</v>
      </c>
      <c r="CE155" s="1" t="s">
        <v>1326</v>
      </c>
      <c r="CF155" s="1" t="s">
        <v>2562</v>
      </c>
      <c r="CG155" s="1" t="s">
        <v>844</v>
      </c>
    </row>
    <row r="156" spans="1:85" ht="12.75" x14ac:dyDescent="0.2">
      <c r="A156" s="14">
        <v>42010.68082219908</v>
      </c>
      <c r="B156" s="1">
        <v>3</v>
      </c>
      <c r="C156" s="1">
        <v>5</v>
      </c>
      <c r="D156" s="1">
        <v>3</v>
      </c>
      <c r="E156" s="1">
        <v>4</v>
      </c>
      <c r="F156" s="1">
        <v>4</v>
      </c>
      <c r="G156" s="1">
        <v>1</v>
      </c>
      <c r="H156" s="1">
        <v>5</v>
      </c>
      <c r="I156" s="1">
        <v>3</v>
      </c>
      <c r="J156" s="1">
        <v>5</v>
      </c>
      <c r="K156" s="1">
        <v>5</v>
      </c>
      <c r="L156" s="1">
        <v>3</v>
      </c>
      <c r="M156" s="1">
        <v>3</v>
      </c>
      <c r="N156" s="1">
        <v>2</v>
      </c>
      <c r="O156" s="1">
        <v>4</v>
      </c>
      <c r="P156" s="1">
        <v>4</v>
      </c>
      <c r="Q156" s="1">
        <v>3</v>
      </c>
      <c r="R156" s="1">
        <v>4</v>
      </c>
      <c r="S156" s="1">
        <v>5</v>
      </c>
      <c r="T156" s="1">
        <v>5</v>
      </c>
      <c r="U156" s="1">
        <v>5</v>
      </c>
      <c r="V156" s="1">
        <v>5</v>
      </c>
      <c r="W156" s="1">
        <v>5</v>
      </c>
      <c r="X156" s="1">
        <v>3</v>
      </c>
      <c r="Y156" s="1">
        <v>4</v>
      </c>
      <c r="Z156" s="1">
        <v>4</v>
      </c>
      <c r="AA156" s="1">
        <v>5</v>
      </c>
      <c r="AB156" s="1">
        <v>4</v>
      </c>
      <c r="AC156" s="1">
        <v>3</v>
      </c>
      <c r="AD156" s="1">
        <v>5</v>
      </c>
      <c r="AE156" s="1">
        <v>5</v>
      </c>
      <c r="AF156" s="1">
        <v>5</v>
      </c>
      <c r="AG156" s="1">
        <v>4</v>
      </c>
      <c r="AH156" s="1">
        <v>5</v>
      </c>
      <c r="AI156" s="1">
        <v>3</v>
      </c>
      <c r="AJ156" s="1">
        <v>2</v>
      </c>
      <c r="AK156" s="1">
        <v>5</v>
      </c>
      <c r="AL156" s="1">
        <v>4</v>
      </c>
      <c r="AM156" s="1">
        <v>5</v>
      </c>
      <c r="AN156" s="1">
        <v>5</v>
      </c>
      <c r="AO156" s="1">
        <v>2</v>
      </c>
      <c r="AP156" s="1">
        <v>5</v>
      </c>
      <c r="AQ156" s="1">
        <v>3</v>
      </c>
      <c r="AR156" s="1">
        <v>5</v>
      </c>
      <c r="AS156" s="1">
        <v>5</v>
      </c>
      <c r="AT156" s="1">
        <v>3</v>
      </c>
      <c r="AU156" s="1">
        <v>3</v>
      </c>
      <c r="AV156" s="1">
        <v>2</v>
      </c>
      <c r="AW156" s="1">
        <v>3</v>
      </c>
      <c r="AX156" s="1">
        <v>5</v>
      </c>
      <c r="AY156" s="1">
        <v>3</v>
      </c>
      <c r="AZ156" s="1">
        <v>3</v>
      </c>
      <c r="BA156" s="1">
        <v>5</v>
      </c>
      <c r="BB156" s="1">
        <v>5</v>
      </c>
      <c r="BC156" s="1">
        <v>5</v>
      </c>
      <c r="BD156" s="1">
        <v>5</v>
      </c>
      <c r="BE156" s="1" t="s">
        <v>2416</v>
      </c>
      <c r="BF156" s="1" t="s">
        <v>2411</v>
      </c>
      <c r="BG156" s="1" t="s">
        <v>2414</v>
      </c>
      <c r="BH156" s="1" t="s">
        <v>2413</v>
      </c>
      <c r="BI156" s="1" t="s">
        <v>2412</v>
      </c>
      <c r="BJ156" s="1" t="s">
        <v>2415</v>
      </c>
      <c r="BK156" s="1" t="s">
        <v>198</v>
      </c>
      <c r="BL156" s="1" t="s">
        <v>2418</v>
      </c>
      <c r="BM156" s="1" t="s">
        <v>2418</v>
      </c>
      <c r="BN156" s="1" t="s">
        <v>198</v>
      </c>
      <c r="BO156" s="1" t="s">
        <v>198</v>
      </c>
      <c r="BP156" s="1" t="s">
        <v>1564</v>
      </c>
      <c r="BQ156" s="1" t="s">
        <v>2418</v>
      </c>
      <c r="BR156" s="1" t="s">
        <v>1564</v>
      </c>
      <c r="BS156" s="1" t="s">
        <v>2418</v>
      </c>
      <c r="BT156" s="1" t="s">
        <v>2418</v>
      </c>
      <c r="BU156" s="1" t="s">
        <v>198</v>
      </c>
      <c r="BV156" s="1" t="s">
        <v>2119</v>
      </c>
      <c r="BW156" s="1" t="s">
        <v>2121</v>
      </c>
      <c r="BX156" s="1" t="s">
        <v>2128</v>
      </c>
      <c r="BY156" s="1" t="s">
        <v>705</v>
      </c>
      <c r="BZ156" s="1" t="s">
        <v>712</v>
      </c>
      <c r="CA156" s="1" t="s">
        <v>719</v>
      </c>
      <c r="CB156" s="1" t="s">
        <v>727</v>
      </c>
      <c r="CC156" s="1" t="s">
        <v>2563</v>
      </c>
      <c r="CD156" s="1" t="s">
        <v>828</v>
      </c>
      <c r="CE156" s="1" t="s">
        <v>2564</v>
      </c>
      <c r="CF156" s="1" t="s">
        <v>2565</v>
      </c>
      <c r="CG156" s="1" t="s">
        <v>2566</v>
      </c>
    </row>
    <row r="157" spans="1:85" ht="12.75" x14ac:dyDescent="0.2">
      <c r="A157" s="14">
        <v>42010.682326979164</v>
      </c>
      <c r="B157" s="1">
        <v>2</v>
      </c>
      <c r="C157" s="1">
        <v>5</v>
      </c>
      <c r="D157" s="1">
        <v>1</v>
      </c>
      <c r="E157" s="1">
        <v>2</v>
      </c>
      <c r="F157" s="1">
        <v>5</v>
      </c>
      <c r="G157" s="1">
        <v>5</v>
      </c>
      <c r="H157" s="1">
        <v>5</v>
      </c>
      <c r="I157" s="1">
        <v>5</v>
      </c>
      <c r="J157" s="1">
        <v>2</v>
      </c>
      <c r="K157" s="1">
        <v>1</v>
      </c>
      <c r="L157" s="1">
        <v>2</v>
      </c>
      <c r="M157" s="1">
        <v>1</v>
      </c>
      <c r="N157" s="1">
        <v>2</v>
      </c>
      <c r="O157" s="1">
        <v>2</v>
      </c>
      <c r="P157" s="1">
        <v>5</v>
      </c>
      <c r="Q157" s="1">
        <v>2</v>
      </c>
      <c r="R157" s="1">
        <v>5</v>
      </c>
      <c r="S157" s="1">
        <v>5</v>
      </c>
      <c r="T157" s="1">
        <v>1</v>
      </c>
      <c r="U157" s="1">
        <v>2</v>
      </c>
      <c r="V157" s="1">
        <v>5</v>
      </c>
      <c r="W157" s="1">
        <v>5</v>
      </c>
      <c r="X157" s="1">
        <v>5</v>
      </c>
      <c r="Y157" s="1">
        <v>5</v>
      </c>
      <c r="Z157" s="1">
        <v>5</v>
      </c>
      <c r="AA157" s="1">
        <v>5</v>
      </c>
      <c r="AB157" s="1">
        <v>5</v>
      </c>
      <c r="AC157" s="1">
        <v>5</v>
      </c>
      <c r="AD157" s="1">
        <v>5</v>
      </c>
      <c r="AE157" s="1">
        <v>5</v>
      </c>
      <c r="AF157" s="1">
        <v>5</v>
      </c>
      <c r="AG157" s="1">
        <v>5</v>
      </c>
      <c r="AH157" s="1">
        <v>5</v>
      </c>
      <c r="AI157" s="1">
        <v>5</v>
      </c>
      <c r="AJ157" s="1">
        <v>5</v>
      </c>
      <c r="AK157" s="1">
        <v>5</v>
      </c>
      <c r="AL157" s="1">
        <v>1</v>
      </c>
      <c r="AM157" s="1">
        <v>4</v>
      </c>
      <c r="AN157" s="1">
        <v>4</v>
      </c>
      <c r="AO157" s="1">
        <v>5</v>
      </c>
      <c r="AP157" s="1">
        <v>5</v>
      </c>
      <c r="AQ157" s="1">
        <v>5</v>
      </c>
      <c r="AR157" s="1">
        <v>1</v>
      </c>
      <c r="AS157" s="1">
        <v>2</v>
      </c>
      <c r="AT157" s="1">
        <v>4</v>
      </c>
      <c r="AU157" s="1">
        <v>1</v>
      </c>
      <c r="AV157" s="1">
        <v>1</v>
      </c>
      <c r="AW157" s="1">
        <v>4</v>
      </c>
      <c r="AX157" s="1">
        <v>4</v>
      </c>
      <c r="AY157" s="1">
        <v>4</v>
      </c>
      <c r="AZ157" s="1">
        <v>5</v>
      </c>
      <c r="BA157" s="1">
        <v>4</v>
      </c>
      <c r="BB157" s="1">
        <v>1</v>
      </c>
      <c r="BC157" s="1">
        <v>4</v>
      </c>
      <c r="BD157" s="1">
        <v>5</v>
      </c>
      <c r="BE157" s="1" t="s">
        <v>2413</v>
      </c>
      <c r="BF157" s="1" t="s">
        <v>2411</v>
      </c>
      <c r="BG157" s="1" t="s">
        <v>2411</v>
      </c>
      <c r="BH157" s="1" t="s">
        <v>2411</v>
      </c>
      <c r="BI157" s="1" t="s">
        <v>2414</v>
      </c>
      <c r="BJ157" s="1" t="s">
        <v>2414</v>
      </c>
      <c r="BK157" s="1" t="s">
        <v>198</v>
      </c>
      <c r="BL157" s="1" t="s">
        <v>198</v>
      </c>
      <c r="BM157" s="1" t="s">
        <v>198</v>
      </c>
      <c r="BN157" s="1" t="s">
        <v>198</v>
      </c>
      <c r="BO157" s="1" t="s">
        <v>198</v>
      </c>
      <c r="BP157" s="1" t="s">
        <v>2118</v>
      </c>
      <c r="BQ157" s="1" t="s">
        <v>198</v>
      </c>
      <c r="BR157" s="1" t="s">
        <v>198</v>
      </c>
      <c r="BS157" s="1" t="s">
        <v>198</v>
      </c>
      <c r="BT157" s="1" t="s">
        <v>198</v>
      </c>
      <c r="BU157" s="1" t="s">
        <v>198</v>
      </c>
      <c r="BV157" s="1" t="s">
        <v>187</v>
      </c>
      <c r="BW157" s="1" t="s">
        <v>2530</v>
      </c>
      <c r="BX157" s="1" t="s">
        <v>2128</v>
      </c>
      <c r="BY157" s="1" t="s">
        <v>704</v>
      </c>
      <c r="BZ157" s="1" t="s">
        <v>713</v>
      </c>
      <c r="CA157" s="1" t="s">
        <v>719</v>
      </c>
      <c r="CB157" s="1" t="s">
        <v>727</v>
      </c>
      <c r="CC157" s="1" t="s">
        <v>2067</v>
      </c>
      <c r="CD157" s="1" t="s">
        <v>828</v>
      </c>
      <c r="CE157" s="1" t="s">
        <v>1088</v>
      </c>
      <c r="CF157" s="1" t="s">
        <v>837</v>
      </c>
      <c r="CG157" s="1" t="s">
        <v>844</v>
      </c>
    </row>
    <row r="158" spans="1:85" ht="12.75" x14ac:dyDescent="0.2">
      <c r="A158" s="14">
        <v>42010.689009606482</v>
      </c>
      <c r="B158" s="1">
        <v>3</v>
      </c>
      <c r="C158" s="1">
        <v>4</v>
      </c>
      <c r="D158" s="1">
        <v>3</v>
      </c>
      <c r="E158" s="1" t="s">
        <v>5</v>
      </c>
      <c r="F158" s="1">
        <v>4</v>
      </c>
      <c r="G158" s="1" t="s">
        <v>5</v>
      </c>
      <c r="H158" s="1">
        <v>3</v>
      </c>
      <c r="I158" s="1">
        <v>3</v>
      </c>
      <c r="J158" s="1" t="s">
        <v>5</v>
      </c>
      <c r="K158" s="1">
        <v>3</v>
      </c>
      <c r="L158" s="1">
        <v>3</v>
      </c>
      <c r="M158" s="1" t="s">
        <v>5</v>
      </c>
      <c r="N158" s="1">
        <v>3</v>
      </c>
      <c r="O158" s="1">
        <v>5</v>
      </c>
      <c r="P158" s="1">
        <v>2</v>
      </c>
      <c r="Q158" s="1">
        <v>2</v>
      </c>
      <c r="R158" s="1">
        <v>4</v>
      </c>
      <c r="S158" s="1">
        <v>5</v>
      </c>
      <c r="T158" s="1">
        <v>3</v>
      </c>
      <c r="U158" s="1">
        <v>3</v>
      </c>
      <c r="V158" s="1">
        <v>2</v>
      </c>
      <c r="W158" s="1">
        <v>4</v>
      </c>
      <c r="X158" s="1">
        <v>2</v>
      </c>
      <c r="Y158" s="1">
        <v>5</v>
      </c>
      <c r="Z158" s="1">
        <v>4</v>
      </c>
      <c r="AA158" s="1">
        <v>4</v>
      </c>
      <c r="AB158" s="1">
        <v>2</v>
      </c>
      <c r="AC158" s="1">
        <v>5</v>
      </c>
      <c r="AD158" s="1">
        <v>4</v>
      </c>
      <c r="AE158" s="1">
        <v>3</v>
      </c>
      <c r="AF158" s="1">
        <v>4</v>
      </c>
      <c r="AG158" s="1">
        <v>4</v>
      </c>
      <c r="AH158" s="1">
        <v>5</v>
      </c>
      <c r="AI158" s="1">
        <v>3</v>
      </c>
      <c r="AJ158" s="1">
        <v>4</v>
      </c>
      <c r="AK158" s="1">
        <v>4</v>
      </c>
      <c r="AL158" s="1">
        <v>2</v>
      </c>
      <c r="AM158" s="1">
        <v>1</v>
      </c>
      <c r="AN158" s="1">
        <v>5</v>
      </c>
      <c r="AO158" s="1">
        <v>3</v>
      </c>
      <c r="AP158" s="1">
        <v>4</v>
      </c>
      <c r="AQ158" s="1">
        <v>4</v>
      </c>
      <c r="AR158" s="1">
        <v>1</v>
      </c>
      <c r="AS158" s="1">
        <v>3</v>
      </c>
      <c r="AT158" s="1">
        <v>1</v>
      </c>
      <c r="AU158" s="1" t="s">
        <v>5</v>
      </c>
      <c r="AV158" s="1">
        <v>2</v>
      </c>
      <c r="AW158" s="1">
        <v>4</v>
      </c>
      <c r="AX158" s="1">
        <v>2</v>
      </c>
      <c r="AY158" s="1" t="s">
        <v>5</v>
      </c>
      <c r="AZ158" s="1">
        <v>4</v>
      </c>
      <c r="BA158" s="1">
        <v>5</v>
      </c>
      <c r="BB158" s="1">
        <v>5</v>
      </c>
      <c r="BC158" s="1">
        <v>2</v>
      </c>
      <c r="BD158" s="1">
        <v>3</v>
      </c>
      <c r="BE158" s="1" t="s">
        <v>2411</v>
      </c>
      <c r="BF158" s="1" t="s">
        <v>2415</v>
      </c>
      <c r="BG158" s="1" t="s">
        <v>2412</v>
      </c>
      <c r="BH158" s="1" t="s">
        <v>2416</v>
      </c>
      <c r="BI158" s="1" t="s">
        <v>2414</v>
      </c>
      <c r="BJ158" s="1" t="s">
        <v>2413</v>
      </c>
      <c r="BK158" s="1" t="s">
        <v>2418</v>
      </c>
      <c r="BL158" s="1" t="s">
        <v>2418</v>
      </c>
      <c r="BM158" s="1" t="s">
        <v>198</v>
      </c>
      <c r="BN158" s="1" t="s">
        <v>198</v>
      </c>
      <c r="BO158" s="1" t="s">
        <v>198</v>
      </c>
      <c r="BP158" s="1" t="s">
        <v>2418</v>
      </c>
      <c r="BQ158" s="1" t="s">
        <v>2418</v>
      </c>
      <c r="BR158" s="1" t="s">
        <v>1564</v>
      </c>
      <c r="BS158" s="1" t="s">
        <v>5</v>
      </c>
      <c r="BT158" s="1" t="s">
        <v>5</v>
      </c>
      <c r="BU158" s="1" t="s">
        <v>198</v>
      </c>
      <c r="BV158" s="1" t="s">
        <v>2119</v>
      </c>
      <c r="BX158" s="1" t="s">
        <v>2128</v>
      </c>
      <c r="BY158" s="1" t="s">
        <v>704</v>
      </c>
      <c r="BZ158" s="1" t="s">
        <v>714</v>
      </c>
      <c r="CA158" s="1" t="s">
        <v>723</v>
      </c>
      <c r="CB158" s="1" t="s">
        <v>727</v>
      </c>
      <c r="CC158" s="1" t="s">
        <v>2285</v>
      </c>
      <c r="CD158" s="1" t="s">
        <v>828</v>
      </c>
      <c r="CE158" s="1" t="s">
        <v>2481</v>
      </c>
      <c r="CF158" s="1" t="s">
        <v>837</v>
      </c>
      <c r="CG158" s="1" t="s">
        <v>844</v>
      </c>
    </row>
    <row r="159" spans="1:85" ht="12.75" x14ac:dyDescent="0.2">
      <c r="A159" s="14">
        <v>42010.690614942127</v>
      </c>
      <c r="B159" s="1">
        <v>3</v>
      </c>
      <c r="C159" s="1">
        <v>2</v>
      </c>
      <c r="D159" s="1">
        <v>4</v>
      </c>
      <c r="E159" s="1">
        <v>4</v>
      </c>
      <c r="F159" s="1">
        <v>4</v>
      </c>
      <c r="G159" s="1">
        <v>2</v>
      </c>
      <c r="H159" s="1">
        <v>2</v>
      </c>
      <c r="I159" s="1">
        <v>2</v>
      </c>
      <c r="J159" s="1">
        <v>3</v>
      </c>
      <c r="K159" s="1">
        <v>4</v>
      </c>
      <c r="L159" s="1">
        <v>4</v>
      </c>
      <c r="M159" s="1">
        <v>3</v>
      </c>
      <c r="N159" s="1">
        <v>3</v>
      </c>
      <c r="O159" s="1">
        <v>3</v>
      </c>
      <c r="P159" s="1">
        <v>2</v>
      </c>
      <c r="Q159" s="1">
        <v>2</v>
      </c>
      <c r="R159" s="1">
        <v>3</v>
      </c>
      <c r="S159" s="1">
        <v>4</v>
      </c>
      <c r="T159" s="1">
        <v>4</v>
      </c>
      <c r="U159" s="1">
        <v>4</v>
      </c>
      <c r="V159" s="1">
        <v>3</v>
      </c>
      <c r="W159" s="1">
        <v>3</v>
      </c>
      <c r="X159" s="1">
        <v>4</v>
      </c>
      <c r="Y159" s="1">
        <v>5</v>
      </c>
      <c r="Z159" s="1">
        <v>5</v>
      </c>
      <c r="AA159" s="1">
        <v>4</v>
      </c>
      <c r="AB159" s="1">
        <v>4</v>
      </c>
      <c r="AC159" s="1">
        <v>4</v>
      </c>
      <c r="AD159" s="1">
        <v>4</v>
      </c>
      <c r="AE159" s="1">
        <v>3</v>
      </c>
      <c r="AF159" s="1">
        <v>4</v>
      </c>
      <c r="AG159" s="1">
        <v>4</v>
      </c>
      <c r="AH159" s="1">
        <v>3</v>
      </c>
      <c r="AI159" s="1">
        <v>3</v>
      </c>
      <c r="AJ159" s="1">
        <v>4</v>
      </c>
      <c r="AK159" s="1">
        <v>2</v>
      </c>
      <c r="AL159" s="1">
        <v>4</v>
      </c>
      <c r="AM159" s="1">
        <v>4</v>
      </c>
      <c r="AN159" s="1">
        <v>4</v>
      </c>
      <c r="AO159" s="1">
        <v>1</v>
      </c>
      <c r="AP159" s="1">
        <v>1</v>
      </c>
      <c r="AQ159" s="1">
        <v>1</v>
      </c>
      <c r="AR159" s="1">
        <v>2</v>
      </c>
      <c r="AS159" s="1">
        <v>4</v>
      </c>
      <c r="AT159" s="1">
        <v>4</v>
      </c>
      <c r="AU159" s="1">
        <v>2</v>
      </c>
      <c r="AV159" s="1">
        <v>2</v>
      </c>
      <c r="AW159" s="1">
        <v>2</v>
      </c>
      <c r="AX159" s="1">
        <v>2</v>
      </c>
      <c r="AY159" s="1">
        <v>2</v>
      </c>
      <c r="AZ159" s="1">
        <v>2</v>
      </c>
      <c r="BA159" s="1">
        <v>4</v>
      </c>
      <c r="BB159" s="1">
        <v>4</v>
      </c>
      <c r="BC159" s="1">
        <v>4</v>
      </c>
      <c r="BD159" s="1">
        <v>3</v>
      </c>
      <c r="BE159" s="1" t="s">
        <v>2413</v>
      </c>
      <c r="BF159" s="1" t="s">
        <v>2411</v>
      </c>
      <c r="BG159" s="1" t="s">
        <v>2411</v>
      </c>
      <c r="BH159" s="1" t="s">
        <v>2414</v>
      </c>
      <c r="BI159" s="1" t="s">
        <v>2411</v>
      </c>
      <c r="BJ159" s="1" t="s">
        <v>2413</v>
      </c>
      <c r="BK159" s="1" t="s">
        <v>198</v>
      </c>
      <c r="BL159" s="1" t="s">
        <v>198</v>
      </c>
      <c r="BM159" s="1" t="s">
        <v>198</v>
      </c>
      <c r="BN159" s="1" t="s">
        <v>198</v>
      </c>
      <c r="BO159" s="1" t="s">
        <v>2418</v>
      </c>
      <c r="BP159" s="1" t="s">
        <v>2418</v>
      </c>
      <c r="BQ159" s="1" t="s">
        <v>2418</v>
      </c>
      <c r="BR159" s="1" t="s">
        <v>2418</v>
      </c>
      <c r="BS159" s="1" t="s">
        <v>2418</v>
      </c>
      <c r="BT159" s="1" t="s">
        <v>2418</v>
      </c>
      <c r="BU159" s="1" t="s">
        <v>198</v>
      </c>
      <c r="BV159" s="1" t="s">
        <v>2204</v>
      </c>
      <c r="BW159" s="1" t="s">
        <v>2205</v>
      </c>
      <c r="BX159" s="1" t="s">
        <v>2136</v>
      </c>
      <c r="BY159" s="1" t="s">
        <v>705</v>
      </c>
      <c r="BZ159" s="1" t="s">
        <v>714</v>
      </c>
      <c r="CA159" s="1" t="s">
        <v>719</v>
      </c>
      <c r="CB159" s="1" t="s">
        <v>728</v>
      </c>
      <c r="CC159" s="1" t="s">
        <v>2168</v>
      </c>
      <c r="CD159" s="1" t="s">
        <v>2567</v>
      </c>
      <c r="CF159" s="1" t="s">
        <v>404</v>
      </c>
      <c r="CG159" s="1" t="s">
        <v>846</v>
      </c>
    </row>
    <row r="160" spans="1:85" ht="12.75" x14ac:dyDescent="0.2">
      <c r="A160" s="14">
        <v>42010.693570810181</v>
      </c>
      <c r="B160" s="1">
        <v>1</v>
      </c>
      <c r="C160" s="1">
        <v>4</v>
      </c>
      <c r="D160" s="1">
        <v>1</v>
      </c>
      <c r="E160" s="1" t="s">
        <v>5</v>
      </c>
      <c r="F160" s="1">
        <v>5</v>
      </c>
      <c r="G160" s="1">
        <v>3</v>
      </c>
      <c r="H160" s="1">
        <v>4</v>
      </c>
      <c r="I160" s="1">
        <v>2</v>
      </c>
      <c r="J160" s="1">
        <v>5</v>
      </c>
      <c r="K160" s="1">
        <v>5</v>
      </c>
      <c r="L160" s="1" t="s">
        <v>5</v>
      </c>
      <c r="M160" s="1">
        <v>1</v>
      </c>
      <c r="N160" s="1">
        <v>4</v>
      </c>
      <c r="O160" s="1">
        <v>4</v>
      </c>
      <c r="P160" s="1">
        <v>3</v>
      </c>
      <c r="Q160" s="1">
        <v>3</v>
      </c>
      <c r="R160" s="1">
        <v>5</v>
      </c>
      <c r="S160" s="1">
        <v>1</v>
      </c>
      <c r="T160" s="1">
        <v>1</v>
      </c>
      <c r="U160" s="1">
        <v>4</v>
      </c>
      <c r="V160" s="1">
        <v>5</v>
      </c>
      <c r="W160" s="1">
        <v>1</v>
      </c>
      <c r="X160" s="1">
        <v>1</v>
      </c>
      <c r="Y160" s="1">
        <v>4</v>
      </c>
      <c r="Z160" s="1">
        <v>2</v>
      </c>
      <c r="AA160" s="1">
        <v>3</v>
      </c>
      <c r="AB160" s="1">
        <v>1</v>
      </c>
      <c r="AC160" s="1">
        <v>4</v>
      </c>
      <c r="AD160" s="1">
        <v>1</v>
      </c>
      <c r="AE160" s="1">
        <v>1</v>
      </c>
      <c r="AF160" s="1">
        <v>3</v>
      </c>
      <c r="AG160" s="1">
        <v>2</v>
      </c>
      <c r="AH160" s="1">
        <v>5</v>
      </c>
      <c r="AI160" s="1">
        <v>1</v>
      </c>
      <c r="AJ160" s="1">
        <v>3</v>
      </c>
      <c r="AK160" s="1">
        <v>5</v>
      </c>
      <c r="AL160" s="1">
        <v>2</v>
      </c>
      <c r="AM160" s="1">
        <v>1</v>
      </c>
      <c r="AN160" s="1">
        <v>5</v>
      </c>
      <c r="AO160" s="1">
        <v>5</v>
      </c>
      <c r="AP160" s="1">
        <v>5</v>
      </c>
      <c r="AQ160" s="1">
        <v>5</v>
      </c>
      <c r="AR160" s="1">
        <v>5</v>
      </c>
      <c r="AS160" s="1">
        <v>5</v>
      </c>
      <c r="AT160" s="1">
        <v>5</v>
      </c>
      <c r="AU160" s="1">
        <v>3</v>
      </c>
      <c r="AV160" s="1">
        <v>5</v>
      </c>
      <c r="AW160" s="1">
        <v>5</v>
      </c>
      <c r="AX160" s="1">
        <v>2</v>
      </c>
      <c r="AY160" s="1">
        <v>5</v>
      </c>
      <c r="AZ160" s="1">
        <v>5</v>
      </c>
      <c r="BA160" s="1">
        <v>3</v>
      </c>
      <c r="BB160" s="1">
        <v>2</v>
      </c>
      <c r="BC160" s="1">
        <v>4</v>
      </c>
      <c r="BD160" s="1">
        <v>5</v>
      </c>
      <c r="BE160" s="1" t="s">
        <v>2414</v>
      </c>
      <c r="BF160" s="1" t="s">
        <v>2413</v>
      </c>
      <c r="BG160" s="1" t="s">
        <v>2411</v>
      </c>
      <c r="BH160" s="1" t="s">
        <v>2415</v>
      </c>
      <c r="BI160" s="1" t="s">
        <v>2412</v>
      </c>
      <c r="BJ160" s="1" t="s">
        <v>2411</v>
      </c>
      <c r="BK160" s="1" t="s">
        <v>198</v>
      </c>
      <c r="BL160" s="1" t="s">
        <v>198</v>
      </c>
      <c r="BM160" s="1" t="s">
        <v>198</v>
      </c>
      <c r="BN160" s="1" t="s">
        <v>198</v>
      </c>
      <c r="BO160" s="1" t="s">
        <v>2418</v>
      </c>
      <c r="BP160" s="1" t="s">
        <v>2418</v>
      </c>
      <c r="BQ160" s="1" t="s">
        <v>2418</v>
      </c>
      <c r="BR160" s="1" t="s">
        <v>2418</v>
      </c>
      <c r="BS160" s="1" t="s">
        <v>1564</v>
      </c>
      <c r="BT160" s="1" t="s">
        <v>2418</v>
      </c>
      <c r="BU160" s="1" t="s">
        <v>198</v>
      </c>
      <c r="BV160" s="1" t="s">
        <v>2119</v>
      </c>
      <c r="BW160" s="1" t="s">
        <v>2125</v>
      </c>
      <c r="BX160" s="1" t="s">
        <v>2128</v>
      </c>
      <c r="BY160" s="1" t="s">
        <v>704</v>
      </c>
      <c r="BZ160" s="1" t="s">
        <v>712</v>
      </c>
      <c r="CA160" s="1" t="s">
        <v>719</v>
      </c>
      <c r="CB160" s="1" t="s">
        <v>727</v>
      </c>
      <c r="CC160" s="1" t="s">
        <v>2568</v>
      </c>
      <c r="CD160" s="1" t="s">
        <v>2569</v>
      </c>
      <c r="CE160" s="1" t="s">
        <v>828</v>
      </c>
      <c r="CF160" s="1" t="s">
        <v>837</v>
      </c>
      <c r="CG160" s="1" t="s">
        <v>844</v>
      </c>
    </row>
    <row r="161" spans="1:85" ht="12.75" x14ac:dyDescent="0.2">
      <c r="A161" s="14">
        <v>42010.694517581011</v>
      </c>
      <c r="B161" s="1">
        <v>5</v>
      </c>
      <c r="C161" s="1">
        <v>4</v>
      </c>
      <c r="D161" s="1">
        <v>4</v>
      </c>
      <c r="E161" s="1">
        <v>3</v>
      </c>
      <c r="F161" s="1">
        <v>5</v>
      </c>
      <c r="G161" s="1">
        <v>2</v>
      </c>
      <c r="H161" s="1">
        <v>4</v>
      </c>
      <c r="I161" s="1">
        <v>5</v>
      </c>
      <c r="J161" s="1">
        <v>5</v>
      </c>
      <c r="K161" s="1">
        <v>5</v>
      </c>
      <c r="L161" s="1">
        <v>4</v>
      </c>
      <c r="M161" s="1">
        <v>4</v>
      </c>
      <c r="N161" s="1">
        <v>4</v>
      </c>
      <c r="O161" s="1">
        <v>4</v>
      </c>
      <c r="P161" s="1">
        <v>5</v>
      </c>
      <c r="Q161" s="1">
        <v>4</v>
      </c>
      <c r="R161" s="1">
        <v>4</v>
      </c>
      <c r="S161" s="1">
        <v>5</v>
      </c>
      <c r="T161" s="1">
        <v>4</v>
      </c>
      <c r="U161" s="1">
        <v>4</v>
      </c>
      <c r="V161" s="1">
        <v>5</v>
      </c>
      <c r="W161" s="1">
        <v>5</v>
      </c>
      <c r="X161" s="1">
        <v>5</v>
      </c>
      <c r="Y161" s="1">
        <v>5</v>
      </c>
      <c r="Z161" s="1">
        <v>5</v>
      </c>
      <c r="AA161" s="1">
        <v>5</v>
      </c>
      <c r="AB161" s="1">
        <v>5</v>
      </c>
      <c r="AC161" s="1">
        <v>5</v>
      </c>
      <c r="AD161" s="1">
        <v>4</v>
      </c>
      <c r="AE161" s="1">
        <v>3</v>
      </c>
      <c r="AF161" s="1">
        <v>5</v>
      </c>
      <c r="AG161" s="1">
        <v>5</v>
      </c>
      <c r="AH161" s="1">
        <v>5</v>
      </c>
      <c r="AI161" s="1">
        <v>4</v>
      </c>
      <c r="AJ161" s="1">
        <v>5</v>
      </c>
      <c r="AK161" s="1">
        <v>5</v>
      </c>
      <c r="AL161" s="1">
        <v>4</v>
      </c>
      <c r="AM161" s="1">
        <v>3</v>
      </c>
      <c r="AN161" s="1">
        <v>5</v>
      </c>
      <c r="AO161" s="1">
        <v>3</v>
      </c>
      <c r="AP161" s="1">
        <v>5</v>
      </c>
      <c r="AQ161" s="1">
        <v>4</v>
      </c>
      <c r="AR161" s="1">
        <v>5</v>
      </c>
      <c r="AS161" s="1">
        <v>5</v>
      </c>
      <c r="AT161" s="1">
        <v>5</v>
      </c>
      <c r="AU161" s="1">
        <v>4</v>
      </c>
      <c r="AV161" s="1">
        <v>4</v>
      </c>
      <c r="AW161" s="1">
        <v>4</v>
      </c>
      <c r="AX161" s="1">
        <v>5</v>
      </c>
      <c r="AY161" s="1">
        <v>5</v>
      </c>
      <c r="AZ161" s="1">
        <v>4</v>
      </c>
      <c r="BA161" s="1">
        <v>5</v>
      </c>
      <c r="BB161" s="1">
        <v>4</v>
      </c>
      <c r="BC161" s="1">
        <v>4</v>
      </c>
      <c r="BD161" s="1">
        <v>5</v>
      </c>
      <c r="BE161" s="1" t="s">
        <v>2413</v>
      </c>
      <c r="BF161" s="1" t="s">
        <v>2414</v>
      </c>
      <c r="BG161" s="1" t="s">
        <v>2412</v>
      </c>
      <c r="BH161" s="1" t="s">
        <v>2416</v>
      </c>
      <c r="BI161" s="1" t="s">
        <v>2411</v>
      </c>
      <c r="BJ161" s="1" t="s">
        <v>2415</v>
      </c>
      <c r="BK161" s="1" t="s">
        <v>198</v>
      </c>
      <c r="BL161" s="1" t="s">
        <v>198</v>
      </c>
      <c r="BM161" s="1" t="s">
        <v>198</v>
      </c>
      <c r="BN161" s="1" t="s">
        <v>198</v>
      </c>
      <c r="BO161" s="1" t="s">
        <v>198</v>
      </c>
      <c r="BP161" s="1" t="s">
        <v>1564</v>
      </c>
      <c r="BQ161" s="1" t="s">
        <v>198</v>
      </c>
      <c r="BR161" s="1" t="s">
        <v>198</v>
      </c>
      <c r="BS161" s="1" t="s">
        <v>198</v>
      </c>
      <c r="BT161" s="1" t="s">
        <v>198</v>
      </c>
      <c r="BU161" s="1" t="s">
        <v>198</v>
      </c>
      <c r="BV161" s="1" t="s">
        <v>183</v>
      </c>
      <c r="BW161" s="1" t="s">
        <v>1556</v>
      </c>
      <c r="BX161" s="1" t="s">
        <v>2128</v>
      </c>
      <c r="BY161" s="1" t="s">
        <v>704</v>
      </c>
      <c r="BZ161" s="1" t="s">
        <v>712</v>
      </c>
      <c r="CA161" s="1" t="s">
        <v>720</v>
      </c>
      <c r="CB161" s="1" t="s">
        <v>727</v>
      </c>
      <c r="CC161" s="1" t="s">
        <v>738</v>
      </c>
      <c r="CD161" s="1" t="s">
        <v>741</v>
      </c>
      <c r="CE161" s="1" t="s">
        <v>2314</v>
      </c>
      <c r="CF161" s="1" t="s">
        <v>837</v>
      </c>
      <c r="CG161" s="1" t="s">
        <v>844</v>
      </c>
    </row>
    <row r="162" spans="1:85" ht="12.75" x14ac:dyDescent="0.2">
      <c r="A162" s="14">
        <v>42010.696714201389</v>
      </c>
      <c r="B162" s="1">
        <v>5</v>
      </c>
      <c r="C162" s="1">
        <v>2</v>
      </c>
      <c r="D162" s="1">
        <v>3</v>
      </c>
      <c r="E162" s="1">
        <v>3</v>
      </c>
      <c r="F162" s="1">
        <v>4</v>
      </c>
      <c r="G162" s="1">
        <v>4</v>
      </c>
      <c r="H162" s="1">
        <v>4</v>
      </c>
      <c r="I162" s="1">
        <v>3</v>
      </c>
      <c r="J162" s="1">
        <v>1</v>
      </c>
      <c r="K162" s="1">
        <v>2</v>
      </c>
      <c r="L162" s="1">
        <v>4</v>
      </c>
      <c r="M162" s="1">
        <v>1</v>
      </c>
      <c r="N162" s="1">
        <v>1</v>
      </c>
      <c r="O162" s="1">
        <v>4</v>
      </c>
      <c r="P162" s="1">
        <v>3</v>
      </c>
      <c r="Q162" s="1">
        <v>2</v>
      </c>
      <c r="R162" s="1">
        <v>2</v>
      </c>
      <c r="S162" s="1">
        <v>5</v>
      </c>
      <c r="T162" s="1">
        <v>1</v>
      </c>
      <c r="U162" s="1">
        <v>3</v>
      </c>
      <c r="V162" s="1">
        <v>4</v>
      </c>
      <c r="W162" s="1">
        <v>4</v>
      </c>
      <c r="X162" s="1">
        <v>4</v>
      </c>
      <c r="Y162" s="1">
        <v>3</v>
      </c>
      <c r="Z162" s="1">
        <v>4</v>
      </c>
      <c r="AA162" s="1">
        <v>4</v>
      </c>
      <c r="AB162" s="1">
        <v>3</v>
      </c>
      <c r="AC162" s="1">
        <v>4</v>
      </c>
      <c r="AD162" s="1">
        <v>1</v>
      </c>
      <c r="AE162" s="1">
        <v>2</v>
      </c>
      <c r="AF162" s="1">
        <v>4</v>
      </c>
      <c r="AG162" s="1">
        <v>3</v>
      </c>
      <c r="AH162" s="1">
        <v>3</v>
      </c>
      <c r="AI162" s="1">
        <v>1</v>
      </c>
      <c r="AJ162" s="1">
        <v>5</v>
      </c>
      <c r="AK162" s="1">
        <v>1</v>
      </c>
      <c r="AL162" s="1">
        <v>2</v>
      </c>
      <c r="AM162" s="1">
        <v>3</v>
      </c>
      <c r="AN162" s="1">
        <v>5</v>
      </c>
      <c r="AO162" s="1">
        <v>3</v>
      </c>
      <c r="AP162" s="1">
        <v>4</v>
      </c>
      <c r="AQ162" s="1">
        <v>3</v>
      </c>
      <c r="AR162" s="1">
        <v>4</v>
      </c>
      <c r="AS162" s="1">
        <v>2</v>
      </c>
      <c r="AT162" s="1">
        <v>1</v>
      </c>
      <c r="AU162" s="1">
        <v>2</v>
      </c>
      <c r="AV162" s="1">
        <v>1</v>
      </c>
      <c r="AW162" s="1">
        <v>4</v>
      </c>
      <c r="AX162" s="1">
        <v>2</v>
      </c>
      <c r="AY162" s="1">
        <v>1</v>
      </c>
      <c r="AZ162" s="1">
        <v>3</v>
      </c>
      <c r="BA162" s="1">
        <v>5</v>
      </c>
      <c r="BB162" s="1">
        <v>1</v>
      </c>
      <c r="BC162" s="1">
        <v>3</v>
      </c>
      <c r="BD162" s="1">
        <v>5</v>
      </c>
      <c r="BE162" s="1" t="s">
        <v>2414</v>
      </c>
      <c r="BF162" s="1" t="s">
        <v>2411</v>
      </c>
      <c r="BG162" s="1" t="s">
        <v>2416</v>
      </c>
      <c r="BH162" s="1" t="s">
        <v>2415</v>
      </c>
      <c r="BI162" s="1" t="s">
        <v>2412</v>
      </c>
      <c r="BJ162" s="1" t="s">
        <v>2413</v>
      </c>
      <c r="BK162" s="1" t="s">
        <v>198</v>
      </c>
      <c r="BL162" s="1" t="s">
        <v>198</v>
      </c>
      <c r="BM162" s="1" t="s">
        <v>198</v>
      </c>
      <c r="BN162" s="1" t="s">
        <v>198</v>
      </c>
      <c r="BO162" s="1" t="s">
        <v>198</v>
      </c>
      <c r="BP162" s="1" t="s">
        <v>2418</v>
      </c>
      <c r="BQ162" s="1" t="s">
        <v>198</v>
      </c>
      <c r="BR162" s="1" t="s">
        <v>198</v>
      </c>
      <c r="BS162" s="1" t="s">
        <v>198</v>
      </c>
      <c r="BT162" s="1" t="s">
        <v>198</v>
      </c>
      <c r="BU162" s="1" t="s">
        <v>198</v>
      </c>
      <c r="BV162" s="1" t="s">
        <v>183</v>
      </c>
      <c r="BW162" s="1" t="s">
        <v>2120</v>
      </c>
      <c r="BX162" s="1" t="s">
        <v>2128</v>
      </c>
      <c r="BY162" s="1" t="s">
        <v>704</v>
      </c>
      <c r="BZ162" s="1" t="s">
        <v>712</v>
      </c>
      <c r="CA162" s="1" t="s">
        <v>719</v>
      </c>
      <c r="CB162" s="1" t="s">
        <v>727</v>
      </c>
      <c r="CC162" s="1" t="s">
        <v>2570</v>
      </c>
      <c r="CD162" s="1" t="s">
        <v>787</v>
      </c>
      <c r="CE162" s="1" t="s">
        <v>206</v>
      </c>
      <c r="CF162" s="1" t="s">
        <v>837</v>
      </c>
      <c r="CG162" s="1" t="s">
        <v>844</v>
      </c>
    </row>
    <row r="163" spans="1:85" ht="12.75" x14ac:dyDescent="0.2">
      <c r="A163" s="14">
        <v>42010.701487233797</v>
      </c>
      <c r="B163" s="1">
        <v>2</v>
      </c>
      <c r="C163" s="1">
        <v>3</v>
      </c>
      <c r="D163" s="1">
        <v>3</v>
      </c>
      <c r="E163" s="1">
        <v>2</v>
      </c>
      <c r="F163" s="1">
        <v>4</v>
      </c>
      <c r="G163" s="1">
        <v>3</v>
      </c>
      <c r="H163" s="1">
        <v>2</v>
      </c>
      <c r="I163" s="1">
        <v>3</v>
      </c>
      <c r="J163" s="1">
        <v>2</v>
      </c>
      <c r="K163" s="1">
        <v>2</v>
      </c>
      <c r="L163" s="1">
        <v>3</v>
      </c>
      <c r="M163" s="1">
        <v>2</v>
      </c>
      <c r="N163" s="1">
        <v>2</v>
      </c>
      <c r="O163" s="1">
        <v>4</v>
      </c>
      <c r="P163" s="1">
        <v>3</v>
      </c>
      <c r="Q163" s="1">
        <v>3</v>
      </c>
      <c r="R163" s="1">
        <v>4</v>
      </c>
      <c r="S163" s="1">
        <v>3</v>
      </c>
      <c r="T163" s="1">
        <v>2</v>
      </c>
      <c r="U163" s="1">
        <v>3</v>
      </c>
      <c r="V163" s="1">
        <v>2</v>
      </c>
      <c r="W163" s="1">
        <v>4</v>
      </c>
      <c r="X163" s="1">
        <v>2</v>
      </c>
      <c r="Y163" s="1">
        <v>3</v>
      </c>
      <c r="Z163" s="1">
        <v>3</v>
      </c>
      <c r="AA163" s="1">
        <v>4</v>
      </c>
      <c r="AB163" s="1">
        <v>4</v>
      </c>
      <c r="AC163" s="1">
        <v>1</v>
      </c>
      <c r="AD163" s="1">
        <v>3</v>
      </c>
      <c r="AE163" s="1">
        <v>2</v>
      </c>
      <c r="AF163" s="1">
        <v>4</v>
      </c>
      <c r="AG163" s="1">
        <v>3</v>
      </c>
      <c r="AH163" s="1">
        <v>3</v>
      </c>
      <c r="AI163" s="1">
        <v>4</v>
      </c>
      <c r="AJ163" s="1">
        <v>2</v>
      </c>
      <c r="AK163" s="1">
        <v>2</v>
      </c>
      <c r="AL163" s="1">
        <v>2</v>
      </c>
      <c r="AM163" s="1">
        <v>3</v>
      </c>
      <c r="AN163" s="1">
        <v>3</v>
      </c>
      <c r="AO163" s="1">
        <v>2</v>
      </c>
      <c r="AP163" s="1">
        <v>2</v>
      </c>
      <c r="AQ163" s="1">
        <v>3</v>
      </c>
      <c r="AR163" s="1">
        <v>2</v>
      </c>
      <c r="AS163" s="1">
        <v>2</v>
      </c>
      <c r="AT163" s="1">
        <v>4</v>
      </c>
      <c r="AU163" s="1">
        <v>2</v>
      </c>
      <c r="AV163" s="1">
        <v>2</v>
      </c>
      <c r="AW163" s="1">
        <v>4</v>
      </c>
      <c r="AX163" s="1">
        <v>3</v>
      </c>
      <c r="AY163" s="1">
        <v>2</v>
      </c>
      <c r="AZ163" s="1">
        <v>4</v>
      </c>
      <c r="BA163" s="1">
        <v>3</v>
      </c>
      <c r="BB163" s="1">
        <v>3</v>
      </c>
      <c r="BC163" s="1">
        <v>3</v>
      </c>
      <c r="BD163" s="1">
        <v>4</v>
      </c>
      <c r="BE163" s="1" t="s">
        <v>2414</v>
      </c>
      <c r="BF163" s="1" t="s">
        <v>2411</v>
      </c>
      <c r="BG163" s="1" t="s">
        <v>2415</v>
      </c>
      <c r="BH163" s="1" t="s">
        <v>2413</v>
      </c>
      <c r="BI163" s="1" t="s">
        <v>2412</v>
      </c>
      <c r="BJ163" s="1" t="s">
        <v>2416</v>
      </c>
      <c r="BK163" s="1" t="s">
        <v>2418</v>
      </c>
      <c r="BL163" s="1" t="s">
        <v>1564</v>
      </c>
      <c r="BM163" s="1" t="s">
        <v>2418</v>
      </c>
      <c r="BN163" s="1" t="s">
        <v>198</v>
      </c>
      <c r="BO163" s="1" t="s">
        <v>5</v>
      </c>
      <c r="BP163" s="1" t="s">
        <v>1564</v>
      </c>
      <c r="BQ163" s="1" t="s">
        <v>1564</v>
      </c>
      <c r="BR163" s="1" t="s">
        <v>1564</v>
      </c>
      <c r="BS163" s="1" t="s">
        <v>1564</v>
      </c>
      <c r="BT163" s="1" t="s">
        <v>1564</v>
      </c>
      <c r="BU163" s="1" t="s">
        <v>198</v>
      </c>
      <c r="BV163" s="1" t="s">
        <v>2571</v>
      </c>
      <c r="BW163" s="1" t="s">
        <v>2121</v>
      </c>
      <c r="BX163" s="1" t="s">
        <v>2128</v>
      </c>
      <c r="BY163" s="1" t="s">
        <v>705</v>
      </c>
      <c r="BZ163" s="1" t="s">
        <v>712</v>
      </c>
      <c r="CA163" s="1" t="s">
        <v>719</v>
      </c>
      <c r="CB163" s="1" t="s">
        <v>727</v>
      </c>
      <c r="CC163" s="1" t="s">
        <v>738</v>
      </c>
      <c r="CD163" s="1" t="s">
        <v>236</v>
      </c>
      <c r="CE163" s="1" t="s">
        <v>741</v>
      </c>
      <c r="CF163" s="1" t="s">
        <v>837</v>
      </c>
      <c r="CG163" s="1" t="s">
        <v>844</v>
      </c>
    </row>
    <row r="164" spans="1:85" ht="12.75" x14ac:dyDescent="0.2">
      <c r="A164" s="14">
        <v>42010.713665636576</v>
      </c>
      <c r="B164" s="1">
        <v>4</v>
      </c>
      <c r="C164" s="1">
        <v>4</v>
      </c>
      <c r="D164" s="1">
        <v>1</v>
      </c>
      <c r="E164" s="1">
        <v>5</v>
      </c>
      <c r="F164" s="1">
        <v>1</v>
      </c>
      <c r="G164" s="1">
        <v>1</v>
      </c>
      <c r="H164" s="1">
        <v>4</v>
      </c>
      <c r="I164" s="1">
        <v>1</v>
      </c>
      <c r="J164" s="1">
        <v>3</v>
      </c>
      <c r="K164" s="1">
        <v>4</v>
      </c>
      <c r="L164" s="1">
        <v>5</v>
      </c>
      <c r="M164" s="1">
        <v>1</v>
      </c>
      <c r="N164" s="1">
        <v>1</v>
      </c>
      <c r="O164" s="1">
        <v>2</v>
      </c>
      <c r="P164" s="1">
        <v>1</v>
      </c>
      <c r="Q164" s="1">
        <v>1</v>
      </c>
      <c r="R164" s="1">
        <v>2</v>
      </c>
      <c r="S164" s="1">
        <v>5</v>
      </c>
      <c r="T164" s="1">
        <v>5</v>
      </c>
      <c r="U164" s="1">
        <v>2</v>
      </c>
      <c r="V164" s="1">
        <v>4</v>
      </c>
      <c r="W164" s="1">
        <v>5</v>
      </c>
      <c r="X164" s="1">
        <v>5</v>
      </c>
      <c r="Y164" s="1">
        <v>1</v>
      </c>
      <c r="Z164" s="1">
        <v>4</v>
      </c>
      <c r="AA164" s="1">
        <v>1</v>
      </c>
      <c r="AB164" s="1">
        <v>5</v>
      </c>
      <c r="AC164" s="1">
        <v>1</v>
      </c>
      <c r="AD164" s="1">
        <v>5</v>
      </c>
      <c r="AE164" s="1">
        <v>1</v>
      </c>
      <c r="AF164" s="1">
        <v>5</v>
      </c>
      <c r="AG164" s="1">
        <v>5</v>
      </c>
      <c r="AH164" s="1">
        <v>5</v>
      </c>
      <c r="AI164" s="1">
        <v>3</v>
      </c>
      <c r="AJ164" s="1">
        <v>2</v>
      </c>
      <c r="AK164" s="1">
        <v>5</v>
      </c>
      <c r="AL164" s="1">
        <v>3</v>
      </c>
      <c r="AM164" s="1">
        <v>5</v>
      </c>
      <c r="AN164" s="1">
        <v>1</v>
      </c>
      <c r="AO164" s="1">
        <v>1</v>
      </c>
      <c r="AP164" s="1">
        <v>4</v>
      </c>
      <c r="AQ164" s="1">
        <v>1</v>
      </c>
      <c r="AR164" s="1">
        <v>3</v>
      </c>
      <c r="AS164" s="1">
        <v>4</v>
      </c>
      <c r="AT164" s="1">
        <v>5</v>
      </c>
      <c r="AU164" s="1">
        <v>1</v>
      </c>
      <c r="AV164" s="1">
        <v>2</v>
      </c>
      <c r="AW164" s="1">
        <v>2</v>
      </c>
      <c r="AX164" s="1">
        <v>1</v>
      </c>
      <c r="AY164" s="1">
        <v>1</v>
      </c>
      <c r="AZ164" s="1">
        <v>2</v>
      </c>
      <c r="BA164" s="1">
        <v>3</v>
      </c>
      <c r="BB164" s="1">
        <v>5</v>
      </c>
      <c r="BC164" s="1">
        <v>4</v>
      </c>
      <c r="BD164" s="1">
        <v>4</v>
      </c>
      <c r="BE164" s="1" t="s">
        <v>2412</v>
      </c>
      <c r="BF164" s="1" t="s">
        <v>2411</v>
      </c>
      <c r="BG164" s="1" t="s">
        <v>2414</v>
      </c>
      <c r="BH164" s="1" t="s">
        <v>2416</v>
      </c>
      <c r="BI164" s="1" t="s">
        <v>2413</v>
      </c>
      <c r="BJ164" s="1" t="s">
        <v>2415</v>
      </c>
      <c r="BK164" s="1" t="s">
        <v>2418</v>
      </c>
      <c r="BL164" s="1" t="s">
        <v>2118</v>
      </c>
      <c r="BM164" s="1" t="s">
        <v>198</v>
      </c>
      <c r="BN164" s="1" t="s">
        <v>198</v>
      </c>
      <c r="BO164" s="1" t="s">
        <v>1564</v>
      </c>
      <c r="BP164" s="1" t="s">
        <v>2418</v>
      </c>
      <c r="BQ164" s="1" t="s">
        <v>2118</v>
      </c>
      <c r="BR164" s="1" t="s">
        <v>2118</v>
      </c>
      <c r="BS164" s="1" t="s">
        <v>2118</v>
      </c>
      <c r="BT164" s="1" t="s">
        <v>2118</v>
      </c>
      <c r="BU164" s="1" t="s">
        <v>198</v>
      </c>
      <c r="BV164" s="1" t="s">
        <v>2119</v>
      </c>
      <c r="BW164" s="1" t="s">
        <v>2121</v>
      </c>
      <c r="BX164" s="1" t="s">
        <v>2128</v>
      </c>
      <c r="BY164" s="1" t="s">
        <v>705</v>
      </c>
      <c r="BZ164" s="1" t="s">
        <v>712</v>
      </c>
      <c r="CA164" s="1" t="s">
        <v>719</v>
      </c>
      <c r="CB164" s="1" t="s">
        <v>727</v>
      </c>
      <c r="CC164" s="1" t="s">
        <v>2572</v>
      </c>
      <c r="CD164" s="1" t="s">
        <v>236</v>
      </c>
      <c r="CE164" s="1" t="s">
        <v>1242</v>
      </c>
      <c r="CF164" s="1" t="s">
        <v>404</v>
      </c>
      <c r="CG164" s="1" t="s">
        <v>846</v>
      </c>
    </row>
    <row r="165" spans="1:85" ht="12.75" x14ac:dyDescent="0.2">
      <c r="A165" s="14">
        <v>42010.732927777775</v>
      </c>
      <c r="B165" s="1">
        <v>3</v>
      </c>
      <c r="C165" s="1">
        <v>5</v>
      </c>
      <c r="D165" s="1">
        <v>5</v>
      </c>
      <c r="E165" s="1">
        <v>4</v>
      </c>
      <c r="F165" s="1">
        <v>5</v>
      </c>
      <c r="G165" s="1">
        <v>4</v>
      </c>
      <c r="H165" s="1">
        <v>3</v>
      </c>
      <c r="I165" s="1">
        <v>4</v>
      </c>
      <c r="J165" s="1">
        <v>5</v>
      </c>
      <c r="K165" s="1">
        <v>2</v>
      </c>
      <c r="L165" s="1">
        <v>2</v>
      </c>
      <c r="M165" s="1">
        <v>4</v>
      </c>
      <c r="N165" s="1">
        <v>3</v>
      </c>
      <c r="O165" s="1">
        <v>4</v>
      </c>
      <c r="P165" s="1">
        <v>5</v>
      </c>
      <c r="Q165" s="1">
        <v>5</v>
      </c>
      <c r="R165" s="1">
        <v>2</v>
      </c>
      <c r="S165" s="1">
        <v>4</v>
      </c>
      <c r="T165" s="1">
        <v>1</v>
      </c>
      <c r="U165" s="1">
        <v>5</v>
      </c>
      <c r="V165" s="1">
        <v>5</v>
      </c>
      <c r="W165" s="1">
        <v>5</v>
      </c>
      <c r="X165" s="1">
        <v>3</v>
      </c>
      <c r="Y165" s="1">
        <v>4</v>
      </c>
      <c r="Z165" s="1">
        <v>5</v>
      </c>
      <c r="AA165" s="1">
        <v>4</v>
      </c>
      <c r="AB165" s="1">
        <v>3</v>
      </c>
      <c r="AC165" s="1">
        <v>5</v>
      </c>
      <c r="AD165" s="1">
        <v>3</v>
      </c>
      <c r="AE165" s="1">
        <v>1</v>
      </c>
      <c r="AF165" s="1">
        <v>2</v>
      </c>
      <c r="AG165" s="1">
        <v>2</v>
      </c>
      <c r="AH165" s="1">
        <v>5</v>
      </c>
      <c r="AI165" s="1">
        <v>2</v>
      </c>
      <c r="AJ165" s="1">
        <v>3</v>
      </c>
      <c r="AK165" s="1">
        <v>5</v>
      </c>
      <c r="AL165" s="1">
        <v>5</v>
      </c>
      <c r="AM165" s="1">
        <v>4</v>
      </c>
      <c r="AN165" s="1">
        <v>5</v>
      </c>
      <c r="AO165" s="1">
        <v>5</v>
      </c>
      <c r="AP165" s="1">
        <v>5</v>
      </c>
      <c r="AQ165" s="1">
        <v>5</v>
      </c>
      <c r="AR165" s="1">
        <v>5</v>
      </c>
      <c r="AS165" s="1">
        <v>2</v>
      </c>
      <c r="AT165" s="1">
        <v>3</v>
      </c>
      <c r="AU165" s="1">
        <v>4</v>
      </c>
      <c r="AV165" s="1">
        <v>1</v>
      </c>
      <c r="AW165" s="1">
        <v>5</v>
      </c>
      <c r="AX165" s="1">
        <v>5</v>
      </c>
      <c r="AY165" s="1">
        <v>5</v>
      </c>
      <c r="AZ165" s="1">
        <v>1</v>
      </c>
      <c r="BA165" s="1">
        <v>4</v>
      </c>
      <c r="BB165" s="1">
        <v>1</v>
      </c>
      <c r="BC165" s="1">
        <v>4</v>
      </c>
      <c r="BD165" s="1">
        <v>5</v>
      </c>
      <c r="BE165" s="1" t="s">
        <v>2414</v>
      </c>
      <c r="BF165" s="1" t="s">
        <v>2411</v>
      </c>
      <c r="BG165" s="1" t="s">
        <v>2413</v>
      </c>
      <c r="BH165" s="1" t="s">
        <v>2412</v>
      </c>
      <c r="BI165" s="1" t="s">
        <v>2415</v>
      </c>
      <c r="BJ165" s="1" t="s">
        <v>2416</v>
      </c>
      <c r="BK165" s="1" t="s">
        <v>198</v>
      </c>
      <c r="BL165" s="1" t="s">
        <v>1564</v>
      </c>
      <c r="BM165" s="1" t="s">
        <v>2418</v>
      </c>
      <c r="BN165" s="1" t="s">
        <v>198</v>
      </c>
      <c r="BO165" s="1" t="s">
        <v>1564</v>
      </c>
      <c r="BP165" s="1" t="s">
        <v>1564</v>
      </c>
      <c r="BQ165" s="1" t="s">
        <v>198</v>
      </c>
      <c r="BR165" s="1" t="s">
        <v>198</v>
      </c>
      <c r="BS165" s="1" t="s">
        <v>198</v>
      </c>
      <c r="BT165" s="1" t="s">
        <v>198</v>
      </c>
      <c r="BU165" s="1" t="s">
        <v>198</v>
      </c>
      <c r="BV165" s="1" t="s">
        <v>187</v>
      </c>
      <c r="BW165" s="1" t="s">
        <v>2573</v>
      </c>
      <c r="BX165" s="1" t="s">
        <v>2136</v>
      </c>
      <c r="BY165" s="1" t="s">
        <v>704</v>
      </c>
      <c r="BZ165" s="1" t="s">
        <v>711</v>
      </c>
      <c r="CA165" s="1" t="s">
        <v>719</v>
      </c>
      <c r="CB165" s="1" t="s">
        <v>727</v>
      </c>
      <c r="CC165" s="1" t="s">
        <v>2574</v>
      </c>
      <c r="CD165" s="1" t="s">
        <v>828</v>
      </c>
      <c r="CE165" s="1" t="s">
        <v>1201</v>
      </c>
      <c r="CF165" s="1" t="s">
        <v>837</v>
      </c>
      <c r="CG165" s="1" t="s">
        <v>844</v>
      </c>
    </row>
    <row r="166" spans="1:85" ht="12.75" x14ac:dyDescent="0.2">
      <c r="A166" s="14">
        <v>42010.736013136571</v>
      </c>
      <c r="B166" s="1">
        <v>1</v>
      </c>
      <c r="C166" s="1">
        <v>3</v>
      </c>
      <c r="D166" s="1">
        <v>1</v>
      </c>
      <c r="E166" s="1">
        <v>1</v>
      </c>
      <c r="F166" s="1">
        <v>2</v>
      </c>
      <c r="G166" s="1">
        <v>1</v>
      </c>
      <c r="H166" s="1">
        <v>2</v>
      </c>
      <c r="I166" s="1">
        <v>2</v>
      </c>
      <c r="J166" s="1">
        <v>1</v>
      </c>
      <c r="K166" s="1">
        <v>3</v>
      </c>
      <c r="L166" s="1">
        <v>2</v>
      </c>
      <c r="M166" s="1">
        <v>3</v>
      </c>
      <c r="N166" s="1">
        <v>1</v>
      </c>
      <c r="O166" s="1">
        <v>1</v>
      </c>
      <c r="P166" s="1">
        <v>2</v>
      </c>
      <c r="Q166" s="1">
        <v>1</v>
      </c>
      <c r="R166" s="1">
        <v>1</v>
      </c>
      <c r="S166" s="1">
        <v>1</v>
      </c>
      <c r="T166" s="1">
        <v>1</v>
      </c>
      <c r="U166" s="1">
        <v>1</v>
      </c>
      <c r="V166" s="1">
        <v>3</v>
      </c>
      <c r="W166" s="1">
        <v>2</v>
      </c>
      <c r="X166" s="1">
        <v>1</v>
      </c>
      <c r="Y166" s="1">
        <v>1</v>
      </c>
      <c r="Z166" s="1">
        <v>1</v>
      </c>
      <c r="AA166" s="1">
        <v>1</v>
      </c>
      <c r="AB166" s="1">
        <v>1</v>
      </c>
      <c r="AC166" s="1">
        <v>1</v>
      </c>
      <c r="AD166" s="1">
        <v>1</v>
      </c>
      <c r="AE166" s="1">
        <v>1</v>
      </c>
      <c r="AF166" s="1">
        <v>1</v>
      </c>
      <c r="AG166" s="1">
        <v>1</v>
      </c>
      <c r="AH166" s="1">
        <v>3</v>
      </c>
      <c r="AI166" s="1">
        <v>1</v>
      </c>
      <c r="AJ166" s="1">
        <v>1</v>
      </c>
      <c r="AK166" s="1">
        <v>3</v>
      </c>
      <c r="AL166" s="1">
        <v>1</v>
      </c>
      <c r="AM166" s="1">
        <v>1</v>
      </c>
      <c r="AN166" s="1">
        <v>2</v>
      </c>
      <c r="AO166" s="1">
        <v>1</v>
      </c>
      <c r="AP166" s="1">
        <v>2</v>
      </c>
      <c r="AQ166" s="1">
        <v>2</v>
      </c>
      <c r="AR166" s="1">
        <v>1</v>
      </c>
      <c r="AS166" s="1">
        <v>3</v>
      </c>
      <c r="AT166" s="1">
        <v>2</v>
      </c>
      <c r="AU166" s="1">
        <v>3</v>
      </c>
      <c r="AV166" s="1">
        <v>1</v>
      </c>
      <c r="AW166" s="1">
        <v>1</v>
      </c>
      <c r="AX166" s="1">
        <v>2</v>
      </c>
      <c r="AY166" s="1">
        <v>1</v>
      </c>
      <c r="AZ166" s="1">
        <v>1</v>
      </c>
      <c r="BA166" s="1">
        <v>1</v>
      </c>
      <c r="BB166" s="1">
        <v>3</v>
      </c>
      <c r="BC166" s="1">
        <v>1</v>
      </c>
      <c r="BD166" s="1">
        <v>3</v>
      </c>
      <c r="BE166" s="1" t="s">
        <v>2414</v>
      </c>
      <c r="BF166" s="1" t="s">
        <v>2411</v>
      </c>
      <c r="BG166" s="1" t="s">
        <v>2416</v>
      </c>
      <c r="BH166" s="1" t="s">
        <v>2413</v>
      </c>
      <c r="BI166" s="1" t="s">
        <v>2412</v>
      </c>
      <c r="BJ166" s="1" t="s">
        <v>2415</v>
      </c>
      <c r="BK166" s="1" t="s">
        <v>1564</v>
      </c>
      <c r="BL166" s="1" t="s">
        <v>1564</v>
      </c>
      <c r="BM166" s="1" t="s">
        <v>1564</v>
      </c>
      <c r="BN166" s="1" t="s">
        <v>1564</v>
      </c>
      <c r="BO166" s="1" t="s">
        <v>1564</v>
      </c>
      <c r="BP166" s="1" t="s">
        <v>1564</v>
      </c>
      <c r="BQ166" s="1" t="s">
        <v>2118</v>
      </c>
      <c r="BR166" s="1" t="s">
        <v>2118</v>
      </c>
      <c r="BS166" s="1" t="s">
        <v>2118</v>
      </c>
      <c r="BT166" s="1" t="s">
        <v>2118</v>
      </c>
      <c r="BU166" s="1" t="s">
        <v>198</v>
      </c>
      <c r="BV166" s="1" t="s">
        <v>183</v>
      </c>
      <c r="BW166" s="1" t="s">
        <v>2121</v>
      </c>
      <c r="BX166" s="1" t="s">
        <v>2128</v>
      </c>
      <c r="BY166" s="1" t="s">
        <v>705</v>
      </c>
      <c r="BZ166" s="1" t="s">
        <v>713</v>
      </c>
      <c r="CA166" s="1" t="s">
        <v>719</v>
      </c>
      <c r="CB166" s="1" t="s">
        <v>727</v>
      </c>
      <c r="CC166" s="1" t="s">
        <v>1949</v>
      </c>
      <c r="CD166" s="1" t="s">
        <v>741</v>
      </c>
      <c r="CE166" s="1" t="s">
        <v>2435</v>
      </c>
      <c r="CF166" s="1" t="s">
        <v>837</v>
      </c>
      <c r="CG166" s="1" t="s">
        <v>844</v>
      </c>
    </row>
    <row r="167" spans="1:85" ht="12.75" x14ac:dyDescent="0.2">
      <c r="A167" s="14">
        <v>42010.750006747687</v>
      </c>
      <c r="B167" s="1">
        <v>3</v>
      </c>
      <c r="C167" s="1">
        <v>5</v>
      </c>
      <c r="D167" s="1">
        <v>5</v>
      </c>
      <c r="E167" s="1">
        <v>1</v>
      </c>
      <c r="F167" s="1">
        <v>5</v>
      </c>
      <c r="G167" s="1">
        <v>4</v>
      </c>
      <c r="H167" s="1">
        <v>5</v>
      </c>
      <c r="I167" s="1">
        <v>3</v>
      </c>
      <c r="J167" s="1">
        <v>4</v>
      </c>
      <c r="K167" s="1">
        <v>4</v>
      </c>
      <c r="L167" s="1">
        <v>4</v>
      </c>
      <c r="M167" s="1">
        <v>3</v>
      </c>
      <c r="N167" s="1">
        <v>4</v>
      </c>
      <c r="O167" s="1">
        <v>4</v>
      </c>
      <c r="P167" s="1">
        <v>4</v>
      </c>
      <c r="Q167" s="1">
        <v>3</v>
      </c>
      <c r="R167" s="1">
        <v>4</v>
      </c>
      <c r="S167" s="1">
        <v>5</v>
      </c>
      <c r="T167" s="1">
        <v>2</v>
      </c>
      <c r="U167" s="1">
        <v>4</v>
      </c>
      <c r="V167" s="1">
        <v>5</v>
      </c>
      <c r="W167" s="1">
        <v>5</v>
      </c>
      <c r="X167" s="1">
        <v>4</v>
      </c>
      <c r="Y167" s="1">
        <v>4</v>
      </c>
      <c r="Z167" s="1">
        <v>5</v>
      </c>
      <c r="AA167" s="1">
        <v>5</v>
      </c>
      <c r="AB167" s="1">
        <v>4</v>
      </c>
      <c r="AC167" s="1">
        <v>4</v>
      </c>
      <c r="AD167" s="1">
        <v>4</v>
      </c>
      <c r="AE167" s="1">
        <v>3</v>
      </c>
      <c r="AF167" s="1">
        <v>5</v>
      </c>
      <c r="AG167" s="1">
        <v>4</v>
      </c>
      <c r="AH167" s="1">
        <v>5</v>
      </c>
      <c r="AI167" s="1">
        <v>4</v>
      </c>
      <c r="AJ167" s="1" t="s">
        <v>5</v>
      </c>
      <c r="AK167" s="1">
        <v>5</v>
      </c>
      <c r="AL167" s="1">
        <v>5</v>
      </c>
      <c r="AM167" s="1" t="s">
        <v>5</v>
      </c>
      <c r="AN167" s="1">
        <v>5</v>
      </c>
      <c r="AO167" s="1">
        <v>5</v>
      </c>
      <c r="AP167" s="1">
        <v>5</v>
      </c>
      <c r="AQ167" s="1">
        <v>4</v>
      </c>
      <c r="AR167" s="1">
        <v>4</v>
      </c>
      <c r="AS167" s="1">
        <v>5</v>
      </c>
      <c r="AT167" s="1">
        <v>4</v>
      </c>
      <c r="AU167" s="1">
        <v>3</v>
      </c>
      <c r="AV167" s="1">
        <v>4</v>
      </c>
      <c r="AW167" s="1">
        <v>4</v>
      </c>
      <c r="AX167" s="1">
        <v>5</v>
      </c>
      <c r="AY167" s="1">
        <v>4</v>
      </c>
      <c r="AZ167" s="1">
        <v>5</v>
      </c>
      <c r="BA167" s="1">
        <v>5</v>
      </c>
      <c r="BB167" s="1">
        <v>3</v>
      </c>
      <c r="BC167" s="1">
        <v>5</v>
      </c>
      <c r="BD167" s="1">
        <v>5</v>
      </c>
      <c r="BE167" s="1" t="s">
        <v>2411</v>
      </c>
      <c r="BF167" s="1" t="s">
        <v>2414</v>
      </c>
      <c r="BG167" s="1" t="s">
        <v>2412</v>
      </c>
      <c r="BH167" s="1" t="s">
        <v>2413</v>
      </c>
      <c r="BI167" s="1" t="s">
        <v>2415</v>
      </c>
      <c r="BJ167" s="1" t="s">
        <v>2416</v>
      </c>
      <c r="BK167" s="1" t="s">
        <v>2418</v>
      </c>
      <c r="BL167" s="1" t="s">
        <v>198</v>
      </c>
      <c r="BM167" s="1" t="s">
        <v>198</v>
      </c>
      <c r="BN167" s="1" t="s">
        <v>198</v>
      </c>
      <c r="BO167" s="1" t="s">
        <v>198</v>
      </c>
      <c r="BP167" s="1" t="s">
        <v>2418</v>
      </c>
      <c r="BQ167" s="1" t="s">
        <v>2418</v>
      </c>
      <c r="BR167" s="1" t="s">
        <v>2418</v>
      </c>
      <c r="BS167" s="1" t="s">
        <v>2418</v>
      </c>
      <c r="BT167" s="1" t="s">
        <v>2418</v>
      </c>
      <c r="BU167" s="1" t="s">
        <v>198</v>
      </c>
      <c r="BV167" s="1" t="s">
        <v>183</v>
      </c>
      <c r="BW167" s="1" t="s">
        <v>1619</v>
      </c>
      <c r="BX167" s="1" t="s">
        <v>2128</v>
      </c>
      <c r="BY167" s="1" t="s">
        <v>704</v>
      </c>
      <c r="BZ167" s="1" t="s">
        <v>712</v>
      </c>
      <c r="CA167" s="1" t="s">
        <v>722</v>
      </c>
      <c r="CB167" s="1" t="s">
        <v>727</v>
      </c>
      <c r="CC167" s="1" t="s">
        <v>1031</v>
      </c>
      <c r="CD167" s="1" t="s">
        <v>206</v>
      </c>
      <c r="CE167" s="1" t="s">
        <v>2575</v>
      </c>
      <c r="CF167" s="1" t="s">
        <v>837</v>
      </c>
      <c r="CG167" s="1" t="s">
        <v>844</v>
      </c>
    </row>
    <row r="168" spans="1:85" ht="12.75" x14ac:dyDescent="0.2">
      <c r="A168" s="14">
        <v>42010.750929270835</v>
      </c>
      <c r="B168" s="1">
        <v>5</v>
      </c>
      <c r="C168" s="1">
        <v>3</v>
      </c>
      <c r="D168" s="1">
        <v>3</v>
      </c>
      <c r="E168" s="1">
        <v>4</v>
      </c>
      <c r="F168" s="1">
        <v>4</v>
      </c>
      <c r="G168" s="1">
        <v>3</v>
      </c>
      <c r="H168" s="1">
        <v>4</v>
      </c>
      <c r="I168" s="1">
        <v>3</v>
      </c>
      <c r="J168" s="1">
        <v>4</v>
      </c>
      <c r="K168" s="1">
        <v>5</v>
      </c>
      <c r="L168" s="1">
        <v>3</v>
      </c>
      <c r="M168" s="1">
        <v>3</v>
      </c>
      <c r="N168" s="1">
        <v>5</v>
      </c>
      <c r="O168" s="1">
        <v>4</v>
      </c>
      <c r="P168" s="1">
        <v>5</v>
      </c>
      <c r="Q168" s="1">
        <v>4</v>
      </c>
      <c r="R168" s="1">
        <v>3</v>
      </c>
      <c r="S168" s="1">
        <v>4</v>
      </c>
      <c r="T168" s="1">
        <v>3</v>
      </c>
      <c r="U168" s="1">
        <v>5</v>
      </c>
      <c r="V168" s="1">
        <v>5</v>
      </c>
      <c r="W168" s="1">
        <v>4</v>
      </c>
      <c r="X168" s="1">
        <v>4</v>
      </c>
      <c r="Y168" s="1">
        <v>4</v>
      </c>
      <c r="Z168" s="1">
        <v>3</v>
      </c>
      <c r="AA168" s="1">
        <v>4</v>
      </c>
      <c r="AB168" s="1">
        <v>4</v>
      </c>
      <c r="AC168" s="1">
        <v>3</v>
      </c>
      <c r="AD168" s="1">
        <v>4</v>
      </c>
      <c r="AE168" s="1">
        <v>3</v>
      </c>
      <c r="AF168" s="1">
        <v>4</v>
      </c>
      <c r="AG168" s="1">
        <v>4</v>
      </c>
      <c r="AH168" s="1">
        <v>4</v>
      </c>
      <c r="AI168" s="1">
        <v>4</v>
      </c>
      <c r="AJ168" s="1">
        <v>5</v>
      </c>
      <c r="AK168" s="1">
        <v>3</v>
      </c>
      <c r="AL168" s="1">
        <v>3</v>
      </c>
      <c r="AM168" s="1">
        <v>5</v>
      </c>
      <c r="AN168" s="1">
        <v>3</v>
      </c>
      <c r="AO168" s="1">
        <v>3</v>
      </c>
      <c r="AP168" s="1">
        <v>3</v>
      </c>
      <c r="AQ168" s="1">
        <v>3</v>
      </c>
      <c r="AR168" s="1">
        <v>3</v>
      </c>
      <c r="AS168" s="1">
        <v>5</v>
      </c>
      <c r="AT168" s="1">
        <v>3</v>
      </c>
      <c r="AU168" s="1">
        <v>3</v>
      </c>
      <c r="AV168" s="1">
        <v>4</v>
      </c>
      <c r="AW168" s="1">
        <v>4</v>
      </c>
      <c r="AX168" s="1">
        <v>4</v>
      </c>
      <c r="AY168" s="1">
        <v>3</v>
      </c>
      <c r="AZ168" s="1">
        <v>3</v>
      </c>
      <c r="BA168" s="1">
        <v>4</v>
      </c>
      <c r="BB168" s="1">
        <v>3</v>
      </c>
      <c r="BC168" s="1">
        <v>5</v>
      </c>
      <c r="BD168" s="1">
        <v>5</v>
      </c>
      <c r="BE168" s="1" t="s">
        <v>2411</v>
      </c>
      <c r="BF168" s="1" t="s">
        <v>2415</v>
      </c>
      <c r="BG168" s="1" t="s">
        <v>2414</v>
      </c>
      <c r="BH168" s="1" t="s">
        <v>2412</v>
      </c>
      <c r="BI168" s="1" t="s">
        <v>2413</v>
      </c>
      <c r="BJ168" s="1" t="s">
        <v>2414</v>
      </c>
      <c r="BK168" s="1" t="s">
        <v>2418</v>
      </c>
      <c r="BL168" s="1" t="s">
        <v>2418</v>
      </c>
      <c r="BM168" s="1" t="s">
        <v>1564</v>
      </c>
      <c r="BN168" s="1" t="s">
        <v>198</v>
      </c>
      <c r="BO168" s="1" t="s">
        <v>1564</v>
      </c>
      <c r="BP168" s="1" t="s">
        <v>1564</v>
      </c>
      <c r="BQ168" s="1" t="s">
        <v>2418</v>
      </c>
      <c r="BR168" s="1" t="s">
        <v>2418</v>
      </c>
      <c r="BS168" s="1" t="s">
        <v>198</v>
      </c>
      <c r="BT168" s="1" t="s">
        <v>2418</v>
      </c>
      <c r="BU168" s="1" t="s">
        <v>198</v>
      </c>
      <c r="BV168" s="1" t="s">
        <v>183</v>
      </c>
      <c r="BW168" s="1" t="s">
        <v>2576</v>
      </c>
      <c r="BX168" s="1" t="s">
        <v>1553</v>
      </c>
      <c r="BY168" s="1" t="s">
        <v>705</v>
      </c>
      <c r="BZ168" s="1" t="s">
        <v>714</v>
      </c>
      <c r="CA168" s="1" t="s">
        <v>719</v>
      </c>
      <c r="CB168" s="1" t="s">
        <v>728</v>
      </c>
      <c r="CC168" s="1" t="s">
        <v>2577</v>
      </c>
      <c r="CD168" s="1" t="s">
        <v>236</v>
      </c>
      <c r="CE168" s="1" t="s">
        <v>828</v>
      </c>
      <c r="CF168" s="1" t="s">
        <v>2304</v>
      </c>
      <c r="CG168" s="1" t="s">
        <v>846</v>
      </c>
    </row>
    <row r="169" spans="1:85" ht="12.75" x14ac:dyDescent="0.2">
      <c r="A169" s="14">
        <v>42010.760602708338</v>
      </c>
      <c r="B169" s="1">
        <v>4</v>
      </c>
      <c r="C169" s="1">
        <v>5</v>
      </c>
      <c r="D169" s="1">
        <v>5</v>
      </c>
      <c r="E169" s="1">
        <v>3</v>
      </c>
      <c r="F169" s="1">
        <v>4</v>
      </c>
      <c r="G169" s="1">
        <v>5</v>
      </c>
      <c r="H169" s="1">
        <v>4</v>
      </c>
      <c r="I169" s="1">
        <v>2</v>
      </c>
      <c r="J169" s="1">
        <v>5</v>
      </c>
      <c r="K169" s="1">
        <v>4</v>
      </c>
      <c r="L169" s="1">
        <v>2</v>
      </c>
      <c r="M169" s="1">
        <v>5</v>
      </c>
      <c r="N169" s="1">
        <v>5</v>
      </c>
      <c r="O169" s="1">
        <v>5</v>
      </c>
      <c r="P169" s="1">
        <v>5</v>
      </c>
      <c r="Q169" s="1">
        <v>5</v>
      </c>
      <c r="R169" s="1">
        <v>5</v>
      </c>
      <c r="S169" s="1">
        <v>4</v>
      </c>
      <c r="T169" s="1">
        <v>3</v>
      </c>
      <c r="U169" s="1">
        <v>4</v>
      </c>
      <c r="V169" s="1">
        <v>5</v>
      </c>
      <c r="W169" s="1">
        <v>5</v>
      </c>
      <c r="X169" s="1">
        <v>4</v>
      </c>
      <c r="Y169" s="1">
        <v>5</v>
      </c>
      <c r="Z169" s="1">
        <v>4</v>
      </c>
      <c r="AA169" s="1">
        <v>4</v>
      </c>
      <c r="AB169" s="1">
        <v>5</v>
      </c>
      <c r="AC169" s="1">
        <v>5</v>
      </c>
      <c r="AD169" s="1">
        <v>4</v>
      </c>
      <c r="AE169" s="1">
        <v>4</v>
      </c>
      <c r="AF169" s="1">
        <v>5</v>
      </c>
      <c r="AG169" s="1">
        <v>4</v>
      </c>
      <c r="AH169" s="1">
        <v>4</v>
      </c>
      <c r="AI169" s="1">
        <v>3</v>
      </c>
      <c r="AJ169" s="1">
        <v>4</v>
      </c>
      <c r="AK169" s="1">
        <v>3</v>
      </c>
      <c r="AL169" s="1">
        <v>4</v>
      </c>
      <c r="AM169" s="1">
        <v>2</v>
      </c>
      <c r="AN169" s="1">
        <v>5</v>
      </c>
      <c r="AO169" s="1">
        <v>4</v>
      </c>
      <c r="AP169" s="1">
        <v>5</v>
      </c>
      <c r="AQ169" s="1">
        <v>5</v>
      </c>
      <c r="AR169" s="1">
        <v>4</v>
      </c>
      <c r="AS169" s="1">
        <v>4</v>
      </c>
      <c r="AT169" s="1">
        <v>4</v>
      </c>
      <c r="AU169" s="1">
        <v>4</v>
      </c>
      <c r="AV169" s="1">
        <v>2</v>
      </c>
      <c r="AW169" s="1">
        <v>3</v>
      </c>
      <c r="AX169" s="1">
        <v>4</v>
      </c>
      <c r="AY169" s="1">
        <v>4</v>
      </c>
      <c r="AZ169" s="1">
        <v>3</v>
      </c>
      <c r="BA169" s="1">
        <v>4</v>
      </c>
      <c r="BB169" s="1">
        <v>4</v>
      </c>
      <c r="BC169" s="1">
        <v>5</v>
      </c>
      <c r="BD169" s="1">
        <v>3</v>
      </c>
      <c r="BE169" s="1" t="s">
        <v>2412</v>
      </c>
      <c r="BF169" s="1" t="s">
        <v>2415</v>
      </c>
      <c r="BG169" s="1" t="s">
        <v>2416</v>
      </c>
      <c r="BH169" s="1" t="s">
        <v>2413</v>
      </c>
      <c r="BI169" s="1" t="s">
        <v>2411</v>
      </c>
      <c r="BJ169" s="1" t="s">
        <v>2414</v>
      </c>
      <c r="BK169" s="1" t="s">
        <v>2418</v>
      </c>
      <c r="BL169" s="1" t="s">
        <v>2418</v>
      </c>
      <c r="BM169" s="1" t="s">
        <v>198</v>
      </c>
      <c r="BN169" s="1" t="s">
        <v>198</v>
      </c>
      <c r="BO169" s="1" t="s">
        <v>2418</v>
      </c>
      <c r="BP169" s="1" t="s">
        <v>2418</v>
      </c>
      <c r="BQ169" s="1" t="s">
        <v>5</v>
      </c>
      <c r="BR169" s="1" t="s">
        <v>2418</v>
      </c>
      <c r="BS169" s="1" t="s">
        <v>2418</v>
      </c>
      <c r="BT169" s="1" t="s">
        <v>2418</v>
      </c>
      <c r="BU169" s="1" t="s">
        <v>198</v>
      </c>
      <c r="BV169" s="1" t="s">
        <v>183</v>
      </c>
      <c r="BW169" s="1" t="s">
        <v>2121</v>
      </c>
      <c r="BX169" s="1" t="s">
        <v>2128</v>
      </c>
      <c r="BY169" s="1" t="s">
        <v>705</v>
      </c>
      <c r="BZ169" s="1" t="s">
        <v>711</v>
      </c>
      <c r="CA169" s="1" t="s">
        <v>721</v>
      </c>
      <c r="CB169" s="1" t="s">
        <v>727</v>
      </c>
      <c r="CC169" s="1" t="s">
        <v>738</v>
      </c>
      <c r="CD169" s="1" t="s">
        <v>741</v>
      </c>
      <c r="CE169" s="1" t="s">
        <v>236</v>
      </c>
      <c r="CF169" s="1" t="s">
        <v>837</v>
      </c>
      <c r="CG169" s="1" t="s">
        <v>844</v>
      </c>
    </row>
    <row r="170" spans="1:85" ht="12.75" x14ac:dyDescent="0.2">
      <c r="A170" s="14">
        <v>42010.767880115745</v>
      </c>
      <c r="B170" s="1">
        <v>1</v>
      </c>
      <c r="C170" s="1">
        <v>5</v>
      </c>
      <c r="D170" s="1">
        <v>1</v>
      </c>
      <c r="E170" s="1" t="s">
        <v>5</v>
      </c>
      <c r="F170" s="1">
        <v>5</v>
      </c>
      <c r="G170" s="1">
        <v>1</v>
      </c>
      <c r="H170" s="1">
        <v>3</v>
      </c>
      <c r="I170" s="1">
        <v>5</v>
      </c>
      <c r="J170" s="1" t="s">
        <v>5</v>
      </c>
      <c r="K170" s="1" t="s">
        <v>5</v>
      </c>
      <c r="L170" s="1">
        <v>3</v>
      </c>
      <c r="M170" s="1" t="s">
        <v>5</v>
      </c>
      <c r="N170" s="1">
        <v>1</v>
      </c>
      <c r="O170" s="1">
        <v>1</v>
      </c>
      <c r="P170" s="1">
        <v>5</v>
      </c>
      <c r="Q170" s="1">
        <v>4</v>
      </c>
      <c r="R170" s="1">
        <v>1</v>
      </c>
      <c r="S170" s="1">
        <v>5</v>
      </c>
      <c r="T170" s="1">
        <v>1</v>
      </c>
      <c r="U170" s="1">
        <v>1</v>
      </c>
      <c r="V170" s="1">
        <v>5</v>
      </c>
      <c r="W170" s="1">
        <v>1</v>
      </c>
      <c r="X170" s="1">
        <v>1</v>
      </c>
      <c r="Y170" s="1">
        <v>1</v>
      </c>
      <c r="Z170" s="1">
        <v>1</v>
      </c>
      <c r="AA170" s="1">
        <v>1</v>
      </c>
      <c r="AB170" s="1">
        <v>1</v>
      </c>
      <c r="AC170" s="1">
        <v>1</v>
      </c>
      <c r="AD170" s="1">
        <v>1</v>
      </c>
      <c r="AE170" s="1">
        <v>1</v>
      </c>
      <c r="AF170" s="1">
        <v>1</v>
      </c>
      <c r="AG170" s="1">
        <v>1</v>
      </c>
      <c r="AH170" s="1">
        <v>5</v>
      </c>
      <c r="AI170" s="1">
        <v>5</v>
      </c>
      <c r="AJ170" s="1">
        <v>3</v>
      </c>
      <c r="AK170" s="1">
        <v>5</v>
      </c>
      <c r="AL170" s="1">
        <v>3</v>
      </c>
      <c r="AM170" s="1">
        <v>1</v>
      </c>
      <c r="AN170" s="1">
        <v>5</v>
      </c>
      <c r="AO170" s="1">
        <v>3</v>
      </c>
      <c r="AP170" s="1">
        <v>3</v>
      </c>
      <c r="AQ170" s="1">
        <v>5</v>
      </c>
      <c r="AR170" s="1">
        <v>3</v>
      </c>
      <c r="AS170" s="1">
        <v>5</v>
      </c>
      <c r="AT170" s="1">
        <v>3</v>
      </c>
      <c r="AU170" s="1">
        <v>3</v>
      </c>
      <c r="AV170" s="1">
        <v>1</v>
      </c>
      <c r="AW170" s="1">
        <v>1</v>
      </c>
      <c r="AX170" s="1">
        <v>3</v>
      </c>
      <c r="AY170" s="1">
        <v>1</v>
      </c>
      <c r="AZ170" s="1">
        <v>1</v>
      </c>
      <c r="BA170" s="1">
        <v>5</v>
      </c>
      <c r="BB170" s="1">
        <v>3</v>
      </c>
      <c r="BC170" s="1">
        <v>3</v>
      </c>
      <c r="BD170" s="1">
        <v>5</v>
      </c>
      <c r="BE170" s="1" t="s">
        <v>2414</v>
      </c>
      <c r="BF170" s="1" t="s">
        <v>2413</v>
      </c>
      <c r="BG170" s="1" t="s">
        <v>2416</v>
      </c>
      <c r="BH170" s="1" t="s">
        <v>2411</v>
      </c>
      <c r="BI170" s="1" t="s">
        <v>2412</v>
      </c>
      <c r="BJ170" s="1" t="s">
        <v>2415</v>
      </c>
      <c r="BK170" s="1" t="s">
        <v>198</v>
      </c>
      <c r="BL170" s="1" t="s">
        <v>2418</v>
      </c>
      <c r="BM170" s="1" t="s">
        <v>198</v>
      </c>
      <c r="BN170" s="1" t="s">
        <v>198</v>
      </c>
      <c r="BO170" s="1" t="s">
        <v>1564</v>
      </c>
      <c r="BP170" s="1" t="s">
        <v>2418</v>
      </c>
      <c r="BQ170" s="1" t="s">
        <v>1564</v>
      </c>
      <c r="BR170" s="1" t="s">
        <v>198</v>
      </c>
      <c r="BS170" s="1" t="s">
        <v>198</v>
      </c>
      <c r="BT170" s="1" t="s">
        <v>198</v>
      </c>
      <c r="BU170" s="1" t="s">
        <v>198</v>
      </c>
      <c r="BV170" s="1" t="s">
        <v>2119</v>
      </c>
      <c r="BW170" s="1" t="s">
        <v>1619</v>
      </c>
      <c r="BX170" s="1" t="s">
        <v>2128</v>
      </c>
      <c r="BY170" s="1" t="s">
        <v>705</v>
      </c>
      <c r="BZ170" s="1" t="s">
        <v>713</v>
      </c>
      <c r="CA170" s="1" t="s">
        <v>722</v>
      </c>
      <c r="CB170" s="1" t="s">
        <v>727</v>
      </c>
      <c r="CC170" s="1" t="s">
        <v>2578</v>
      </c>
      <c r="CD170" s="1" t="s">
        <v>741</v>
      </c>
      <c r="CE170" s="1" t="s">
        <v>1201</v>
      </c>
      <c r="CF170" s="1" t="s">
        <v>837</v>
      </c>
      <c r="CG170" s="1" t="s">
        <v>844</v>
      </c>
    </row>
    <row r="171" spans="1:85" ht="12.75" x14ac:dyDescent="0.2">
      <c r="A171" s="14">
        <v>42010.824953923613</v>
      </c>
      <c r="B171" s="1">
        <v>2</v>
      </c>
      <c r="C171" s="1">
        <v>4</v>
      </c>
      <c r="D171" s="1">
        <v>3</v>
      </c>
      <c r="E171" s="1">
        <v>4</v>
      </c>
      <c r="F171" s="1">
        <v>5</v>
      </c>
      <c r="G171" s="1">
        <v>1</v>
      </c>
      <c r="H171" s="1">
        <v>5</v>
      </c>
      <c r="I171" s="1">
        <v>2</v>
      </c>
      <c r="J171" s="1">
        <v>4</v>
      </c>
      <c r="K171" s="1">
        <v>4</v>
      </c>
      <c r="L171" s="1">
        <v>5</v>
      </c>
      <c r="M171" s="1">
        <v>4</v>
      </c>
      <c r="N171" s="1">
        <v>2</v>
      </c>
      <c r="O171" s="1">
        <v>2</v>
      </c>
      <c r="P171" s="1">
        <v>4</v>
      </c>
      <c r="Q171" s="1">
        <v>4</v>
      </c>
      <c r="R171" s="1">
        <v>1</v>
      </c>
      <c r="S171" s="1">
        <v>5</v>
      </c>
      <c r="T171" s="1">
        <v>2</v>
      </c>
      <c r="U171" s="1">
        <v>4</v>
      </c>
      <c r="V171" s="1">
        <v>5</v>
      </c>
      <c r="W171" s="1">
        <v>4</v>
      </c>
      <c r="X171" s="1">
        <v>4</v>
      </c>
      <c r="Y171" s="1">
        <v>4</v>
      </c>
      <c r="Z171" s="1">
        <v>4</v>
      </c>
      <c r="AA171" s="1">
        <v>4</v>
      </c>
      <c r="AB171" s="1">
        <v>3</v>
      </c>
      <c r="AC171" s="1">
        <v>5</v>
      </c>
      <c r="AD171" s="1">
        <v>5</v>
      </c>
      <c r="AE171" s="1">
        <v>4</v>
      </c>
      <c r="AF171" s="1">
        <v>5</v>
      </c>
      <c r="AG171" s="1">
        <v>5</v>
      </c>
      <c r="AH171" s="1">
        <v>5</v>
      </c>
      <c r="AI171" s="1">
        <v>4</v>
      </c>
      <c r="AJ171" s="1">
        <v>2</v>
      </c>
      <c r="AK171" s="1">
        <v>4</v>
      </c>
      <c r="AL171" s="1">
        <v>3</v>
      </c>
      <c r="AM171" s="1">
        <v>4</v>
      </c>
      <c r="AN171" s="1">
        <v>5</v>
      </c>
      <c r="AO171" s="1">
        <v>1</v>
      </c>
      <c r="AP171" s="1">
        <v>5</v>
      </c>
      <c r="AQ171" s="1">
        <v>2</v>
      </c>
      <c r="AR171" s="1">
        <v>4</v>
      </c>
      <c r="AS171" s="1">
        <v>4</v>
      </c>
      <c r="AT171" s="1">
        <v>5</v>
      </c>
      <c r="AU171" s="1">
        <v>5</v>
      </c>
      <c r="AV171" s="1">
        <v>2</v>
      </c>
      <c r="AW171" s="1">
        <v>2</v>
      </c>
      <c r="AX171" s="1">
        <v>4</v>
      </c>
      <c r="AY171" s="1">
        <v>3</v>
      </c>
      <c r="AZ171" s="1">
        <v>1</v>
      </c>
      <c r="BA171" s="1">
        <v>5</v>
      </c>
      <c r="BB171" s="1">
        <v>1</v>
      </c>
      <c r="BC171" s="1">
        <v>2</v>
      </c>
      <c r="BD171" s="1">
        <v>5</v>
      </c>
      <c r="BE171" s="1" t="s">
        <v>2414</v>
      </c>
      <c r="BF171" s="1" t="s">
        <v>2411</v>
      </c>
      <c r="BG171" s="1" t="s">
        <v>2416</v>
      </c>
      <c r="BH171" s="1" t="s">
        <v>2413</v>
      </c>
      <c r="BI171" s="1" t="s">
        <v>2415</v>
      </c>
      <c r="BJ171" s="1" t="s">
        <v>2412</v>
      </c>
      <c r="BK171" s="1" t="s">
        <v>2418</v>
      </c>
      <c r="BL171" s="1" t="s">
        <v>2418</v>
      </c>
      <c r="BM171" s="1" t="s">
        <v>198</v>
      </c>
      <c r="BN171" s="1" t="s">
        <v>198</v>
      </c>
      <c r="BO171" s="1" t="s">
        <v>1564</v>
      </c>
      <c r="BP171" s="1" t="s">
        <v>2418</v>
      </c>
      <c r="BQ171" s="1" t="s">
        <v>5</v>
      </c>
      <c r="BR171" s="1" t="s">
        <v>5</v>
      </c>
      <c r="BS171" s="1" t="s">
        <v>5</v>
      </c>
      <c r="BT171" s="1" t="s">
        <v>5</v>
      </c>
      <c r="BU171" s="1" t="s">
        <v>198</v>
      </c>
      <c r="BV171" s="1" t="s">
        <v>2119</v>
      </c>
      <c r="BW171" s="1" t="s">
        <v>2121</v>
      </c>
      <c r="BX171" s="1" t="s">
        <v>2128</v>
      </c>
      <c r="BY171" s="1" t="s">
        <v>705</v>
      </c>
      <c r="BZ171" s="1" t="s">
        <v>712</v>
      </c>
      <c r="CA171" s="1" t="s">
        <v>721</v>
      </c>
      <c r="CB171" s="1" t="s">
        <v>727</v>
      </c>
      <c r="CC171" s="1" t="s">
        <v>2579</v>
      </c>
      <c r="CD171" s="1" t="s">
        <v>828</v>
      </c>
      <c r="CE171" s="1" t="s">
        <v>1669</v>
      </c>
      <c r="CF171" s="1" t="s">
        <v>995</v>
      </c>
      <c r="CG171" s="1" t="s">
        <v>1186</v>
      </c>
    </row>
    <row r="172" spans="1:85" ht="12.75" x14ac:dyDescent="0.2">
      <c r="A172" s="14">
        <v>42010.862230983796</v>
      </c>
      <c r="B172" s="1">
        <v>4</v>
      </c>
      <c r="C172" s="1">
        <v>5</v>
      </c>
      <c r="D172" s="1">
        <v>3</v>
      </c>
      <c r="E172" s="1">
        <v>4</v>
      </c>
      <c r="F172" s="1">
        <v>5</v>
      </c>
      <c r="G172" s="1">
        <v>1</v>
      </c>
      <c r="H172" s="1">
        <v>5</v>
      </c>
      <c r="I172" s="1">
        <v>5</v>
      </c>
      <c r="J172" s="1">
        <v>5</v>
      </c>
      <c r="K172" s="1">
        <v>5</v>
      </c>
      <c r="L172" s="1">
        <v>5</v>
      </c>
      <c r="M172" s="1">
        <v>4</v>
      </c>
      <c r="N172" s="1">
        <v>4</v>
      </c>
      <c r="O172" s="1">
        <v>4</v>
      </c>
      <c r="P172" s="1">
        <v>5</v>
      </c>
      <c r="Q172" s="1">
        <v>5</v>
      </c>
      <c r="R172" s="1">
        <v>4</v>
      </c>
      <c r="S172" s="1">
        <v>5</v>
      </c>
      <c r="T172" s="1">
        <v>4</v>
      </c>
      <c r="U172" s="1">
        <v>5</v>
      </c>
      <c r="V172" s="1">
        <v>5</v>
      </c>
      <c r="W172" s="1">
        <v>5</v>
      </c>
      <c r="X172" s="1">
        <v>2</v>
      </c>
      <c r="Y172" s="1">
        <v>5</v>
      </c>
      <c r="Z172" s="1">
        <v>2</v>
      </c>
      <c r="AA172" s="1">
        <v>5</v>
      </c>
      <c r="AB172" s="1">
        <v>2</v>
      </c>
      <c r="AC172" s="1">
        <v>3</v>
      </c>
      <c r="AD172" s="1">
        <v>2</v>
      </c>
      <c r="AE172" s="1" t="s">
        <v>5</v>
      </c>
      <c r="AF172" s="1">
        <v>3</v>
      </c>
      <c r="AG172" s="1">
        <v>3</v>
      </c>
      <c r="AH172" s="1">
        <v>5</v>
      </c>
      <c r="AI172" s="1">
        <v>3</v>
      </c>
      <c r="AJ172" s="1">
        <v>4</v>
      </c>
      <c r="AK172" s="1">
        <v>5</v>
      </c>
      <c r="AL172" s="1">
        <v>4</v>
      </c>
      <c r="AM172" s="1">
        <v>4</v>
      </c>
      <c r="AN172" s="1">
        <v>5</v>
      </c>
      <c r="AO172" s="1">
        <v>2</v>
      </c>
      <c r="AP172" s="1">
        <v>5</v>
      </c>
      <c r="AQ172" s="1">
        <v>5</v>
      </c>
      <c r="AR172" s="1">
        <v>5</v>
      </c>
      <c r="AS172" s="1">
        <v>5</v>
      </c>
      <c r="AT172" s="1">
        <v>5</v>
      </c>
      <c r="AU172" s="1">
        <v>5</v>
      </c>
      <c r="AV172" s="1">
        <v>4</v>
      </c>
      <c r="AW172" s="1">
        <v>4</v>
      </c>
      <c r="AX172" s="1">
        <v>5</v>
      </c>
      <c r="AY172" s="1">
        <v>5</v>
      </c>
      <c r="AZ172" s="1">
        <v>4</v>
      </c>
      <c r="BA172" s="1">
        <v>5</v>
      </c>
      <c r="BB172" s="1">
        <v>4</v>
      </c>
      <c r="BC172" s="1">
        <v>5</v>
      </c>
      <c r="BD172" s="1">
        <v>5</v>
      </c>
      <c r="BE172" s="1" t="s">
        <v>2411</v>
      </c>
      <c r="BF172" s="1" t="s">
        <v>2414</v>
      </c>
      <c r="BG172" s="1" t="s">
        <v>2411</v>
      </c>
      <c r="BH172" s="1" t="s">
        <v>2411</v>
      </c>
      <c r="BI172" s="1" t="s">
        <v>2411</v>
      </c>
      <c r="BJ172" s="1" t="s">
        <v>2414</v>
      </c>
      <c r="BK172" s="1" t="s">
        <v>198</v>
      </c>
      <c r="BL172" s="1" t="s">
        <v>198</v>
      </c>
      <c r="BM172" s="1" t="s">
        <v>198</v>
      </c>
      <c r="BN172" s="1" t="s">
        <v>2418</v>
      </c>
      <c r="BO172" s="1" t="s">
        <v>2418</v>
      </c>
      <c r="BP172" s="1" t="s">
        <v>198</v>
      </c>
      <c r="BQ172" s="1" t="s">
        <v>5</v>
      </c>
      <c r="BR172" s="1" t="s">
        <v>2418</v>
      </c>
      <c r="BS172" s="1" t="s">
        <v>198</v>
      </c>
      <c r="BT172" s="1" t="s">
        <v>2418</v>
      </c>
      <c r="BU172" s="1" t="s">
        <v>198</v>
      </c>
      <c r="BV172" s="1" t="s">
        <v>2204</v>
      </c>
      <c r="BW172" s="1" t="s">
        <v>2125</v>
      </c>
      <c r="BX172" s="1" t="s">
        <v>2580</v>
      </c>
      <c r="BY172" s="1" t="s">
        <v>704</v>
      </c>
      <c r="BZ172" s="1" t="s">
        <v>715</v>
      </c>
      <c r="CA172" s="1" t="s">
        <v>719</v>
      </c>
      <c r="CB172" s="1" t="s">
        <v>727</v>
      </c>
      <c r="CD172" s="1" t="s">
        <v>236</v>
      </c>
      <c r="CE172" s="1" t="s">
        <v>2581</v>
      </c>
      <c r="CF172" s="1" t="s">
        <v>837</v>
      </c>
      <c r="CG172" s="1" t="s">
        <v>844</v>
      </c>
    </row>
    <row r="173" spans="1:85" ht="12.75" x14ac:dyDescent="0.2">
      <c r="A173" s="14">
        <v>42010.909291481476</v>
      </c>
      <c r="B173" s="1">
        <v>2</v>
      </c>
      <c r="C173" s="1">
        <v>3</v>
      </c>
      <c r="D173" s="1">
        <v>3</v>
      </c>
      <c r="E173" s="1">
        <v>1</v>
      </c>
      <c r="F173" s="1">
        <v>5</v>
      </c>
      <c r="G173" s="1">
        <v>1</v>
      </c>
      <c r="H173" s="1">
        <v>1</v>
      </c>
      <c r="I173" s="1">
        <v>1</v>
      </c>
      <c r="J173" s="1">
        <v>3</v>
      </c>
      <c r="K173" s="1">
        <v>2</v>
      </c>
      <c r="L173" s="1">
        <v>1</v>
      </c>
      <c r="M173" s="1">
        <v>1</v>
      </c>
      <c r="N173" s="1">
        <v>1</v>
      </c>
      <c r="O173" s="1">
        <v>1</v>
      </c>
      <c r="P173" s="1">
        <v>2</v>
      </c>
      <c r="Q173" s="1">
        <v>1</v>
      </c>
      <c r="R173" s="1">
        <v>3</v>
      </c>
      <c r="S173" s="1">
        <v>5</v>
      </c>
      <c r="T173" s="1">
        <v>1</v>
      </c>
      <c r="U173" s="1">
        <v>2</v>
      </c>
      <c r="V173" s="1">
        <v>5</v>
      </c>
      <c r="W173" s="1">
        <v>3</v>
      </c>
      <c r="X173" s="1">
        <v>5</v>
      </c>
      <c r="Y173" s="1">
        <v>5</v>
      </c>
      <c r="Z173" s="1">
        <v>5</v>
      </c>
      <c r="AA173" s="1">
        <v>5</v>
      </c>
      <c r="AB173" s="1">
        <v>5</v>
      </c>
      <c r="AC173" s="1">
        <v>2</v>
      </c>
      <c r="AD173" s="1">
        <v>2</v>
      </c>
      <c r="AE173" s="1">
        <v>3</v>
      </c>
      <c r="AF173" s="1">
        <v>3</v>
      </c>
      <c r="AG173" s="1">
        <v>2</v>
      </c>
      <c r="AH173" s="1">
        <v>4</v>
      </c>
      <c r="AI173" s="1">
        <v>5</v>
      </c>
      <c r="AJ173" s="1">
        <v>2</v>
      </c>
      <c r="AK173" s="1">
        <v>3</v>
      </c>
      <c r="AL173" s="1">
        <v>5</v>
      </c>
      <c r="AM173" s="1">
        <v>1</v>
      </c>
      <c r="AN173" s="1">
        <v>3</v>
      </c>
      <c r="AO173" s="1">
        <v>1</v>
      </c>
      <c r="AP173" s="1">
        <v>2</v>
      </c>
      <c r="AQ173" s="1">
        <v>1</v>
      </c>
      <c r="AR173" s="1">
        <v>1</v>
      </c>
      <c r="AS173" s="1">
        <v>3</v>
      </c>
      <c r="AT173" s="1">
        <v>2</v>
      </c>
      <c r="AU173" s="1">
        <v>1</v>
      </c>
      <c r="AV173" s="1">
        <v>1</v>
      </c>
      <c r="AW173" s="1">
        <v>1</v>
      </c>
      <c r="AX173" s="1">
        <v>2</v>
      </c>
      <c r="AY173" s="1">
        <v>1</v>
      </c>
      <c r="AZ173" s="1">
        <v>3</v>
      </c>
      <c r="BA173" s="1">
        <v>5</v>
      </c>
      <c r="BB173" s="1">
        <v>1</v>
      </c>
      <c r="BC173" s="1">
        <v>2</v>
      </c>
      <c r="BD173" s="1">
        <v>5</v>
      </c>
      <c r="BE173" s="1" t="s">
        <v>2411</v>
      </c>
      <c r="BF173" s="1" t="s">
        <v>2414</v>
      </c>
      <c r="BG173" s="1" t="s">
        <v>2413</v>
      </c>
      <c r="BH173" s="1" t="s">
        <v>2416</v>
      </c>
      <c r="BI173" s="1" t="s">
        <v>2412</v>
      </c>
      <c r="BJ173" s="1" t="s">
        <v>2415</v>
      </c>
      <c r="BK173" s="1" t="s">
        <v>2118</v>
      </c>
      <c r="BL173" s="1" t="s">
        <v>1564</v>
      </c>
      <c r="BM173" s="1" t="s">
        <v>198</v>
      </c>
      <c r="BN173" s="1" t="s">
        <v>198</v>
      </c>
      <c r="BO173" s="1" t="s">
        <v>2118</v>
      </c>
      <c r="BP173" s="1" t="s">
        <v>1564</v>
      </c>
      <c r="BQ173" s="1" t="s">
        <v>1564</v>
      </c>
      <c r="BR173" s="1" t="s">
        <v>1564</v>
      </c>
      <c r="BS173" s="1" t="s">
        <v>198</v>
      </c>
      <c r="BT173" s="1" t="s">
        <v>1564</v>
      </c>
      <c r="BU173" s="1" t="s">
        <v>182</v>
      </c>
      <c r="BY173" s="1" t="s">
        <v>705</v>
      </c>
      <c r="BZ173" s="1" t="s">
        <v>714</v>
      </c>
      <c r="CA173" s="1" t="s">
        <v>1371</v>
      </c>
      <c r="CB173" s="1" t="s">
        <v>729</v>
      </c>
      <c r="CD173" s="1" t="s">
        <v>741</v>
      </c>
      <c r="CE173" s="1" t="s">
        <v>236</v>
      </c>
      <c r="CF173" s="1" t="s">
        <v>837</v>
      </c>
      <c r="CG173" s="1" t="s">
        <v>844</v>
      </c>
    </row>
    <row r="174" spans="1:85" ht="12.75" x14ac:dyDescent="0.2">
      <c r="A174" s="14">
        <v>42010.91263446759</v>
      </c>
      <c r="B174" s="1">
        <v>1</v>
      </c>
      <c r="C174" s="1">
        <v>5</v>
      </c>
      <c r="D174" s="1">
        <v>5</v>
      </c>
      <c r="E174" s="1">
        <v>5</v>
      </c>
      <c r="F174" s="1">
        <v>5</v>
      </c>
      <c r="G174" s="1">
        <v>5</v>
      </c>
      <c r="H174" s="1">
        <v>5</v>
      </c>
      <c r="I174" s="1">
        <v>1</v>
      </c>
      <c r="J174" s="1">
        <v>1</v>
      </c>
      <c r="K174" s="1">
        <v>5</v>
      </c>
      <c r="L174" s="1">
        <v>3</v>
      </c>
      <c r="M174" s="1">
        <v>1</v>
      </c>
      <c r="N174" s="1">
        <v>2</v>
      </c>
      <c r="O174" s="1">
        <v>5</v>
      </c>
      <c r="P174" s="1">
        <v>5</v>
      </c>
      <c r="Q174" s="1">
        <v>5</v>
      </c>
      <c r="R174" s="1">
        <v>2</v>
      </c>
      <c r="S174" s="1">
        <v>5</v>
      </c>
      <c r="T174" s="1">
        <v>1</v>
      </c>
      <c r="U174" s="1">
        <v>3</v>
      </c>
      <c r="V174" s="1">
        <v>5</v>
      </c>
      <c r="W174" s="1">
        <v>4</v>
      </c>
      <c r="X174" s="1">
        <v>2</v>
      </c>
      <c r="Y174" s="1">
        <v>4</v>
      </c>
      <c r="Z174" s="1">
        <v>4</v>
      </c>
      <c r="AA174" s="1">
        <v>3</v>
      </c>
      <c r="AB174" s="1">
        <v>2</v>
      </c>
      <c r="AC174" s="1">
        <v>3</v>
      </c>
      <c r="AD174" s="1">
        <v>2</v>
      </c>
      <c r="AE174" s="1">
        <v>1</v>
      </c>
      <c r="AF174" s="1">
        <v>2</v>
      </c>
      <c r="AG174" s="1">
        <v>2</v>
      </c>
      <c r="AH174" s="1">
        <v>4</v>
      </c>
      <c r="AI174" s="1">
        <v>2</v>
      </c>
      <c r="AJ174" s="1">
        <v>1</v>
      </c>
      <c r="AK174" s="1">
        <v>5</v>
      </c>
      <c r="AL174" s="1">
        <v>5</v>
      </c>
      <c r="AM174" s="1">
        <v>4</v>
      </c>
      <c r="AN174" s="1">
        <v>5</v>
      </c>
      <c r="AO174" s="1">
        <v>5</v>
      </c>
      <c r="AP174" s="1">
        <v>5</v>
      </c>
      <c r="AQ174" s="1">
        <v>2</v>
      </c>
      <c r="AR174" s="1">
        <v>3</v>
      </c>
      <c r="AS174" s="1">
        <v>5</v>
      </c>
      <c r="AT174" s="1">
        <v>5</v>
      </c>
      <c r="AU174" s="1">
        <v>2</v>
      </c>
      <c r="AV174" s="1">
        <v>2</v>
      </c>
      <c r="AW174" s="1">
        <v>5</v>
      </c>
      <c r="AX174" s="1">
        <v>5</v>
      </c>
      <c r="AY174" s="1">
        <v>5</v>
      </c>
      <c r="AZ174" s="1">
        <v>4</v>
      </c>
      <c r="BA174" s="1">
        <v>5</v>
      </c>
      <c r="BB174" s="1">
        <v>1</v>
      </c>
      <c r="BC174" s="1">
        <v>4</v>
      </c>
      <c r="BD174" s="1">
        <v>5</v>
      </c>
      <c r="BE174" s="1" t="s">
        <v>2416</v>
      </c>
      <c r="BF174" s="1" t="s">
        <v>2415</v>
      </c>
      <c r="BG174" s="1" t="s">
        <v>2412</v>
      </c>
      <c r="BH174" s="1" t="s">
        <v>2413</v>
      </c>
      <c r="BI174" s="1" t="s">
        <v>2411</v>
      </c>
      <c r="BJ174" s="1" t="s">
        <v>2414</v>
      </c>
      <c r="BK174" s="1" t="s">
        <v>2418</v>
      </c>
      <c r="BL174" s="1" t="s">
        <v>2418</v>
      </c>
      <c r="BM174" s="1" t="s">
        <v>2418</v>
      </c>
      <c r="BN174" s="1" t="s">
        <v>2418</v>
      </c>
      <c r="BO174" s="1" t="s">
        <v>2118</v>
      </c>
      <c r="BP174" s="1" t="s">
        <v>2118</v>
      </c>
      <c r="BQ174" s="1" t="s">
        <v>2418</v>
      </c>
      <c r="BR174" s="1" t="s">
        <v>2418</v>
      </c>
      <c r="BS174" s="1" t="s">
        <v>198</v>
      </c>
      <c r="BT174" s="1" t="s">
        <v>2118</v>
      </c>
      <c r="BU174" s="1" t="s">
        <v>198</v>
      </c>
      <c r="BV174" s="1" t="s">
        <v>181</v>
      </c>
      <c r="BX174" s="1" t="s">
        <v>2128</v>
      </c>
      <c r="BY174" s="1" t="s">
        <v>705</v>
      </c>
      <c r="BZ174" s="1" t="s">
        <v>714</v>
      </c>
      <c r="CA174" s="1" t="s">
        <v>1668</v>
      </c>
      <c r="CB174" s="1" t="s">
        <v>727</v>
      </c>
      <c r="CC174" s="1" t="s">
        <v>2319</v>
      </c>
      <c r="CD174" s="1" t="s">
        <v>206</v>
      </c>
      <c r="CE174" s="1" t="s">
        <v>1088</v>
      </c>
      <c r="CF174" s="1" t="s">
        <v>837</v>
      </c>
      <c r="CG174" s="1" t="s">
        <v>844</v>
      </c>
    </row>
    <row r="175" spans="1:85" ht="12.75" x14ac:dyDescent="0.2">
      <c r="A175" s="14">
        <v>42010.937205150469</v>
      </c>
      <c r="B175" s="1">
        <v>4</v>
      </c>
      <c r="C175" s="1">
        <v>3</v>
      </c>
      <c r="D175" s="1">
        <v>2</v>
      </c>
      <c r="E175" s="1">
        <v>3</v>
      </c>
      <c r="F175" s="1">
        <v>2</v>
      </c>
      <c r="G175" s="1">
        <v>2</v>
      </c>
      <c r="H175" s="1">
        <v>3</v>
      </c>
      <c r="I175" s="1">
        <v>3</v>
      </c>
      <c r="J175" s="1">
        <v>3</v>
      </c>
      <c r="K175" s="1">
        <v>4</v>
      </c>
      <c r="L175" s="1">
        <v>4</v>
      </c>
      <c r="M175" s="1">
        <v>3</v>
      </c>
      <c r="N175" s="1">
        <v>1</v>
      </c>
      <c r="O175" s="1">
        <v>4</v>
      </c>
      <c r="P175" s="1">
        <v>4</v>
      </c>
      <c r="Q175" s="1">
        <v>5</v>
      </c>
      <c r="R175" s="1">
        <v>2</v>
      </c>
      <c r="S175" s="1">
        <v>5</v>
      </c>
      <c r="T175" s="1">
        <v>4</v>
      </c>
      <c r="U175" s="1">
        <v>3</v>
      </c>
      <c r="V175" s="1">
        <v>4</v>
      </c>
      <c r="W175" s="1">
        <v>3</v>
      </c>
      <c r="X175" s="1">
        <v>4</v>
      </c>
      <c r="Y175" s="1">
        <v>4</v>
      </c>
      <c r="Z175" s="1">
        <v>3</v>
      </c>
      <c r="AA175" s="1">
        <v>3</v>
      </c>
      <c r="AB175" s="1">
        <v>4</v>
      </c>
      <c r="AC175" s="1">
        <v>3</v>
      </c>
      <c r="AD175" s="1">
        <v>4</v>
      </c>
      <c r="AE175" s="1">
        <v>5</v>
      </c>
      <c r="AF175" s="1">
        <v>5</v>
      </c>
      <c r="AG175" s="1">
        <v>5</v>
      </c>
      <c r="AH175" s="1">
        <v>5</v>
      </c>
      <c r="AI175" s="1">
        <v>2</v>
      </c>
      <c r="AJ175" s="1">
        <v>5</v>
      </c>
      <c r="AK175" s="1">
        <v>3</v>
      </c>
      <c r="AL175" s="1">
        <v>2</v>
      </c>
      <c r="AM175" s="1">
        <v>3</v>
      </c>
      <c r="AN175" s="1">
        <v>2</v>
      </c>
      <c r="AO175" s="1">
        <v>3</v>
      </c>
      <c r="AP175" s="1">
        <v>3</v>
      </c>
      <c r="AQ175" s="1">
        <v>3</v>
      </c>
      <c r="AR175" s="1">
        <v>3</v>
      </c>
      <c r="AS175" s="1">
        <v>5</v>
      </c>
      <c r="AT175" s="1">
        <v>5</v>
      </c>
      <c r="AU175" s="1">
        <v>3</v>
      </c>
      <c r="AV175" s="1">
        <v>1</v>
      </c>
      <c r="AW175" s="1">
        <v>4</v>
      </c>
      <c r="AX175" s="1">
        <v>3</v>
      </c>
      <c r="AY175" s="1">
        <v>5</v>
      </c>
      <c r="AZ175" s="1">
        <v>2</v>
      </c>
      <c r="BA175" s="1">
        <v>5</v>
      </c>
      <c r="BB175" s="1">
        <v>4</v>
      </c>
      <c r="BC175" s="1">
        <v>3</v>
      </c>
      <c r="BD175" s="1">
        <v>5</v>
      </c>
      <c r="BE175" s="1" t="s">
        <v>2414</v>
      </c>
      <c r="BF175" s="1" t="s">
        <v>2413</v>
      </c>
      <c r="BG175" s="1" t="s">
        <v>2411</v>
      </c>
      <c r="BH175" s="1" t="s">
        <v>2416</v>
      </c>
      <c r="BI175" s="1" t="s">
        <v>2415</v>
      </c>
      <c r="BJ175" s="1" t="s">
        <v>2412</v>
      </c>
      <c r="BK175" s="1" t="s">
        <v>198</v>
      </c>
      <c r="BL175" s="1" t="s">
        <v>1564</v>
      </c>
      <c r="BM175" s="1" t="s">
        <v>198</v>
      </c>
      <c r="BN175" s="1" t="s">
        <v>198</v>
      </c>
      <c r="BO175" s="1" t="s">
        <v>198</v>
      </c>
      <c r="BP175" s="1" t="s">
        <v>1564</v>
      </c>
      <c r="BQ175" s="1" t="s">
        <v>2118</v>
      </c>
      <c r="BR175" s="1" t="s">
        <v>2118</v>
      </c>
      <c r="BS175" s="1" t="s">
        <v>2118</v>
      </c>
      <c r="BT175" s="1" t="s">
        <v>2118</v>
      </c>
      <c r="BU175" s="1" t="s">
        <v>198</v>
      </c>
      <c r="BV175" s="1" t="s">
        <v>183</v>
      </c>
      <c r="BW175" s="1" t="s">
        <v>2121</v>
      </c>
      <c r="BX175" s="1" t="s">
        <v>2128</v>
      </c>
      <c r="BY175" s="1" t="s">
        <v>705</v>
      </c>
      <c r="BZ175" s="1" t="s">
        <v>712</v>
      </c>
      <c r="CA175" s="1" t="s">
        <v>721</v>
      </c>
      <c r="CB175" s="1" t="s">
        <v>727</v>
      </c>
      <c r="CC175" s="1" t="s">
        <v>1062</v>
      </c>
      <c r="CD175" s="1" t="s">
        <v>206</v>
      </c>
      <c r="CE175" s="1" t="s">
        <v>1027</v>
      </c>
      <c r="CF175" s="1" t="s">
        <v>837</v>
      </c>
      <c r="CG175" s="1" t="s">
        <v>844</v>
      </c>
    </row>
    <row r="176" spans="1:85" ht="12.75" x14ac:dyDescent="0.2">
      <c r="A176" s="14">
        <v>42010.943635312498</v>
      </c>
      <c r="B176" s="1">
        <v>2</v>
      </c>
      <c r="C176" s="1">
        <v>4</v>
      </c>
      <c r="D176" s="1">
        <v>4</v>
      </c>
      <c r="E176" s="1">
        <v>4</v>
      </c>
      <c r="F176" s="1">
        <v>4</v>
      </c>
      <c r="G176" s="1">
        <v>2</v>
      </c>
      <c r="H176" s="1">
        <v>4</v>
      </c>
      <c r="I176" s="1">
        <v>4</v>
      </c>
      <c r="J176" s="1">
        <v>3</v>
      </c>
      <c r="K176" s="1">
        <v>2</v>
      </c>
      <c r="L176" s="1">
        <v>4</v>
      </c>
      <c r="M176" s="1">
        <v>2</v>
      </c>
      <c r="N176" s="1">
        <v>2</v>
      </c>
      <c r="O176" s="1">
        <v>3</v>
      </c>
      <c r="P176" s="1">
        <v>4</v>
      </c>
      <c r="Q176" s="1">
        <v>4</v>
      </c>
      <c r="R176" s="1">
        <v>2</v>
      </c>
      <c r="S176" s="1">
        <v>4</v>
      </c>
      <c r="T176" s="1">
        <v>3</v>
      </c>
      <c r="U176" s="1">
        <v>4</v>
      </c>
      <c r="V176" s="1">
        <v>4</v>
      </c>
      <c r="W176" s="1">
        <v>4</v>
      </c>
      <c r="X176" s="1">
        <v>4</v>
      </c>
      <c r="Y176" s="1">
        <v>3</v>
      </c>
      <c r="Z176" s="1">
        <v>5</v>
      </c>
      <c r="AA176" s="1">
        <v>4</v>
      </c>
      <c r="AB176" s="1">
        <v>4</v>
      </c>
      <c r="AC176" s="1">
        <v>4</v>
      </c>
      <c r="AD176" s="1">
        <v>5</v>
      </c>
      <c r="AE176" s="1">
        <v>4</v>
      </c>
      <c r="AF176" s="1">
        <v>4</v>
      </c>
      <c r="AG176" s="1">
        <v>4</v>
      </c>
      <c r="AH176" s="1">
        <v>5</v>
      </c>
      <c r="AI176" s="1">
        <v>3</v>
      </c>
      <c r="AJ176" s="1">
        <v>3</v>
      </c>
      <c r="AK176" s="1">
        <v>5</v>
      </c>
      <c r="AL176" s="1">
        <v>5</v>
      </c>
      <c r="AM176" s="1">
        <v>4</v>
      </c>
      <c r="AN176" s="1">
        <v>4</v>
      </c>
      <c r="AO176" s="1">
        <v>3</v>
      </c>
      <c r="AP176" s="1">
        <v>3</v>
      </c>
      <c r="AQ176" s="1">
        <v>5</v>
      </c>
      <c r="AR176" s="1">
        <v>4</v>
      </c>
      <c r="AS176" s="1">
        <v>3</v>
      </c>
      <c r="AT176" s="1">
        <v>5</v>
      </c>
      <c r="AU176" s="1">
        <v>3</v>
      </c>
      <c r="AV176" s="1">
        <v>3</v>
      </c>
      <c r="AW176" s="1">
        <v>4</v>
      </c>
      <c r="AX176" s="1">
        <v>5</v>
      </c>
      <c r="AY176" s="1">
        <v>4</v>
      </c>
      <c r="AZ176" s="1">
        <v>3</v>
      </c>
      <c r="BA176" s="1">
        <v>5</v>
      </c>
      <c r="BB176" s="1">
        <v>3</v>
      </c>
      <c r="BC176" s="1">
        <v>4</v>
      </c>
      <c r="BD176" s="1">
        <v>5</v>
      </c>
      <c r="BE176" s="1" t="s">
        <v>2411</v>
      </c>
      <c r="BF176" s="1" t="s">
        <v>2414</v>
      </c>
      <c r="BG176" s="1" t="s">
        <v>2414</v>
      </c>
      <c r="BH176" s="1" t="s">
        <v>2411</v>
      </c>
      <c r="BI176" s="1" t="s">
        <v>2414</v>
      </c>
      <c r="BJ176" s="1" t="s">
        <v>2411</v>
      </c>
      <c r="BK176" s="1" t="s">
        <v>198</v>
      </c>
      <c r="BL176" s="1" t="s">
        <v>2418</v>
      </c>
      <c r="BM176" s="1" t="s">
        <v>198</v>
      </c>
      <c r="BN176" s="1" t="s">
        <v>198</v>
      </c>
      <c r="BO176" s="1" t="s">
        <v>198</v>
      </c>
      <c r="BP176" s="1" t="s">
        <v>2418</v>
      </c>
      <c r="BQ176" s="1" t="s">
        <v>2418</v>
      </c>
      <c r="BR176" s="1" t="s">
        <v>2418</v>
      </c>
      <c r="BS176" s="1" t="s">
        <v>2418</v>
      </c>
      <c r="BT176" s="1" t="s">
        <v>2418</v>
      </c>
      <c r="BU176" s="1" t="s">
        <v>198</v>
      </c>
      <c r="BV176" s="1" t="s">
        <v>2119</v>
      </c>
      <c r="BW176" s="1" t="s">
        <v>2121</v>
      </c>
      <c r="BX176" s="1" t="s">
        <v>2136</v>
      </c>
      <c r="BY176" s="1" t="s">
        <v>705</v>
      </c>
      <c r="BZ176" s="1" t="s">
        <v>714</v>
      </c>
      <c r="CA176" s="1" t="s">
        <v>1668</v>
      </c>
      <c r="CB176" s="1" t="s">
        <v>727</v>
      </c>
      <c r="CC176" s="1" t="s">
        <v>745</v>
      </c>
      <c r="CD176" s="1" t="s">
        <v>236</v>
      </c>
      <c r="CE176" s="1" t="s">
        <v>1312</v>
      </c>
      <c r="CF176" s="1" t="s">
        <v>935</v>
      </c>
      <c r="CG176" s="1" t="s">
        <v>845</v>
      </c>
    </row>
    <row r="177" spans="1:85" ht="12.75" x14ac:dyDescent="0.2">
      <c r="A177" s="14">
        <v>42010.946919027774</v>
      </c>
      <c r="B177" s="1">
        <v>5</v>
      </c>
      <c r="C177" s="1">
        <v>5</v>
      </c>
      <c r="D177" s="1">
        <v>4</v>
      </c>
      <c r="E177" s="1">
        <v>2</v>
      </c>
      <c r="F177" s="1">
        <v>3</v>
      </c>
      <c r="G177" s="1">
        <v>3</v>
      </c>
      <c r="H177" s="1">
        <v>5</v>
      </c>
      <c r="I177" s="1">
        <v>5</v>
      </c>
      <c r="J177" s="1">
        <v>2</v>
      </c>
      <c r="K177" s="1">
        <v>1</v>
      </c>
      <c r="L177" s="1">
        <v>2</v>
      </c>
      <c r="M177" s="1">
        <v>3</v>
      </c>
      <c r="N177" s="1">
        <v>3</v>
      </c>
      <c r="O177" s="1">
        <v>1</v>
      </c>
      <c r="P177" s="1">
        <v>4</v>
      </c>
      <c r="Q177" s="1">
        <v>1</v>
      </c>
      <c r="R177" s="1">
        <v>3</v>
      </c>
      <c r="S177" s="1">
        <v>4</v>
      </c>
      <c r="T177" s="1">
        <v>4</v>
      </c>
      <c r="U177" s="1">
        <v>1</v>
      </c>
      <c r="V177" s="1">
        <v>5</v>
      </c>
      <c r="W177" s="1">
        <v>5</v>
      </c>
      <c r="X177" s="1">
        <v>2</v>
      </c>
      <c r="Y177" s="1">
        <v>2</v>
      </c>
      <c r="Z177" s="1">
        <v>2</v>
      </c>
      <c r="AA177" s="1">
        <v>2</v>
      </c>
      <c r="AB177" s="1">
        <v>2</v>
      </c>
      <c r="AC177" s="1">
        <v>2</v>
      </c>
      <c r="AD177" s="1">
        <v>2</v>
      </c>
      <c r="AE177" s="1">
        <v>2</v>
      </c>
      <c r="AF177" s="1">
        <v>2</v>
      </c>
      <c r="AG177" s="1">
        <v>2</v>
      </c>
      <c r="AH177" s="1">
        <v>5</v>
      </c>
      <c r="AI177" s="1">
        <v>2</v>
      </c>
      <c r="AJ177" s="1">
        <v>5</v>
      </c>
      <c r="AK177" s="1">
        <v>5</v>
      </c>
      <c r="AL177" s="1">
        <v>4</v>
      </c>
      <c r="AM177" s="1">
        <v>3</v>
      </c>
      <c r="AN177" s="1">
        <v>3</v>
      </c>
      <c r="AO177" s="1">
        <v>3</v>
      </c>
      <c r="AP177" s="1">
        <v>5</v>
      </c>
      <c r="AQ177" s="1">
        <v>5</v>
      </c>
      <c r="AR177" s="1">
        <v>3</v>
      </c>
      <c r="AS177" s="1">
        <v>1</v>
      </c>
      <c r="AT177" s="1">
        <v>3</v>
      </c>
      <c r="AU177" s="1">
        <v>3</v>
      </c>
      <c r="AV177" s="1">
        <v>3</v>
      </c>
      <c r="AW177" s="1">
        <v>1</v>
      </c>
      <c r="AX177" s="1">
        <v>4</v>
      </c>
      <c r="AY177" s="1">
        <v>1</v>
      </c>
      <c r="AZ177" s="1">
        <v>4</v>
      </c>
      <c r="BA177" s="1">
        <v>3</v>
      </c>
      <c r="BB177" s="1">
        <v>4</v>
      </c>
      <c r="BC177" s="1">
        <v>1</v>
      </c>
      <c r="BD177" s="1">
        <v>5</v>
      </c>
      <c r="BE177" s="1" t="s">
        <v>2411</v>
      </c>
      <c r="BF177" s="1" t="s">
        <v>2413</v>
      </c>
      <c r="BG177" s="1" t="s">
        <v>2414</v>
      </c>
      <c r="BH177" s="1" t="s">
        <v>2412</v>
      </c>
      <c r="BI177" s="1" t="s">
        <v>2415</v>
      </c>
      <c r="BJ177" s="1" t="s">
        <v>2416</v>
      </c>
      <c r="BK177" s="1" t="s">
        <v>198</v>
      </c>
      <c r="BL177" s="1" t="s">
        <v>198</v>
      </c>
      <c r="BM177" s="1" t="s">
        <v>198</v>
      </c>
      <c r="BN177" s="1" t="s">
        <v>198</v>
      </c>
      <c r="BO177" s="1" t="s">
        <v>198</v>
      </c>
      <c r="BP177" s="1" t="s">
        <v>198</v>
      </c>
      <c r="BQ177" s="1" t="s">
        <v>198</v>
      </c>
      <c r="BR177" s="1" t="s">
        <v>198</v>
      </c>
      <c r="BS177" s="1" t="s">
        <v>198</v>
      </c>
      <c r="BT177" s="1" t="s">
        <v>198</v>
      </c>
      <c r="BU177" s="1" t="s">
        <v>198</v>
      </c>
      <c r="BV177" s="1" t="s">
        <v>183</v>
      </c>
      <c r="BW177" s="1" t="s">
        <v>2582</v>
      </c>
      <c r="BX177" s="1" t="s">
        <v>2583</v>
      </c>
      <c r="BY177" s="1" t="s">
        <v>705</v>
      </c>
      <c r="BZ177" s="1" t="s">
        <v>713</v>
      </c>
      <c r="CA177" s="1" t="s">
        <v>719</v>
      </c>
      <c r="CB177" s="1" t="s">
        <v>727</v>
      </c>
      <c r="CC177" s="1" t="s">
        <v>2384</v>
      </c>
      <c r="CD177" s="1" t="s">
        <v>828</v>
      </c>
      <c r="CE177" s="1" t="s">
        <v>1279</v>
      </c>
      <c r="CF177" s="1" t="s">
        <v>837</v>
      </c>
      <c r="CG177" s="1" t="s">
        <v>844</v>
      </c>
    </row>
    <row r="178" spans="1:85" ht="12.75" x14ac:dyDescent="0.2">
      <c r="A178" s="14">
        <v>42010.996173703701</v>
      </c>
      <c r="B178" s="1">
        <v>2</v>
      </c>
      <c r="C178" s="1">
        <v>3</v>
      </c>
      <c r="D178" s="1">
        <v>4</v>
      </c>
      <c r="E178" s="1">
        <v>3</v>
      </c>
      <c r="F178" s="1">
        <v>3</v>
      </c>
      <c r="G178" s="1">
        <v>3</v>
      </c>
      <c r="H178" s="1">
        <v>3</v>
      </c>
      <c r="I178" s="1">
        <v>3</v>
      </c>
      <c r="J178" s="1">
        <v>3</v>
      </c>
      <c r="K178" s="1">
        <v>5</v>
      </c>
      <c r="L178" s="1">
        <v>5</v>
      </c>
      <c r="M178" s="1">
        <v>2</v>
      </c>
      <c r="N178" s="1">
        <v>3</v>
      </c>
      <c r="O178" s="1">
        <v>4</v>
      </c>
      <c r="P178" s="1">
        <v>3</v>
      </c>
      <c r="Q178" s="1">
        <v>4</v>
      </c>
      <c r="R178" s="1">
        <v>3</v>
      </c>
      <c r="S178" s="1">
        <v>5</v>
      </c>
      <c r="T178" s="1">
        <v>3</v>
      </c>
      <c r="U178" s="1">
        <v>1</v>
      </c>
      <c r="V178" s="1">
        <v>5</v>
      </c>
      <c r="W178" s="1">
        <v>5</v>
      </c>
      <c r="X178" s="1">
        <v>4</v>
      </c>
      <c r="Y178" s="1">
        <v>5</v>
      </c>
      <c r="Z178" s="1">
        <v>5</v>
      </c>
      <c r="AA178" s="1">
        <v>5</v>
      </c>
      <c r="AB178" s="1">
        <v>4</v>
      </c>
      <c r="AC178" s="1">
        <v>5</v>
      </c>
      <c r="AD178" s="1">
        <v>5</v>
      </c>
      <c r="AE178" s="1">
        <v>5</v>
      </c>
      <c r="AF178" s="1">
        <v>5</v>
      </c>
      <c r="AG178" s="1">
        <v>5</v>
      </c>
      <c r="AH178" s="1">
        <v>5</v>
      </c>
      <c r="AI178" s="1">
        <v>4</v>
      </c>
      <c r="AJ178" s="1" t="s">
        <v>5</v>
      </c>
      <c r="AK178" s="1">
        <v>3</v>
      </c>
      <c r="AL178" s="1">
        <v>4</v>
      </c>
      <c r="AM178" s="1" t="s">
        <v>5</v>
      </c>
      <c r="AN178" s="1">
        <v>3</v>
      </c>
      <c r="AO178" s="1">
        <v>3</v>
      </c>
      <c r="AP178" s="1">
        <v>1</v>
      </c>
      <c r="AQ178" s="1">
        <v>3</v>
      </c>
      <c r="AR178" s="1">
        <v>3</v>
      </c>
      <c r="AS178" s="1">
        <v>5</v>
      </c>
      <c r="AT178" s="1">
        <v>5</v>
      </c>
      <c r="AU178" s="1" t="s">
        <v>5</v>
      </c>
      <c r="AV178" s="1">
        <v>4</v>
      </c>
      <c r="AW178" s="1">
        <v>4</v>
      </c>
      <c r="AX178" s="1">
        <v>4</v>
      </c>
      <c r="AY178" s="1">
        <v>3</v>
      </c>
      <c r="AZ178" s="1">
        <v>3</v>
      </c>
      <c r="BA178" s="1">
        <v>5</v>
      </c>
      <c r="BB178" s="1" t="s">
        <v>5</v>
      </c>
      <c r="BC178" s="1" t="s">
        <v>5</v>
      </c>
      <c r="BD178" s="1">
        <v>5</v>
      </c>
      <c r="BE178" s="1" t="s">
        <v>2414</v>
      </c>
      <c r="BF178" s="1" t="s">
        <v>2411</v>
      </c>
      <c r="BG178" s="1" t="s">
        <v>2413</v>
      </c>
      <c r="BH178" s="1" t="s">
        <v>2416</v>
      </c>
      <c r="BI178" s="1" t="s">
        <v>2415</v>
      </c>
      <c r="BJ178" s="1" t="s">
        <v>2412</v>
      </c>
      <c r="BK178" s="1" t="s">
        <v>1564</v>
      </c>
      <c r="BL178" s="1" t="s">
        <v>2418</v>
      </c>
      <c r="BM178" s="1" t="s">
        <v>198</v>
      </c>
      <c r="BN178" s="1" t="s">
        <v>198</v>
      </c>
      <c r="BO178" s="1" t="s">
        <v>198</v>
      </c>
      <c r="BP178" s="1" t="s">
        <v>2118</v>
      </c>
      <c r="BQ178" s="1" t="s">
        <v>2418</v>
      </c>
      <c r="BR178" s="1" t="s">
        <v>2418</v>
      </c>
      <c r="BS178" s="1" t="s">
        <v>2418</v>
      </c>
      <c r="BT178" s="1" t="s">
        <v>2418</v>
      </c>
      <c r="BU178" s="1" t="s">
        <v>198</v>
      </c>
      <c r="BV178" s="1" t="s">
        <v>2119</v>
      </c>
      <c r="BX178" s="1" t="s">
        <v>2128</v>
      </c>
      <c r="BY178" s="1" t="s">
        <v>704</v>
      </c>
      <c r="BZ178" s="1" t="s">
        <v>714</v>
      </c>
      <c r="CA178" s="1" t="s">
        <v>721</v>
      </c>
      <c r="CB178" s="1" t="s">
        <v>727</v>
      </c>
      <c r="CC178" s="1" t="s">
        <v>2584</v>
      </c>
      <c r="CD178" s="1" t="s">
        <v>206</v>
      </c>
      <c r="CE178" s="1" t="s">
        <v>1027</v>
      </c>
      <c r="CF178" s="1" t="s">
        <v>837</v>
      </c>
      <c r="CG178" s="1" t="s">
        <v>844</v>
      </c>
    </row>
    <row r="179" spans="1:85" ht="12.75" x14ac:dyDescent="0.2">
      <c r="A179" s="14">
        <v>42011.027794351852</v>
      </c>
      <c r="B179" s="1" t="s">
        <v>5</v>
      </c>
      <c r="C179" s="1" t="s">
        <v>5</v>
      </c>
      <c r="D179" s="1" t="s">
        <v>5</v>
      </c>
      <c r="E179" s="1" t="s">
        <v>5</v>
      </c>
      <c r="F179" s="1" t="s">
        <v>5</v>
      </c>
      <c r="G179" s="1" t="s">
        <v>5</v>
      </c>
      <c r="H179" s="1" t="s">
        <v>5</v>
      </c>
      <c r="I179" s="1" t="s">
        <v>5</v>
      </c>
      <c r="J179" s="1" t="s">
        <v>5</v>
      </c>
      <c r="K179" s="1" t="s">
        <v>5</v>
      </c>
      <c r="L179" s="1" t="s">
        <v>5</v>
      </c>
      <c r="M179" s="1" t="s">
        <v>5</v>
      </c>
      <c r="N179" s="1" t="s">
        <v>5</v>
      </c>
      <c r="O179" s="1">
        <v>4</v>
      </c>
      <c r="P179" s="1" t="s">
        <v>5</v>
      </c>
      <c r="Q179" s="1" t="s">
        <v>5</v>
      </c>
      <c r="R179" s="1" t="s">
        <v>5</v>
      </c>
      <c r="S179" s="1" t="s">
        <v>5</v>
      </c>
      <c r="T179" s="1" t="s">
        <v>5</v>
      </c>
      <c r="U179" s="1" t="s">
        <v>5</v>
      </c>
      <c r="V179" s="1" t="s">
        <v>5</v>
      </c>
      <c r="W179" s="1" t="s">
        <v>5</v>
      </c>
      <c r="X179" s="1" t="s">
        <v>5</v>
      </c>
      <c r="Y179" s="1">
        <v>4</v>
      </c>
      <c r="Z179" s="1" t="s">
        <v>5</v>
      </c>
      <c r="AA179" s="1" t="s">
        <v>5</v>
      </c>
      <c r="AB179" s="1" t="s">
        <v>5</v>
      </c>
      <c r="AC179" s="1">
        <v>4</v>
      </c>
      <c r="AD179" s="1" t="s">
        <v>5</v>
      </c>
      <c r="AE179" s="1" t="s">
        <v>5</v>
      </c>
      <c r="AF179" s="1" t="s">
        <v>5</v>
      </c>
      <c r="AG179" s="1" t="s">
        <v>5</v>
      </c>
      <c r="AH179" s="1" t="s">
        <v>5</v>
      </c>
      <c r="AI179" s="1" t="s">
        <v>5</v>
      </c>
      <c r="AJ179" s="1" t="s">
        <v>5</v>
      </c>
      <c r="AK179" s="1" t="s">
        <v>5</v>
      </c>
      <c r="AL179" s="1" t="s">
        <v>5</v>
      </c>
      <c r="AM179" s="1" t="s">
        <v>5</v>
      </c>
      <c r="AN179" s="1" t="s">
        <v>5</v>
      </c>
      <c r="AO179" s="1" t="s">
        <v>5</v>
      </c>
      <c r="AP179" s="1" t="s">
        <v>5</v>
      </c>
      <c r="AQ179" s="1" t="s">
        <v>5</v>
      </c>
      <c r="AR179" s="1" t="s">
        <v>5</v>
      </c>
      <c r="AS179" s="1" t="s">
        <v>5</v>
      </c>
      <c r="AT179" s="1" t="s">
        <v>5</v>
      </c>
      <c r="AU179" s="1" t="s">
        <v>5</v>
      </c>
      <c r="AV179" s="1" t="s">
        <v>5</v>
      </c>
      <c r="AW179" s="1" t="s">
        <v>5</v>
      </c>
      <c r="AX179" s="1" t="s">
        <v>5</v>
      </c>
      <c r="AY179" s="1" t="s">
        <v>5</v>
      </c>
      <c r="AZ179" s="1" t="s">
        <v>5</v>
      </c>
      <c r="BA179" s="1" t="s">
        <v>5</v>
      </c>
      <c r="BB179" s="1" t="s">
        <v>5</v>
      </c>
      <c r="BC179" s="1" t="s">
        <v>5</v>
      </c>
      <c r="BD179" s="1" t="s">
        <v>5</v>
      </c>
      <c r="BE179" s="1" t="s">
        <v>2412</v>
      </c>
      <c r="BF179" s="1" t="s">
        <v>2413</v>
      </c>
      <c r="BG179" s="1" t="s">
        <v>2412</v>
      </c>
      <c r="BH179" s="1" t="s">
        <v>2413</v>
      </c>
      <c r="BI179" s="1" t="s">
        <v>2414</v>
      </c>
      <c r="BJ179" s="1" t="s">
        <v>5</v>
      </c>
      <c r="BK179" s="1" t="s">
        <v>5</v>
      </c>
      <c r="BL179" s="1" t="s">
        <v>5</v>
      </c>
      <c r="BM179" s="1" t="s">
        <v>5</v>
      </c>
      <c r="BN179" s="1" t="s">
        <v>5</v>
      </c>
      <c r="BO179" s="1" t="s">
        <v>5</v>
      </c>
      <c r="BP179" s="1" t="s">
        <v>5</v>
      </c>
      <c r="BQ179" s="1" t="s">
        <v>5</v>
      </c>
      <c r="BR179" s="1" t="s">
        <v>5</v>
      </c>
      <c r="BS179" s="1" t="s">
        <v>5</v>
      </c>
      <c r="BT179" s="1" t="s">
        <v>5</v>
      </c>
      <c r="BU179" s="1" t="s">
        <v>198</v>
      </c>
      <c r="BV179" s="1" t="s">
        <v>2119</v>
      </c>
      <c r="BW179" s="1" t="s">
        <v>2121</v>
      </c>
      <c r="BX179" s="1" t="s">
        <v>2128</v>
      </c>
      <c r="BY179" s="1" t="s">
        <v>704</v>
      </c>
      <c r="BZ179" s="1" t="s">
        <v>711</v>
      </c>
      <c r="CA179" s="1" t="s">
        <v>2585</v>
      </c>
      <c r="CB179" s="1" t="s">
        <v>729</v>
      </c>
      <c r="CC179" s="1" t="s">
        <v>2586</v>
      </c>
      <c r="CD179" s="1" t="s">
        <v>828</v>
      </c>
      <c r="CE179" s="1" t="s">
        <v>828</v>
      </c>
      <c r="CF179" s="1" t="s">
        <v>2587</v>
      </c>
      <c r="CG179" s="1" t="s">
        <v>2588</v>
      </c>
    </row>
    <row r="180" spans="1:85" ht="12.75" x14ac:dyDescent="0.2">
      <c r="A180" s="14">
        <v>42011.251059849536</v>
      </c>
      <c r="B180" s="1">
        <v>2</v>
      </c>
      <c r="C180" s="1">
        <v>4</v>
      </c>
      <c r="D180" s="1">
        <v>5</v>
      </c>
      <c r="E180" s="1">
        <v>3</v>
      </c>
      <c r="F180" s="1">
        <v>5</v>
      </c>
      <c r="G180" s="1">
        <v>3</v>
      </c>
      <c r="H180" s="1">
        <v>4</v>
      </c>
      <c r="I180" s="1">
        <v>4</v>
      </c>
      <c r="J180" s="1">
        <v>1</v>
      </c>
      <c r="K180" s="1">
        <v>4</v>
      </c>
      <c r="L180" s="1">
        <v>3</v>
      </c>
      <c r="M180" s="1">
        <v>1</v>
      </c>
      <c r="N180" s="1">
        <v>1</v>
      </c>
      <c r="O180" s="1">
        <v>1</v>
      </c>
      <c r="P180" s="1">
        <v>3</v>
      </c>
      <c r="Q180" s="1">
        <v>4</v>
      </c>
      <c r="R180" s="1">
        <v>4</v>
      </c>
      <c r="S180" s="1">
        <v>5</v>
      </c>
      <c r="T180" s="1">
        <v>2</v>
      </c>
      <c r="U180" s="1">
        <v>1</v>
      </c>
      <c r="V180" s="1">
        <v>4</v>
      </c>
      <c r="W180" s="1">
        <v>2</v>
      </c>
      <c r="X180" s="1">
        <v>4</v>
      </c>
      <c r="Y180" s="1">
        <v>2</v>
      </c>
      <c r="Z180" s="1">
        <v>2</v>
      </c>
      <c r="AA180" s="1">
        <v>2</v>
      </c>
      <c r="AB180" s="1">
        <v>3</v>
      </c>
      <c r="AC180" s="1">
        <v>2</v>
      </c>
      <c r="AD180" s="1">
        <v>3</v>
      </c>
      <c r="AE180" s="1">
        <v>1</v>
      </c>
      <c r="AF180" s="1">
        <v>2</v>
      </c>
      <c r="AG180" s="1">
        <v>2</v>
      </c>
      <c r="AH180" s="1">
        <v>5</v>
      </c>
      <c r="AI180" s="1">
        <v>2</v>
      </c>
      <c r="AJ180" s="1">
        <v>4</v>
      </c>
      <c r="AK180" s="1">
        <v>4</v>
      </c>
      <c r="AL180" s="1">
        <v>5</v>
      </c>
      <c r="AM180" s="1">
        <v>2</v>
      </c>
      <c r="AN180" s="1">
        <v>5</v>
      </c>
      <c r="AO180" s="1">
        <v>5</v>
      </c>
      <c r="AP180" s="1">
        <v>4</v>
      </c>
      <c r="AQ180" s="1">
        <v>4</v>
      </c>
      <c r="AR180" s="1">
        <v>2</v>
      </c>
      <c r="AS180" s="1">
        <v>3</v>
      </c>
      <c r="AT180" s="1">
        <v>3</v>
      </c>
      <c r="AU180" s="1">
        <v>2</v>
      </c>
      <c r="AV180" s="1">
        <v>3</v>
      </c>
      <c r="AW180" s="1">
        <v>3</v>
      </c>
      <c r="AX180" s="1">
        <v>3</v>
      </c>
      <c r="AY180" s="1">
        <v>4</v>
      </c>
      <c r="AZ180" s="1">
        <v>4</v>
      </c>
      <c r="BA180" s="1">
        <v>4</v>
      </c>
      <c r="BB180" s="1">
        <v>3</v>
      </c>
      <c r="BC180" s="1">
        <v>2</v>
      </c>
      <c r="BD180" s="1">
        <v>5</v>
      </c>
      <c r="BE180" s="1" t="s">
        <v>2414</v>
      </c>
      <c r="BF180" s="1" t="s">
        <v>2414</v>
      </c>
      <c r="BG180" s="1" t="s">
        <v>2414</v>
      </c>
      <c r="BH180" s="1" t="s">
        <v>2411</v>
      </c>
      <c r="BI180" s="1" t="s">
        <v>2411</v>
      </c>
      <c r="BJ180" s="1" t="s">
        <v>2414</v>
      </c>
      <c r="BK180" s="1" t="s">
        <v>2418</v>
      </c>
      <c r="BL180" s="1" t="s">
        <v>2418</v>
      </c>
      <c r="BM180" s="1" t="s">
        <v>198</v>
      </c>
      <c r="BN180" s="1" t="s">
        <v>198</v>
      </c>
      <c r="BO180" s="1" t="s">
        <v>2418</v>
      </c>
      <c r="BP180" s="1" t="s">
        <v>2418</v>
      </c>
      <c r="BQ180" s="1" t="s">
        <v>2118</v>
      </c>
      <c r="BR180" s="1" t="s">
        <v>2418</v>
      </c>
      <c r="BS180" s="1" t="s">
        <v>2118</v>
      </c>
      <c r="BT180" s="1" t="s">
        <v>2118</v>
      </c>
      <c r="BU180" s="1" t="s">
        <v>198</v>
      </c>
      <c r="BV180" s="1" t="s">
        <v>2119</v>
      </c>
      <c r="BX180" s="1" t="s">
        <v>2128</v>
      </c>
      <c r="BY180" s="1" t="s">
        <v>705</v>
      </c>
      <c r="BZ180" s="1" t="s">
        <v>714</v>
      </c>
      <c r="CA180" s="1" t="s">
        <v>719</v>
      </c>
      <c r="CB180" s="1" t="s">
        <v>727</v>
      </c>
      <c r="CC180" s="1" t="s">
        <v>2589</v>
      </c>
      <c r="CD180" s="1" t="s">
        <v>741</v>
      </c>
      <c r="CE180" s="1" t="s">
        <v>830</v>
      </c>
      <c r="CF180" s="1" t="s">
        <v>838</v>
      </c>
      <c r="CG180" s="1" t="s">
        <v>845</v>
      </c>
    </row>
    <row r="181" spans="1:85" ht="12.75" x14ac:dyDescent="0.2">
      <c r="A181" s="14">
        <v>42011.299035254633</v>
      </c>
      <c r="B181" s="1">
        <v>2</v>
      </c>
      <c r="C181" s="1">
        <v>3</v>
      </c>
      <c r="D181" s="1">
        <v>1</v>
      </c>
      <c r="E181" s="1">
        <v>2</v>
      </c>
      <c r="F181" s="1">
        <v>5</v>
      </c>
      <c r="G181" s="1">
        <v>2</v>
      </c>
      <c r="H181" s="1">
        <v>4</v>
      </c>
      <c r="I181" s="1">
        <v>4</v>
      </c>
      <c r="J181" s="1">
        <v>3</v>
      </c>
      <c r="K181" s="1">
        <v>4</v>
      </c>
      <c r="L181" s="1">
        <v>3</v>
      </c>
      <c r="M181" s="1">
        <v>2</v>
      </c>
      <c r="N181" s="1">
        <v>5</v>
      </c>
      <c r="O181" s="1">
        <v>4</v>
      </c>
      <c r="P181" s="1">
        <v>4</v>
      </c>
      <c r="Q181" s="1">
        <v>4</v>
      </c>
      <c r="R181" s="1">
        <v>5</v>
      </c>
      <c r="S181" s="1">
        <v>5</v>
      </c>
      <c r="T181" s="1">
        <v>3</v>
      </c>
      <c r="U181" s="1">
        <v>5</v>
      </c>
      <c r="V181" s="1">
        <v>5</v>
      </c>
      <c r="W181" s="1">
        <v>2</v>
      </c>
      <c r="X181" s="1">
        <v>3</v>
      </c>
      <c r="Y181" s="1">
        <v>5</v>
      </c>
      <c r="Z181" s="1">
        <v>3</v>
      </c>
      <c r="AA181" s="1">
        <v>2</v>
      </c>
      <c r="AB181" s="1">
        <v>3</v>
      </c>
      <c r="AC181" s="1">
        <v>2</v>
      </c>
      <c r="AD181" s="1">
        <v>3</v>
      </c>
      <c r="AE181" s="1">
        <v>3</v>
      </c>
      <c r="AF181" s="1">
        <v>4</v>
      </c>
      <c r="AG181" s="1">
        <v>3</v>
      </c>
      <c r="AH181" s="1">
        <v>4</v>
      </c>
      <c r="AI181" s="1">
        <v>4</v>
      </c>
      <c r="AJ181" s="1">
        <v>4</v>
      </c>
      <c r="AK181" s="1">
        <v>4</v>
      </c>
      <c r="AL181" s="1">
        <v>1</v>
      </c>
      <c r="AM181" s="1">
        <v>4</v>
      </c>
      <c r="AN181" s="1">
        <v>5</v>
      </c>
      <c r="AO181" s="1">
        <v>2</v>
      </c>
      <c r="AP181" s="1">
        <v>4</v>
      </c>
      <c r="AQ181" s="1">
        <v>4</v>
      </c>
      <c r="AR181" s="1">
        <v>3</v>
      </c>
      <c r="AS181" s="1">
        <v>5</v>
      </c>
      <c r="AT181" s="1">
        <v>5</v>
      </c>
      <c r="AU181" s="1">
        <v>3</v>
      </c>
      <c r="AV181" s="1">
        <v>5</v>
      </c>
      <c r="AW181" s="1">
        <v>5</v>
      </c>
      <c r="AX181" s="1">
        <v>4</v>
      </c>
      <c r="AY181" s="1">
        <v>5</v>
      </c>
      <c r="AZ181" s="1">
        <v>5</v>
      </c>
      <c r="BA181" s="1">
        <v>5</v>
      </c>
      <c r="BB181" s="1">
        <v>2</v>
      </c>
      <c r="BC181" s="1">
        <v>5</v>
      </c>
      <c r="BD181" s="1">
        <v>5</v>
      </c>
      <c r="BE181" s="1" t="s">
        <v>2411</v>
      </c>
      <c r="BF181" s="1" t="s">
        <v>2414</v>
      </c>
      <c r="BG181" s="1" t="s">
        <v>2413</v>
      </c>
      <c r="BH181" s="1" t="s">
        <v>2416</v>
      </c>
      <c r="BI181" s="1" t="s">
        <v>2412</v>
      </c>
      <c r="BJ181" s="1" t="s">
        <v>2415</v>
      </c>
      <c r="BK181" s="1" t="s">
        <v>1564</v>
      </c>
      <c r="BL181" s="1" t="s">
        <v>2418</v>
      </c>
      <c r="BM181" s="1" t="s">
        <v>198</v>
      </c>
      <c r="BN181" s="1" t="s">
        <v>2418</v>
      </c>
      <c r="BO181" s="1" t="s">
        <v>1564</v>
      </c>
      <c r="BP181" s="1" t="s">
        <v>1564</v>
      </c>
      <c r="BQ181" s="1" t="s">
        <v>1564</v>
      </c>
      <c r="BR181" s="1" t="s">
        <v>1564</v>
      </c>
      <c r="BS181" s="1" t="s">
        <v>1564</v>
      </c>
      <c r="BT181" s="1" t="s">
        <v>1564</v>
      </c>
      <c r="BU181" s="1" t="s">
        <v>198</v>
      </c>
      <c r="BV181" s="1" t="s">
        <v>2590</v>
      </c>
      <c r="BW181" s="1" t="s">
        <v>2121</v>
      </c>
      <c r="BX181" s="1" t="s">
        <v>2206</v>
      </c>
      <c r="BY181" s="1" t="s">
        <v>704</v>
      </c>
      <c r="BZ181" s="1" t="s">
        <v>711</v>
      </c>
      <c r="CA181" s="1" t="s">
        <v>721</v>
      </c>
      <c r="CB181" s="1" t="s">
        <v>1221</v>
      </c>
      <c r="CC181" s="1" t="s">
        <v>2591</v>
      </c>
      <c r="CD181" s="1" t="s">
        <v>741</v>
      </c>
      <c r="CE181" s="1" t="s">
        <v>1160</v>
      </c>
      <c r="CF181" s="1" t="s">
        <v>2592</v>
      </c>
      <c r="CG181" s="1" t="s">
        <v>1785</v>
      </c>
    </row>
    <row r="182" spans="1:85" ht="12.75" x14ac:dyDescent="0.2">
      <c r="A182" s="14">
        <v>42011.342443773145</v>
      </c>
      <c r="B182" s="1">
        <v>5</v>
      </c>
      <c r="C182" s="1">
        <v>3</v>
      </c>
      <c r="D182" s="1">
        <v>3</v>
      </c>
      <c r="E182" s="1">
        <v>5</v>
      </c>
      <c r="F182" s="1">
        <v>5</v>
      </c>
      <c r="G182" s="1">
        <v>1</v>
      </c>
      <c r="H182" s="1">
        <v>3</v>
      </c>
      <c r="I182" s="1">
        <v>1</v>
      </c>
      <c r="J182" s="1">
        <v>4</v>
      </c>
      <c r="K182" s="1">
        <v>3</v>
      </c>
      <c r="L182" s="1">
        <v>3</v>
      </c>
      <c r="M182" s="1">
        <v>2</v>
      </c>
      <c r="N182" s="1">
        <v>3</v>
      </c>
      <c r="O182" s="1">
        <v>5</v>
      </c>
      <c r="P182" s="1">
        <v>4</v>
      </c>
      <c r="Q182" s="1">
        <v>4</v>
      </c>
      <c r="R182" s="1">
        <v>4</v>
      </c>
      <c r="S182" s="1">
        <v>3</v>
      </c>
      <c r="T182" s="1">
        <v>4</v>
      </c>
      <c r="U182" s="1">
        <v>4</v>
      </c>
      <c r="V182" s="1">
        <v>3</v>
      </c>
      <c r="W182" s="1">
        <v>4</v>
      </c>
      <c r="X182" s="1">
        <v>1</v>
      </c>
      <c r="Y182" s="1">
        <v>4</v>
      </c>
      <c r="Z182" s="1">
        <v>4</v>
      </c>
      <c r="AA182" s="1">
        <v>4</v>
      </c>
      <c r="AB182" s="1">
        <v>3</v>
      </c>
      <c r="AC182" s="1">
        <v>2</v>
      </c>
      <c r="AD182" s="1">
        <v>5</v>
      </c>
      <c r="AE182" s="1">
        <v>4</v>
      </c>
      <c r="AF182" s="1">
        <v>5</v>
      </c>
      <c r="AG182" s="1">
        <v>5</v>
      </c>
      <c r="AH182" s="1">
        <v>3</v>
      </c>
      <c r="AI182" s="1">
        <v>5</v>
      </c>
      <c r="AJ182" s="1">
        <v>5</v>
      </c>
      <c r="AK182" s="1">
        <v>4</v>
      </c>
      <c r="AL182" s="1">
        <v>4</v>
      </c>
      <c r="AM182" s="1">
        <v>5</v>
      </c>
      <c r="AN182" s="1">
        <v>5</v>
      </c>
      <c r="AO182" s="1">
        <v>2</v>
      </c>
      <c r="AP182" s="1">
        <v>4</v>
      </c>
      <c r="AQ182" s="1">
        <v>2</v>
      </c>
      <c r="AR182" s="1">
        <v>4</v>
      </c>
      <c r="AS182" s="1">
        <v>3</v>
      </c>
      <c r="AT182" s="1">
        <v>3</v>
      </c>
      <c r="AU182" s="1">
        <v>4</v>
      </c>
      <c r="AV182" s="1">
        <v>3</v>
      </c>
      <c r="AW182" s="1">
        <v>5</v>
      </c>
      <c r="AX182" s="1">
        <v>4</v>
      </c>
      <c r="AY182" s="1">
        <v>4</v>
      </c>
      <c r="AZ182" s="1">
        <v>5</v>
      </c>
      <c r="BA182" s="1">
        <v>3</v>
      </c>
      <c r="BB182" s="1">
        <v>4</v>
      </c>
      <c r="BC182" s="1">
        <v>4</v>
      </c>
      <c r="BD182" s="1">
        <v>4</v>
      </c>
      <c r="BE182" s="1" t="s">
        <v>2414</v>
      </c>
      <c r="BF182" s="1" t="s">
        <v>2411</v>
      </c>
      <c r="BG182" s="1" t="s">
        <v>2416</v>
      </c>
      <c r="BH182" s="1" t="s">
        <v>2415</v>
      </c>
      <c r="BI182" s="1" t="s">
        <v>2413</v>
      </c>
      <c r="BJ182" s="1" t="s">
        <v>2412</v>
      </c>
      <c r="BK182" s="1" t="s">
        <v>2418</v>
      </c>
      <c r="BL182" s="1" t="s">
        <v>198</v>
      </c>
      <c r="BM182" s="1" t="s">
        <v>198</v>
      </c>
      <c r="BN182" s="1" t="s">
        <v>198</v>
      </c>
      <c r="BO182" s="1" t="s">
        <v>198</v>
      </c>
      <c r="BP182" s="1" t="s">
        <v>198</v>
      </c>
      <c r="BQ182" s="1" t="s">
        <v>2418</v>
      </c>
      <c r="BR182" s="1" t="s">
        <v>2418</v>
      </c>
      <c r="BS182" s="1" t="s">
        <v>2418</v>
      </c>
      <c r="BT182" s="1" t="s">
        <v>2418</v>
      </c>
      <c r="BU182" s="1" t="s">
        <v>198</v>
      </c>
      <c r="BV182" s="1" t="s">
        <v>183</v>
      </c>
      <c r="BW182" s="1" t="s">
        <v>2121</v>
      </c>
      <c r="BX182" s="1" t="s">
        <v>2128</v>
      </c>
      <c r="BY182" s="1" t="s">
        <v>704</v>
      </c>
      <c r="BZ182" s="1" t="s">
        <v>713</v>
      </c>
      <c r="CA182" s="1" t="s">
        <v>719</v>
      </c>
      <c r="CB182" s="1" t="s">
        <v>727</v>
      </c>
      <c r="CC182" s="1" t="s">
        <v>2593</v>
      </c>
      <c r="CD182" s="1" t="s">
        <v>830</v>
      </c>
      <c r="CE182" s="1" t="s">
        <v>1160</v>
      </c>
      <c r="CF182" s="1" t="s">
        <v>2594</v>
      </c>
      <c r="CG182" s="1" t="s">
        <v>2594</v>
      </c>
    </row>
    <row r="183" spans="1:85" ht="12.75" x14ac:dyDescent="0.2">
      <c r="A183" s="14">
        <v>42011.344145902782</v>
      </c>
      <c r="B183" s="1">
        <v>4</v>
      </c>
      <c r="C183" s="1">
        <v>5</v>
      </c>
      <c r="D183" s="1">
        <v>2</v>
      </c>
      <c r="E183" s="1">
        <v>2</v>
      </c>
      <c r="F183" s="1">
        <v>5</v>
      </c>
      <c r="G183" s="1">
        <v>4</v>
      </c>
      <c r="H183" s="1">
        <v>3</v>
      </c>
      <c r="I183" s="1">
        <v>3</v>
      </c>
      <c r="J183" s="1">
        <v>1</v>
      </c>
      <c r="K183" s="1">
        <v>2</v>
      </c>
      <c r="L183" s="1">
        <v>5</v>
      </c>
      <c r="M183" s="1">
        <v>2</v>
      </c>
      <c r="N183" s="1">
        <v>1</v>
      </c>
      <c r="O183" s="1">
        <v>2</v>
      </c>
      <c r="P183" s="1">
        <v>4</v>
      </c>
      <c r="Q183" s="1">
        <v>4</v>
      </c>
      <c r="R183" s="1">
        <v>2</v>
      </c>
      <c r="S183" s="1">
        <v>4</v>
      </c>
      <c r="T183" s="1">
        <v>2</v>
      </c>
      <c r="U183" s="1">
        <v>3</v>
      </c>
      <c r="V183" s="1">
        <v>4</v>
      </c>
      <c r="W183" s="1">
        <v>1</v>
      </c>
      <c r="X183" s="1">
        <v>2</v>
      </c>
      <c r="Y183" s="1">
        <v>4</v>
      </c>
      <c r="Z183" s="1">
        <v>2</v>
      </c>
      <c r="AA183" s="1">
        <v>4</v>
      </c>
      <c r="AB183" s="1">
        <v>2</v>
      </c>
      <c r="AC183" s="1">
        <v>4</v>
      </c>
      <c r="AD183" s="1">
        <v>3</v>
      </c>
      <c r="AE183" s="1">
        <v>1</v>
      </c>
      <c r="AF183" s="1">
        <v>2</v>
      </c>
      <c r="AG183" s="1">
        <v>3</v>
      </c>
      <c r="AH183" s="1">
        <v>3</v>
      </c>
      <c r="AI183" s="1">
        <v>3</v>
      </c>
      <c r="AJ183" s="1">
        <v>4</v>
      </c>
      <c r="AK183" s="1">
        <v>5</v>
      </c>
      <c r="AL183" s="1">
        <v>1</v>
      </c>
      <c r="AM183" s="1">
        <v>3</v>
      </c>
      <c r="AN183" s="1">
        <v>5</v>
      </c>
      <c r="AO183" s="1">
        <v>2</v>
      </c>
      <c r="AP183" s="1">
        <v>2</v>
      </c>
      <c r="AQ183" s="1">
        <v>2</v>
      </c>
      <c r="AR183" s="1">
        <v>2</v>
      </c>
      <c r="AS183" s="1">
        <v>4</v>
      </c>
      <c r="AT183" s="1">
        <v>5</v>
      </c>
      <c r="AU183" s="1">
        <v>2</v>
      </c>
      <c r="AV183" s="1">
        <v>1</v>
      </c>
      <c r="AW183" s="1">
        <v>2</v>
      </c>
      <c r="AX183" s="1">
        <v>3</v>
      </c>
      <c r="AY183" s="1">
        <v>2</v>
      </c>
      <c r="AZ183" s="1">
        <v>2</v>
      </c>
      <c r="BA183" s="1">
        <v>4</v>
      </c>
      <c r="BB183" s="1">
        <v>1</v>
      </c>
      <c r="BC183" s="1">
        <v>2</v>
      </c>
      <c r="BD183" s="1">
        <v>4</v>
      </c>
      <c r="BE183" s="1" t="s">
        <v>2414</v>
      </c>
      <c r="BF183" s="1" t="s">
        <v>2411</v>
      </c>
      <c r="BG183" s="1" t="s">
        <v>2413</v>
      </c>
      <c r="BH183" s="1" t="s">
        <v>2412</v>
      </c>
      <c r="BI183" s="1" t="s">
        <v>2416</v>
      </c>
      <c r="BJ183" s="1" t="s">
        <v>2415</v>
      </c>
      <c r="BK183" s="1" t="s">
        <v>2418</v>
      </c>
      <c r="BL183" s="1" t="s">
        <v>198</v>
      </c>
      <c r="BM183" s="1" t="s">
        <v>198</v>
      </c>
      <c r="BN183" s="1" t="s">
        <v>198</v>
      </c>
      <c r="BO183" s="1" t="s">
        <v>1564</v>
      </c>
      <c r="BP183" s="1" t="s">
        <v>1564</v>
      </c>
      <c r="BQ183" s="1" t="s">
        <v>198</v>
      </c>
      <c r="BR183" s="1" t="s">
        <v>198</v>
      </c>
      <c r="BS183" s="1" t="s">
        <v>198</v>
      </c>
      <c r="BT183" s="1" t="s">
        <v>198</v>
      </c>
      <c r="BU183" s="1" t="s">
        <v>198</v>
      </c>
      <c r="BV183" s="1" t="s">
        <v>187</v>
      </c>
      <c r="BW183" s="1" t="s">
        <v>1556</v>
      </c>
      <c r="BX183" s="1" t="s">
        <v>2128</v>
      </c>
      <c r="BY183" s="1" t="s">
        <v>704</v>
      </c>
      <c r="BZ183" s="1" t="s">
        <v>714</v>
      </c>
      <c r="CA183" s="1" t="s">
        <v>720</v>
      </c>
      <c r="CB183" s="1" t="s">
        <v>727</v>
      </c>
      <c r="CC183" s="1" t="s">
        <v>1399</v>
      </c>
      <c r="CD183" s="1" t="s">
        <v>206</v>
      </c>
      <c r="CE183" s="1" t="s">
        <v>1279</v>
      </c>
      <c r="CF183" s="1" t="s">
        <v>837</v>
      </c>
      <c r="CG183" s="1" t="s">
        <v>844</v>
      </c>
    </row>
    <row r="184" spans="1:85" ht="12.75" x14ac:dyDescent="0.2">
      <c r="A184" s="14">
        <v>42011.362169317137</v>
      </c>
      <c r="B184" s="1">
        <v>3</v>
      </c>
      <c r="C184" s="1">
        <v>5</v>
      </c>
      <c r="D184" s="1">
        <v>1</v>
      </c>
      <c r="E184" s="1">
        <v>1</v>
      </c>
      <c r="F184" s="1">
        <v>3</v>
      </c>
      <c r="G184" s="1">
        <v>4</v>
      </c>
      <c r="H184" s="1">
        <v>3</v>
      </c>
      <c r="I184" s="1">
        <v>4</v>
      </c>
      <c r="J184" s="1">
        <v>3</v>
      </c>
      <c r="K184" s="1">
        <v>4</v>
      </c>
      <c r="L184" s="1">
        <v>4</v>
      </c>
      <c r="M184" s="1">
        <v>2</v>
      </c>
      <c r="N184" s="1">
        <v>3</v>
      </c>
      <c r="O184" s="1">
        <v>3</v>
      </c>
      <c r="P184" s="1">
        <v>4</v>
      </c>
      <c r="Q184" s="1">
        <v>2</v>
      </c>
      <c r="R184" s="1">
        <v>3</v>
      </c>
      <c r="S184" s="1">
        <v>5</v>
      </c>
      <c r="T184" s="1">
        <v>2</v>
      </c>
      <c r="U184" s="1">
        <v>3</v>
      </c>
      <c r="V184" s="1">
        <v>5</v>
      </c>
      <c r="W184" s="1">
        <v>5</v>
      </c>
      <c r="X184" s="1">
        <v>3</v>
      </c>
      <c r="Y184" s="1">
        <v>3</v>
      </c>
      <c r="Z184" s="1">
        <v>4</v>
      </c>
      <c r="AA184" s="1">
        <v>3</v>
      </c>
      <c r="AB184" s="1">
        <v>3</v>
      </c>
      <c r="AC184" s="1">
        <v>3</v>
      </c>
      <c r="AD184" s="1">
        <v>5</v>
      </c>
      <c r="AE184" s="1">
        <v>3</v>
      </c>
      <c r="AF184" s="1">
        <v>4</v>
      </c>
      <c r="AG184" s="1">
        <v>2</v>
      </c>
      <c r="AH184" s="1">
        <v>5</v>
      </c>
      <c r="AI184" s="1">
        <v>5</v>
      </c>
      <c r="AJ184" s="1">
        <v>3</v>
      </c>
      <c r="AK184" s="1">
        <v>5</v>
      </c>
      <c r="AL184" s="1" t="s">
        <v>5</v>
      </c>
      <c r="AM184" s="1" t="s">
        <v>5</v>
      </c>
      <c r="AN184" s="1">
        <v>5</v>
      </c>
      <c r="AO184" s="1">
        <v>4</v>
      </c>
      <c r="AP184" s="1">
        <v>4</v>
      </c>
      <c r="AQ184" s="1">
        <v>5</v>
      </c>
      <c r="AR184" s="1">
        <v>3</v>
      </c>
      <c r="AS184" s="1">
        <v>5</v>
      </c>
      <c r="AT184" s="1">
        <v>5</v>
      </c>
      <c r="AU184" s="1">
        <v>3</v>
      </c>
      <c r="AV184" s="1">
        <v>2</v>
      </c>
      <c r="AW184" s="1">
        <v>4</v>
      </c>
      <c r="AX184" s="1">
        <v>4</v>
      </c>
      <c r="AY184" s="1">
        <v>4</v>
      </c>
      <c r="AZ184" s="1">
        <v>3</v>
      </c>
      <c r="BA184" s="1">
        <v>5</v>
      </c>
      <c r="BB184" s="1" t="s">
        <v>5</v>
      </c>
      <c r="BC184" s="1">
        <v>2</v>
      </c>
      <c r="BD184" s="1">
        <v>5</v>
      </c>
      <c r="BE184" s="1" t="s">
        <v>2411</v>
      </c>
      <c r="BF184" s="1" t="s">
        <v>2413</v>
      </c>
      <c r="BG184" s="1" t="s">
        <v>2416</v>
      </c>
      <c r="BH184" s="1" t="s">
        <v>2412</v>
      </c>
      <c r="BI184" s="1" t="s">
        <v>2415</v>
      </c>
      <c r="BJ184" s="1" t="s">
        <v>2414</v>
      </c>
      <c r="BK184" s="1" t="s">
        <v>2418</v>
      </c>
      <c r="BL184" s="1" t="s">
        <v>2418</v>
      </c>
      <c r="BM184" s="1" t="s">
        <v>198</v>
      </c>
      <c r="BN184" s="1" t="s">
        <v>198</v>
      </c>
      <c r="BO184" s="1" t="s">
        <v>2418</v>
      </c>
      <c r="BP184" s="1" t="s">
        <v>2118</v>
      </c>
      <c r="BQ184" s="1" t="s">
        <v>5</v>
      </c>
      <c r="BR184" s="1" t="s">
        <v>198</v>
      </c>
      <c r="BS184" s="1" t="s">
        <v>198</v>
      </c>
      <c r="BT184" s="1" t="s">
        <v>198</v>
      </c>
      <c r="BU184" s="1" t="s">
        <v>198</v>
      </c>
      <c r="BV184" s="1" t="s">
        <v>184</v>
      </c>
      <c r="BW184" s="1" t="s">
        <v>2121</v>
      </c>
      <c r="BX184" s="1" t="s">
        <v>2128</v>
      </c>
      <c r="BY184" s="1" t="s">
        <v>704</v>
      </c>
      <c r="BZ184" s="1" t="s">
        <v>712</v>
      </c>
      <c r="CA184" s="1" t="s">
        <v>724</v>
      </c>
      <c r="CB184" s="1" t="s">
        <v>727</v>
      </c>
      <c r="CC184" s="1" t="s">
        <v>1924</v>
      </c>
      <c r="CD184" s="1" t="s">
        <v>206</v>
      </c>
      <c r="CE184" s="1" t="s">
        <v>830</v>
      </c>
      <c r="CF184" s="1" t="s">
        <v>837</v>
      </c>
      <c r="CG184" s="1" t="s">
        <v>844</v>
      </c>
    </row>
    <row r="185" spans="1:85" ht="12.75" x14ac:dyDescent="0.2">
      <c r="A185" s="14">
        <v>42011.389928912038</v>
      </c>
      <c r="B185" s="1">
        <v>2</v>
      </c>
      <c r="C185" s="1">
        <v>5</v>
      </c>
      <c r="D185" s="1">
        <v>3</v>
      </c>
      <c r="E185" s="1">
        <v>2</v>
      </c>
      <c r="F185" s="1">
        <v>4</v>
      </c>
      <c r="G185" s="1">
        <v>5</v>
      </c>
      <c r="H185" s="1">
        <v>2</v>
      </c>
      <c r="I185" s="1">
        <v>3</v>
      </c>
      <c r="J185" s="1">
        <v>2</v>
      </c>
      <c r="K185" s="1">
        <v>2</v>
      </c>
      <c r="L185" s="1">
        <v>4</v>
      </c>
      <c r="M185" s="1">
        <v>4</v>
      </c>
      <c r="N185" s="1">
        <v>3</v>
      </c>
      <c r="O185" s="1">
        <v>2</v>
      </c>
      <c r="P185" s="1">
        <v>3</v>
      </c>
      <c r="Q185" s="1">
        <v>3</v>
      </c>
      <c r="R185" s="1">
        <v>3</v>
      </c>
      <c r="S185" s="1">
        <v>3</v>
      </c>
      <c r="T185" s="1">
        <v>4</v>
      </c>
      <c r="U185" s="1">
        <v>3</v>
      </c>
      <c r="V185" s="1">
        <v>4</v>
      </c>
      <c r="W185" s="1">
        <v>4</v>
      </c>
      <c r="X185" s="1">
        <v>4</v>
      </c>
      <c r="Y185" s="1">
        <v>3</v>
      </c>
      <c r="Z185" s="1">
        <v>4</v>
      </c>
      <c r="AA185" s="1">
        <v>4</v>
      </c>
      <c r="AB185" s="1">
        <v>4</v>
      </c>
      <c r="AC185" s="1">
        <v>5</v>
      </c>
      <c r="AD185" s="1">
        <v>3</v>
      </c>
      <c r="AE185" s="1">
        <v>3</v>
      </c>
      <c r="AF185" s="1">
        <v>4</v>
      </c>
      <c r="AG185" s="1">
        <v>3</v>
      </c>
      <c r="AH185" s="1">
        <v>3</v>
      </c>
      <c r="AI185" s="1">
        <v>3</v>
      </c>
      <c r="AJ185" s="1">
        <v>2</v>
      </c>
      <c r="AK185" s="1">
        <v>5</v>
      </c>
      <c r="AL185" s="1">
        <v>2</v>
      </c>
      <c r="AM185" s="1">
        <v>2</v>
      </c>
      <c r="AN185" s="1">
        <v>4</v>
      </c>
      <c r="AO185" s="1">
        <v>4</v>
      </c>
      <c r="AP185" s="1">
        <v>2</v>
      </c>
      <c r="AQ185" s="1">
        <v>3</v>
      </c>
      <c r="AR185" s="1">
        <v>2</v>
      </c>
      <c r="AS185" s="1">
        <v>2</v>
      </c>
      <c r="AT185" s="1">
        <v>4</v>
      </c>
      <c r="AU185" s="1">
        <v>4</v>
      </c>
      <c r="AV185" s="1">
        <v>2</v>
      </c>
      <c r="AW185" s="1">
        <v>2</v>
      </c>
      <c r="AX185" s="1">
        <v>4</v>
      </c>
      <c r="AY185" s="1">
        <v>2</v>
      </c>
      <c r="AZ185" s="1">
        <v>2</v>
      </c>
      <c r="BA185" s="1">
        <v>4</v>
      </c>
      <c r="BB185" s="1">
        <v>3</v>
      </c>
      <c r="BC185" s="1">
        <v>4</v>
      </c>
      <c r="BD185" s="1">
        <v>4</v>
      </c>
      <c r="BE185" s="1" t="s">
        <v>2411</v>
      </c>
      <c r="BF185" s="1" t="s">
        <v>2414</v>
      </c>
      <c r="BG185" s="1" t="s">
        <v>2415</v>
      </c>
      <c r="BH185" s="1" t="s">
        <v>2412</v>
      </c>
      <c r="BI185" s="1" t="s">
        <v>2413</v>
      </c>
      <c r="BJ185" s="1" t="s">
        <v>2416</v>
      </c>
      <c r="BK185" s="1" t="s">
        <v>198</v>
      </c>
      <c r="BL185" s="1" t="s">
        <v>198</v>
      </c>
      <c r="BM185" s="1" t="s">
        <v>2418</v>
      </c>
      <c r="BN185" s="1" t="s">
        <v>198</v>
      </c>
      <c r="BO185" s="1" t="s">
        <v>1564</v>
      </c>
      <c r="BP185" s="1" t="s">
        <v>1564</v>
      </c>
      <c r="BQ185" s="1" t="s">
        <v>5</v>
      </c>
      <c r="BR185" s="1" t="s">
        <v>198</v>
      </c>
      <c r="BS185" s="1" t="s">
        <v>2418</v>
      </c>
      <c r="BT185" s="1" t="s">
        <v>2418</v>
      </c>
      <c r="BU185" s="1" t="s">
        <v>198</v>
      </c>
      <c r="BV185" s="1" t="s">
        <v>181</v>
      </c>
      <c r="BW185" s="1" t="s">
        <v>2121</v>
      </c>
      <c r="BX185" s="1" t="s">
        <v>2128</v>
      </c>
      <c r="BY185" s="1" t="s">
        <v>705</v>
      </c>
      <c r="BZ185" s="1" t="s">
        <v>711</v>
      </c>
      <c r="CA185" s="1" t="s">
        <v>719</v>
      </c>
      <c r="CB185" s="1" t="s">
        <v>727</v>
      </c>
      <c r="CC185" s="1" t="s">
        <v>2595</v>
      </c>
      <c r="CD185" s="1" t="s">
        <v>830</v>
      </c>
      <c r="CE185" s="1" t="s">
        <v>828</v>
      </c>
      <c r="CF185" s="1" t="s">
        <v>837</v>
      </c>
      <c r="CG185" s="1" t="s">
        <v>844</v>
      </c>
    </row>
    <row r="186" spans="1:85" ht="12.75" x14ac:dyDescent="0.2">
      <c r="A186" s="14">
        <v>42011.399675081011</v>
      </c>
      <c r="B186" s="1">
        <v>3</v>
      </c>
      <c r="C186" s="1">
        <v>5</v>
      </c>
      <c r="D186" s="1">
        <v>5</v>
      </c>
      <c r="E186" s="1">
        <v>3</v>
      </c>
      <c r="F186" s="1">
        <v>5</v>
      </c>
      <c r="G186" s="1">
        <v>4</v>
      </c>
      <c r="H186" s="1">
        <v>4</v>
      </c>
      <c r="I186" s="1">
        <v>4</v>
      </c>
      <c r="J186" s="1">
        <v>5</v>
      </c>
      <c r="K186" s="1">
        <v>4</v>
      </c>
      <c r="L186" s="1">
        <v>4</v>
      </c>
      <c r="M186" s="1">
        <v>3</v>
      </c>
      <c r="N186" s="1">
        <v>4</v>
      </c>
      <c r="O186" s="1">
        <v>5</v>
      </c>
      <c r="P186" s="1">
        <v>4</v>
      </c>
      <c r="Q186" s="1">
        <v>4</v>
      </c>
      <c r="R186" s="1">
        <v>5</v>
      </c>
      <c r="S186" s="1">
        <v>5</v>
      </c>
      <c r="T186" s="1">
        <v>3</v>
      </c>
      <c r="U186" s="1">
        <v>4</v>
      </c>
      <c r="V186" s="1">
        <v>5</v>
      </c>
      <c r="W186" s="1">
        <v>5</v>
      </c>
      <c r="X186" s="1">
        <v>5</v>
      </c>
      <c r="Y186" s="1">
        <v>5</v>
      </c>
      <c r="Z186" s="1">
        <v>5</v>
      </c>
      <c r="AA186" s="1">
        <v>5</v>
      </c>
      <c r="AB186" s="1">
        <v>5</v>
      </c>
      <c r="AC186" s="1">
        <v>4</v>
      </c>
      <c r="AD186" s="1">
        <v>4</v>
      </c>
      <c r="AE186" s="1">
        <v>3</v>
      </c>
      <c r="AF186" s="1">
        <v>5</v>
      </c>
      <c r="AG186" s="1">
        <v>4</v>
      </c>
      <c r="AH186" s="1">
        <v>5</v>
      </c>
      <c r="AI186" s="1">
        <v>4</v>
      </c>
      <c r="AJ186" s="1">
        <v>3</v>
      </c>
      <c r="AK186" s="1">
        <v>5</v>
      </c>
      <c r="AL186" s="1">
        <v>5</v>
      </c>
      <c r="AM186" s="1">
        <v>3</v>
      </c>
      <c r="AN186" s="1">
        <v>5</v>
      </c>
      <c r="AO186" s="1">
        <v>5</v>
      </c>
      <c r="AP186" s="1">
        <v>5</v>
      </c>
      <c r="AQ186" s="1">
        <v>4</v>
      </c>
      <c r="AR186" s="1">
        <v>5</v>
      </c>
      <c r="AS186" s="1">
        <v>4</v>
      </c>
      <c r="AT186" s="1">
        <v>5</v>
      </c>
      <c r="AU186" s="1">
        <v>3</v>
      </c>
      <c r="AV186" s="1">
        <v>4</v>
      </c>
      <c r="AW186" s="1">
        <v>5</v>
      </c>
      <c r="AX186" s="1">
        <v>4</v>
      </c>
      <c r="AY186" s="1">
        <v>5</v>
      </c>
      <c r="AZ186" s="1">
        <v>5</v>
      </c>
      <c r="BA186" s="1">
        <v>5</v>
      </c>
      <c r="BB186" s="1">
        <v>3</v>
      </c>
      <c r="BC186" s="1">
        <v>3</v>
      </c>
      <c r="BD186" s="1">
        <v>5</v>
      </c>
      <c r="BE186" s="1" t="s">
        <v>2413</v>
      </c>
      <c r="BF186" s="1" t="s">
        <v>2414</v>
      </c>
      <c r="BG186" s="1" t="s">
        <v>2416</v>
      </c>
      <c r="BH186" s="1" t="s">
        <v>2415</v>
      </c>
      <c r="BI186" s="1" t="s">
        <v>2412</v>
      </c>
      <c r="BJ186" s="1" t="s">
        <v>2411</v>
      </c>
      <c r="BK186" s="1" t="s">
        <v>2418</v>
      </c>
      <c r="BL186" s="1" t="s">
        <v>2418</v>
      </c>
      <c r="BM186" s="1" t="s">
        <v>198</v>
      </c>
      <c r="BN186" s="1" t="s">
        <v>2118</v>
      </c>
      <c r="BO186" s="1" t="s">
        <v>2418</v>
      </c>
      <c r="BP186" s="1" t="s">
        <v>2418</v>
      </c>
      <c r="BQ186" s="1" t="s">
        <v>2418</v>
      </c>
      <c r="BR186" s="1" t="s">
        <v>2418</v>
      </c>
      <c r="BS186" s="1" t="s">
        <v>2418</v>
      </c>
      <c r="BT186" s="1" t="s">
        <v>2418</v>
      </c>
      <c r="BU186" s="1" t="s">
        <v>198</v>
      </c>
      <c r="BV186" s="1" t="s">
        <v>2131</v>
      </c>
      <c r="BW186" s="1" t="s">
        <v>2130</v>
      </c>
      <c r="BX186" s="1" t="s">
        <v>2440</v>
      </c>
      <c r="BY186" s="1" t="s">
        <v>705</v>
      </c>
      <c r="BZ186" s="1" t="s">
        <v>711</v>
      </c>
      <c r="CA186" s="1" t="s">
        <v>719</v>
      </c>
      <c r="CB186" s="1" t="s">
        <v>727</v>
      </c>
      <c r="CC186" s="1" t="s">
        <v>1554</v>
      </c>
      <c r="CD186" s="1" t="s">
        <v>206</v>
      </c>
      <c r="CE186" s="1" t="s">
        <v>2444</v>
      </c>
      <c r="CF186" s="1" t="s">
        <v>1167</v>
      </c>
      <c r="CG186" s="1" t="s">
        <v>1186</v>
      </c>
    </row>
    <row r="187" spans="1:85" ht="12.75" x14ac:dyDescent="0.2">
      <c r="A187" s="14">
        <v>42011.411454016205</v>
      </c>
      <c r="B187" s="1">
        <v>1</v>
      </c>
      <c r="C187" s="1">
        <v>4</v>
      </c>
      <c r="D187" s="1">
        <v>3</v>
      </c>
      <c r="E187" s="1">
        <v>1</v>
      </c>
      <c r="F187" s="1">
        <v>3</v>
      </c>
      <c r="G187" s="1">
        <v>5</v>
      </c>
      <c r="H187" s="1">
        <v>4</v>
      </c>
      <c r="I187" s="1">
        <v>1</v>
      </c>
      <c r="J187" s="1">
        <v>3</v>
      </c>
      <c r="K187" s="1">
        <v>3</v>
      </c>
      <c r="L187" s="1">
        <v>3</v>
      </c>
      <c r="M187" s="1">
        <v>2</v>
      </c>
      <c r="N187" s="1">
        <v>2</v>
      </c>
      <c r="O187" s="1">
        <v>2</v>
      </c>
      <c r="P187" s="1">
        <v>4</v>
      </c>
      <c r="Q187" s="1">
        <v>4</v>
      </c>
      <c r="R187" s="1">
        <v>2</v>
      </c>
      <c r="S187" s="1">
        <v>3</v>
      </c>
      <c r="T187" s="1">
        <v>1</v>
      </c>
      <c r="U187" s="1">
        <v>5</v>
      </c>
      <c r="V187" s="1">
        <v>4</v>
      </c>
      <c r="W187" s="1">
        <v>5</v>
      </c>
      <c r="X187" s="1">
        <v>4</v>
      </c>
      <c r="Y187" s="1">
        <v>4</v>
      </c>
      <c r="Z187" s="1">
        <v>2</v>
      </c>
      <c r="AA187" s="1">
        <v>3</v>
      </c>
      <c r="AB187" s="1">
        <v>4</v>
      </c>
      <c r="AC187" s="1">
        <v>4</v>
      </c>
      <c r="AD187" s="1">
        <v>3</v>
      </c>
      <c r="AE187" s="1">
        <v>3</v>
      </c>
      <c r="AF187" s="1">
        <v>4</v>
      </c>
      <c r="AG187" s="1">
        <v>4</v>
      </c>
      <c r="AH187" s="1">
        <v>4</v>
      </c>
      <c r="AI187" s="1">
        <v>4</v>
      </c>
      <c r="AJ187" s="1">
        <v>2</v>
      </c>
      <c r="AK187" s="1">
        <v>3</v>
      </c>
      <c r="AL187" s="1">
        <v>4</v>
      </c>
      <c r="AM187" s="1">
        <v>2</v>
      </c>
      <c r="AN187" s="1">
        <v>4</v>
      </c>
      <c r="AO187" s="1">
        <v>4</v>
      </c>
      <c r="AP187" s="1">
        <v>4</v>
      </c>
      <c r="AQ187" s="1">
        <v>2</v>
      </c>
      <c r="AR187" s="1">
        <v>2</v>
      </c>
      <c r="AS187" s="1">
        <v>4</v>
      </c>
      <c r="AT187" s="1">
        <v>4</v>
      </c>
      <c r="AU187" s="1">
        <v>2</v>
      </c>
      <c r="AV187" s="1">
        <v>2</v>
      </c>
      <c r="AW187" s="1">
        <v>4</v>
      </c>
      <c r="AX187" s="1">
        <v>3</v>
      </c>
      <c r="AY187" s="1">
        <v>4</v>
      </c>
      <c r="AZ187" s="1">
        <v>2</v>
      </c>
      <c r="BA187" s="1">
        <v>3</v>
      </c>
      <c r="BB187" s="1">
        <v>1</v>
      </c>
      <c r="BC187" s="1">
        <v>4</v>
      </c>
      <c r="BD187" s="1">
        <v>4</v>
      </c>
      <c r="BE187" s="1" t="s">
        <v>2412</v>
      </c>
      <c r="BF187" s="1" t="s">
        <v>2411</v>
      </c>
      <c r="BG187" s="1" t="s">
        <v>2413</v>
      </c>
      <c r="BH187" s="1" t="s">
        <v>2415</v>
      </c>
      <c r="BI187" s="1" t="s">
        <v>2414</v>
      </c>
      <c r="BJ187" s="1" t="s">
        <v>2416</v>
      </c>
      <c r="BK187" s="1" t="s">
        <v>198</v>
      </c>
      <c r="BL187" s="1" t="s">
        <v>198</v>
      </c>
      <c r="BM187" s="1" t="s">
        <v>198</v>
      </c>
      <c r="BN187" s="1" t="s">
        <v>198</v>
      </c>
      <c r="BO187" s="1" t="s">
        <v>2418</v>
      </c>
      <c r="BP187" s="1" t="s">
        <v>198</v>
      </c>
      <c r="BQ187" s="1" t="s">
        <v>198</v>
      </c>
      <c r="BR187" s="1" t="s">
        <v>198</v>
      </c>
      <c r="BS187" s="1" t="s">
        <v>198</v>
      </c>
      <c r="BT187" s="1" t="s">
        <v>198</v>
      </c>
      <c r="BU187" s="1" t="s">
        <v>198</v>
      </c>
      <c r="BV187" s="1" t="s">
        <v>2119</v>
      </c>
      <c r="BW187" s="1" t="s">
        <v>2267</v>
      </c>
      <c r="BX187" s="1" t="s">
        <v>2128</v>
      </c>
      <c r="BZ187" s="1" t="s">
        <v>713</v>
      </c>
      <c r="CA187" s="1" t="s">
        <v>719</v>
      </c>
      <c r="CB187" s="1" t="s">
        <v>727</v>
      </c>
      <c r="CC187" s="1" t="s">
        <v>2596</v>
      </c>
      <c r="CD187" s="1" t="s">
        <v>828</v>
      </c>
      <c r="CE187" s="1" t="s">
        <v>1669</v>
      </c>
      <c r="CF187" s="1" t="s">
        <v>837</v>
      </c>
      <c r="CG187" s="1" t="s">
        <v>844</v>
      </c>
    </row>
    <row r="188" spans="1:85" ht="12.75" x14ac:dyDescent="0.2">
      <c r="A188" s="14">
        <v>42011.426688726846</v>
      </c>
      <c r="B188" s="1">
        <v>4</v>
      </c>
      <c r="C188" s="1">
        <v>5</v>
      </c>
      <c r="D188" s="1">
        <v>4</v>
      </c>
      <c r="E188" s="1">
        <v>1</v>
      </c>
      <c r="F188" s="1">
        <v>5</v>
      </c>
      <c r="G188" s="1">
        <v>5</v>
      </c>
      <c r="H188" s="1">
        <v>5</v>
      </c>
      <c r="I188" s="1">
        <v>3</v>
      </c>
      <c r="J188" s="1">
        <v>5</v>
      </c>
      <c r="K188" s="1" t="s">
        <v>5</v>
      </c>
      <c r="L188" s="1">
        <v>5</v>
      </c>
      <c r="M188" s="1">
        <v>3</v>
      </c>
      <c r="N188" s="1">
        <v>5</v>
      </c>
      <c r="O188" s="1">
        <v>1</v>
      </c>
      <c r="P188" s="1">
        <v>3</v>
      </c>
      <c r="Q188" s="1">
        <v>3</v>
      </c>
      <c r="R188" s="1">
        <v>5</v>
      </c>
      <c r="S188" s="1">
        <v>5</v>
      </c>
      <c r="T188" s="1">
        <v>3</v>
      </c>
      <c r="U188" s="1">
        <v>1</v>
      </c>
      <c r="V188" s="1">
        <v>5</v>
      </c>
      <c r="W188" s="1" t="s">
        <v>5</v>
      </c>
      <c r="X188" s="1" t="s">
        <v>5</v>
      </c>
      <c r="Y188" s="1">
        <v>5</v>
      </c>
      <c r="Z188" s="1" t="s">
        <v>5</v>
      </c>
      <c r="AA188" s="1">
        <v>5</v>
      </c>
      <c r="AB188" s="1">
        <v>3</v>
      </c>
      <c r="AC188" s="1">
        <v>5</v>
      </c>
      <c r="AD188" s="1">
        <v>5</v>
      </c>
      <c r="AE188" s="1">
        <v>5</v>
      </c>
      <c r="AF188" s="1">
        <v>5</v>
      </c>
      <c r="AG188" s="1">
        <v>3</v>
      </c>
      <c r="AH188" s="1">
        <v>5</v>
      </c>
      <c r="AI188" s="1">
        <v>5</v>
      </c>
      <c r="AJ188" s="1" t="s">
        <v>5</v>
      </c>
      <c r="AK188" s="1">
        <v>5</v>
      </c>
      <c r="AL188" s="1">
        <v>3</v>
      </c>
      <c r="AM188" s="1" t="s">
        <v>5</v>
      </c>
      <c r="AN188" s="1">
        <v>5</v>
      </c>
      <c r="AO188" s="1">
        <v>5</v>
      </c>
      <c r="AP188" s="1">
        <v>5</v>
      </c>
      <c r="AQ188" s="1" t="s">
        <v>5</v>
      </c>
      <c r="AR188" s="1">
        <v>5</v>
      </c>
      <c r="AS188" s="1">
        <v>1</v>
      </c>
      <c r="AT188" s="1" t="s">
        <v>5</v>
      </c>
      <c r="AU188" s="1">
        <v>5</v>
      </c>
      <c r="AV188" s="1">
        <v>5</v>
      </c>
      <c r="AW188" s="1" t="s">
        <v>5</v>
      </c>
      <c r="AX188" s="1">
        <v>4</v>
      </c>
      <c r="AY188" s="1" t="s">
        <v>5</v>
      </c>
      <c r="AZ188" s="1">
        <v>5</v>
      </c>
      <c r="BA188" s="1">
        <v>4</v>
      </c>
      <c r="BB188" s="1" t="s">
        <v>5</v>
      </c>
      <c r="BC188" s="1" t="s">
        <v>5</v>
      </c>
      <c r="BD188" s="1">
        <v>5</v>
      </c>
      <c r="BE188" s="1" t="s">
        <v>2411</v>
      </c>
      <c r="BF188" s="1" t="s">
        <v>2413</v>
      </c>
      <c r="BG188" s="1" t="s">
        <v>2414</v>
      </c>
      <c r="BH188" s="1" t="s">
        <v>2412</v>
      </c>
      <c r="BI188" s="1" t="s">
        <v>2415</v>
      </c>
      <c r="BJ188" s="1" t="s">
        <v>2416</v>
      </c>
      <c r="BK188" s="1" t="s">
        <v>1564</v>
      </c>
      <c r="BL188" s="1" t="s">
        <v>1564</v>
      </c>
      <c r="BM188" s="1" t="s">
        <v>1564</v>
      </c>
      <c r="BN188" s="1" t="s">
        <v>198</v>
      </c>
      <c r="BO188" s="1" t="s">
        <v>1564</v>
      </c>
      <c r="BP188" s="1" t="s">
        <v>1564</v>
      </c>
      <c r="BQ188" s="1" t="s">
        <v>1564</v>
      </c>
      <c r="BR188" s="1" t="s">
        <v>1564</v>
      </c>
      <c r="BS188" s="1" t="s">
        <v>198</v>
      </c>
      <c r="BT188" s="1" t="s">
        <v>198</v>
      </c>
      <c r="BU188" s="1" t="s">
        <v>198</v>
      </c>
      <c r="BV188" s="1" t="s">
        <v>2119</v>
      </c>
      <c r="BX188" s="1" t="s">
        <v>2128</v>
      </c>
      <c r="BY188" s="1" t="s">
        <v>705</v>
      </c>
      <c r="BZ188" s="1" t="s">
        <v>713</v>
      </c>
      <c r="CA188" s="1" t="s">
        <v>720</v>
      </c>
      <c r="CB188" s="1" t="s">
        <v>727</v>
      </c>
      <c r="CC188" s="1" t="s">
        <v>977</v>
      </c>
      <c r="CD188" s="1" t="s">
        <v>830</v>
      </c>
      <c r="CE188" s="1" t="s">
        <v>741</v>
      </c>
      <c r="CF188" s="1" t="s">
        <v>837</v>
      </c>
      <c r="CG188" s="1" t="s">
        <v>844</v>
      </c>
    </row>
    <row r="189" spans="1:85" ht="12.75" x14ac:dyDescent="0.2">
      <c r="A189" s="14">
        <v>42011.451392974537</v>
      </c>
      <c r="B189" s="1">
        <v>3</v>
      </c>
      <c r="C189" s="1">
        <v>1</v>
      </c>
      <c r="D189" s="1">
        <v>1</v>
      </c>
      <c r="E189" s="1">
        <v>1</v>
      </c>
      <c r="F189" s="1">
        <v>3</v>
      </c>
      <c r="G189" s="1">
        <v>3</v>
      </c>
      <c r="H189" s="1">
        <v>3</v>
      </c>
      <c r="I189" s="1">
        <v>1</v>
      </c>
      <c r="J189" s="1">
        <v>5</v>
      </c>
      <c r="K189" s="1">
        <v>5</v>
      </c>
      <c r="L189" s="1">
        <v>4</v>
      </c>
      <c r="M189" s="1">
        <v>3</v>
      </c>
      <c r="N189" s="1">
        <v>1</v>
      </c>
      <c r="O189" s="1">
        <v>3</v>
      </c>
      <c r="P189" s="1">
        <v>1</v>
      </c>
      <c r="Q189" s="1">
        <v>1</v>
      </c>
      <c r="R189" s="1">
        <v>3</v>
      </c>
      <c r="S189" s="1">
        <v>1</v>
      </c>
      <c r="T189" s="1">
        <v>1</v>
      </c>
      <c r="U189" s="1">
        <v>2</v>
      </c>
      <c r="V189" s="1">
        <v>2</v>
      </c>
      <c r="W189" s="1">
        <v>1</v>
      </c>
      <c r="X189" s="1">
        <v>1</v>
      </c>
      <c r="Y189" s="1">
        <v>3</v>
      </c>
      <c r="Z189" s="1">
        <v>2</v>
      </c>
      <c r="AA189" s="1">
        <v>3</v>
      </c>
      <c r="AB189" s="1">
        <v>1</v>
      </c>
      <c r="AC189" s="1">
        <v>2</v>
      </c>
      <c r="AD189" s="1">
        <v>4</v>
      </c>
      <c r="AE189" s="1">
        <v>3</v>
      </c>
      <c r="AF189" s="1">
        <v>4</v>
      </c>
      <c r="AG189" s="1">
        <v>4</v>
      </c>
      <c r="AH189" s="1">
        <v>4</v>
      </c>
      <c r="AI189" s="1">
        <v>1</v>
      </c>
      <c r="AJ189" s="1">
        <v>3</v>
      </c>
      <c r="AK189" s="1">
        <v>1</v>
      </c>
      <c r="AL189" s="1">
        <v>1</v>
      </c>
      <c r="AM189" s="1">
        <v>1</v>
      </c>
      <c r="AN189" s="1">
        <v>4</v>
      </c>
      <c r="AO189" s="1">
        <v>4</v>
      </c>
      <c r="AP189" s="1">
        <v>3</v>
      </c>
      <c r="AQ189" s="1">
        <v>1</v>
      </c>
      <c r="AR189" s="1">
        <v>5</v>
      </c>
      <c r="AS189" s="1">
        <v>5</v>
      </c>
      <c r="AT189" s="1">
        <v>5</v>
      </c>
      <c r="AU189" s="1">
        <v>3</v>
      </c>
      <c r="AV189" s="1">
        <v>3</v>
      </c>
      <c r="AW189" s="1">
        <v>4</v>
      </c>
      <c r="AX189" s="1">
        <v>1</v>
      </c>
      <c r="AY189" s="1">
        <v>2</v>
      </c>
      <c r="AZ189" s="1">
        <v>3</v>
      </c>
      <c r="BA189" s="1">
        <v>1</v>
      </c>
      <c r="BB189" s="1">
        <v>1</v>
      </c>
      <c r="BC189" s="1">
        <v>4</v>
      </c>
      <c r="BD189" s="1">
        <v>3</v>
      </c>
      <c r="BE189" s="1" t="s">
        <v>2411</v>
      </c>
      <c r="BF189" s="1" t="s">
        <v>2414</v>
      </c>
      <c r="BG189" s="1" t="s">
        <v>2412</v>
      </c>
      <c r="BH189" s="1" t="s">
        <v>2416</v>
      </c>
      <c r="BI189" s="1" t="s">
        <v>2415</v>
      </c>
      <c r="BJ189" s="1" t="s">
        <v>2413</v>
      </c>
      <c r="BK189" s="1" t="s">
        <v>2418</v>
      </c>
      <c r="BL189" s="1" t="s">
        <v>2418</v>
      </c>
      <c r="BM189" s="1" t="s">
        <v>2118</v>
      </c>
      <c r="BN189" s="1" t="s">
        <v>2418</v>
      </c>
      <c r="BO189" s="1" t="s">
        <v>198</v>
      </c>
      <c r="BP189" s="1" t="s">
        <v>2118</v>
      </c>
      <c r="BQ189" s="1" t="s">
        <v>1564</v>
      </c>
      <c r="BR189" s="1" t="s">
        <v>1564</v>
      </c>
      <c r="BS189" s="1" t="s">
        <v>1564</v>
      </c>
      <c r="BT189" s="1" t="s">
        <v>2418</v>
      </c>
      <c r="BU189" s="1" t="s">
        <v>198</v>
      </c>
      <c r="BV189" s="1" t="s">
        <v>187</v>
      </c>
      <c r="BW189" s="1" t="s">
        <v>2121</v>
      </c>
      <c r="BX189" s="1" t="s">
        <v>2128</v>
      </c>
      <c r="BY189" s="1" t="s">
        <v>705</v>
      </c>
      <c r="BZ189" s="1" t="s">
        <v>711</v>
      </c>
      <c r="CA189" s="1" t="s">
        <v>720</v>
      </c>
      <c r="CB189" s="1" t="s">
        <v>727</v>
      </c>
      <c r="CC189" s="1" t="s">
        <v>2597</v>
      </c>
      <c r="CD189" s="1" t="s">
        <v>830</v>
      </c>
      <c r="CE189" s="1" t="s">
        <v>206</v>
      </c>
      <c r="CF189" s="1" t="s">
        <v>837</v>
      </c>
      <c r="CG189" s="1" t="s">
        <v>844</v>
      </c>
    </row>
    <row r="190" spans="1:85" ht="12.75" x14ac:dyDescent="0.2">
      <c r="A190" s="14">
        <v>42011.470270266203</v>
      </c>
      <c r="B190" s="1">
        <v>4</v>
      </c>
      <c r="C190" s="1">
        <v>5</v>
      </c>
      <c r="D190" s="1">
        <v>4</v>
      </c>
      <c r="E190" s="1">
        <v>1</v>
      </c>
      <c r="F190" s="1">
        <v>5</v>
      </c>
      <c r="G190" s="1">
        <v>3</v>
      </c>
      <c r="H190" s="1">
        <v>5</v>
      </c>
      <c r="I190" s="1">
        <v>1</v>
      </c>
      <c r="J190" s="1">
        <v>3</v>
      </c>
      <c r="K190" s="1">
        <v>1</v>
      </c>
      <c r="L190" s="1">
        <v>4</v>
      </c>
      <c r="M190" s="1">
        <v>1</v>
      </c>
      <c r="N190" s="1">
        <v>1</v>
      </c>
      <c r="O190" s="1">
        <v>2</v>
      </c>
      <c r="P190" s="1">
        <v>2</v>
      </c>
      <c r="Q190" s="1">
        <v>5</v>
      </c>
      <c r="R190" s="1">
        <v>4</v>
      </c>
      <c r="S190" s="1">
        <v>5</v>
      </c>
      <c r="T190" s="1">
        <v>1</v>
      </c>
      <c r="U190" s="1">
        <v>1</v>
      </c>
      <c r="V190" s="1">
        <v>4</v>
      </c>
      <c r="W190" s="1">
        <v>1</v>
      </c>
      <c r="X190" s="1">
        <v>1</v>
      </c>
      <c r="Y190" s="1">
        <v>2</v>
      </c>
      <c r="Z190" s="1">
        <v>1</v>
      </c>
      <c r="AA190" s="1">
        <v>2</v>
      </c>
      <c r="AB190" s="1">
        <v>1</v>
      </c>
      <c r="AC190" s="1">
        <v>1</v>
      </c>
      <c r="AD190" s="1">
        <v>1</v>
      </c>
      <c r="AE190" s="1">
        <v>1</v>
      </c>
      <c r="AF190" s="1">
        <v>4</v>
      </c>
      <c r="AG190" s="1">
        <v>3</v>
      </c>
      <c r="AH190" s="1">
        <v>4</v>
      </c>
      <c r="AI190" s="1">
        <v>3</v>
      </c>
      <c r="AJ190" s="1">
        <v>2</v>
      </c>
      <c r="AK190" s="1">
        <v>5</v>
      </c>
      <c r="AL190" s="1">
        <v>4</v>
      </c>
      <c r="AM190" s="1">
        <v>1</v>
      </c>
      <c r="AN190" s="1">
        <v>5</v>
      </c>
      <c r="AO190" s="1">
        <v>3</v>
      </c>
      <c r="AP190" s="1">
        <v>4</v>
      </c>
      <c r="AQ190" s="1">
        <v>1</v>
      </c>
      <c r="AR190" s="1">
        <v>4</v>
      </c>
      <c r="AS190" s="1">
        <v>1</v>
      </c>
      <c r="AT190" s="1">
        <v>4</v>
      </c>
      <c r="AU190" s="1">
        <v>1</v>
      </c>
      <c r="AV190" s="1">
        <v>2</v>
      </c>
      <c r="AW190" s="1">
        <v>3</v>
      </c>
      <c r="AX190" s="1">
        <v>2</v>
      </c>
      <c r="AY190" s="1">
        <v>5</v>
      </c>
      <c r="AZ190" s="1">
        <v>4</v>
      </c>
      <c r="BA190" s="1">
        <v>4</v>
      </c>
      <c r="BB190" s="1">
        <v>1</v>
      </c>
      <c r="BC190" s="1">
        <v>3</v>
      </c>
      <c r="BD190" s="1">
        <v>4</v>
      </c>
      <c r="BE190" s="1" t="s">
        <v>2411</v>
      </c>
      <c r="BF190" s="1" t="s">
        <v>2415</v>
      </c>
      <c r="BG190" s="1" t="s">
        <v>2416</v>
      </c>
      <c r="BH190" s="1" t="s">
        <v>2414</v>
      </c>
      <c r="BI190" s="1" t="s">
        <v>2413</v>
      </c>
      <c r="BJ190" s="1" t="s">
        <v>2412</v>
      </c>
      <c r="BK190" s="1" t="s">
        <v>2418</v>
      </c>
      <c r="BL190" s="1" t="s">
        <v>2418</v>
      </c>
      <c r="BM190" s="1" t="s">
        <v>2418</v>
      </c>
      <c r="BN190" s="1" t="s">
        <v>198</v>
      </c>
      <c r="BO190" s="1" t="s">
        <v>198</v>
      </c>
      <c r="BP190" s="1" t="s">
        <v>2118</v>
      </c>
      <c r="BQ190" s="1" t="s">
        <v>5</v>
      </c>
      <c r="BR190" s="1" t="s">
        <v>1564</v>
      </c>
      <c r="BS190" s="1" t="s">
        <v>1564</v>
      </c>
      <c r="BT190" s="1" t="s">
        <v>1564</v>
      </c>
      <c r="BU190" s="1" t="s">
        <v>198</v>
      </c>
      <c r="BV190" s="1" t="s">
        <v>183</v>
      </c>
      <c r="BX190" s="1" t="s">
        <v>2128</v>
      </c>
      <c r="BY190" s="1" t="s">
        <v>705</v>
      </c>
      <c r="BZ190" s="1" t="s">
        <v>711</v>
      </c>
      <c r="CA190" s="1" t="s">
        <v>719</v>
      </c>
      <c r="CB190" s="1" t="s">
        <v>727</v>
      </c>
      <c r="CC190" s="1" t="s">
        <v>2598</v>
      </c>
      <c r="CD190" s="1" t="s">
        <v>830</v>
      </c>
      <c r="CE190" s="1" t="s">
        <v>1237</v>
      </c>
      <c r="CF190" s="1" t="s">
        <v>837</v>
      </c>
      <c r="CG190" s="1" t="s">
        <v>844</v>
      </c>
    </row>
    <row r="191" spans="1:85" ht="12.75" x14ac:dyDescent="0.2">
      <c r="A191" s="14">
        <v>42011.487082511572</v>
      </c>
      <c r="B191" s="1">
        <v>5</v>
      </c>
      <c r="C191" s="1">
        <v>3</v>
      </c>
      <c r="D191" s="1">
        <v>4</v>
      </c>
      <c r="E191" s="1">
        <v>4</v>
      </c>
      <c r="F191" s="1">
        <v>5</v>
      </c>
      <c r="G191" s="1">
        <v>2</v>
      </c>
      <c r="H191" s="1">
        <v>2</v>
      </c>
      <c r="I191" s="1">
        <v>2</v>
      </c>
      <c r="J191" s="1">
        <v>2</v>
      </c>
      <c r="K191" s="1">
        <v>2</v>
      </c>
      <c r="L191" s="1">
        <v>2</v>
      </c>
      <c r="M191" s="1">
        <v>1</v>
      </c>
      <c r="N191" s="1">
        <v>2</v>
      </c>
      <c r="O191" s="1">
        <v>4</v>
      </c>
      <c r="P191" s="1">
        <v>2</v>
      </c>
      <c r="Q191" s="1">
        <v>3</v>
      </c>
      <c r="R191" s="1">
        <v>2</v>
      </c>
      <c r="S191" s="1">
        <v>2</v>
      </c>
      <c r="T191" s="1">
        <v>1</v>
      </c>
      <c r="U191" s="1">
        <v>2</v>
      </c>
      <c r="V191" s="1">
        <v>2</v>
      </c>
      <c r="W191" s="1">
        <v>2</v>
      </c>
      <c r="X191" s="1">
        <v>3</v>
      </c>
      <c r="Y191" s="1">
        <v>4</v>
      </c>
      <c r="Z191" s="1">
        <v>4</v>
      </c>
      <c r="AA191" s="1">
        <v>4</v>
      </c>
      <c r="AB191" s="1">
        <v>4</v>
      </c>
      <c r="AC191" s="1">
        <v>4</v>
      </c>
      <c r="AD191" s="1">
        <v>2</v>
      </c>
      <c r="AE191" s="1">
        <v>2</v>
      </c>
      <c r="AF191" s="1">
        <v>3</v>
      </c>
      <c r="AG191" s="1">
        <v>2</v>
      </c>
      <c r="AH191" s="1">
        <v>4</v>
      </c>
      <c r="AI191" s="1">
        <v>2</v>
      </c>
      <c r="AJ191" s="1">
        <v>5</v>
      </c>
      <c r="AK191" s="1">
        <v>2</v>
      </c>
      <c r="AL191" s="1">
        <v>4</v>
      </c>
      <c r="AM191" s="1">
        <v>5</v>
      </c>
      <c r="AN191" s="1">
        <v>5</v>
      </c>
      <c r="AO191" s="1">
        <v>2</v>
      </c>
      <c r="AP191" s="1">
        <v>4</v>
      </c>
      <c r="AQ191" s="1">
        <v>4</v>
      </c>
      <c r="AR191" s="1">
        <v>4</v>
      </c>
      <c r="AS191" s="1">
        <v>2</v>
      </c>
      <c r="AT191" s="1">
        <v>2</v>
      </c>
      <c r="AU191" s="1">
        <v>2</v>
      </c>
      <c r="AV191" s="1">
        <v>4</v>
      </c>
      <c r="AW191" s="1">
        <v>4</v>
      </c>
      <c r="AX191" s="1">
        <v>2</v>
      </c>
      <c r="AY191" s="1">
        <v>2</v>
      </c>
      <c r="AZ191" s="1">
        <v>2</v>
      </c>
      <c r="BA191" s="1">
        <v>2</v>
      </c>
      <c r="BB191" s="1">
        <v>2</v>
      </c>
      <c r="BC191" s="1">
        <v>2</v>
      </c>
      <c r="BD191" s="1">
        <v>2</v>
      </c>
      <c r="BE191" s="1" t="s">
        <v>2412</v>
      </c>
      <c r="BF191" s="1" t="s">
        <v>2415</v>
      </c>
      <c r="BG191" s="1" t="s">
        <v>2416</v>
      </c>
      <c r="BH191" s="1" t="s">
        <v>2414</v>
      </c>
      <c r="BI191" s="1" t="s">
        <v>2411</v>
      </c>
      <c r="BJ191" s="1" t="s">
        <v>2413</v>
      </c>
      <c r="BK191" s="1" t="s">
        <v>2418</v>
      </c>
      <c r="BL191" s="1" t="s">
        <v>2418</v>
      </c>
      <c r="BM191" s="1" t="s">
        <v>198</v>
      </c>
      <c r="BN191" s="1" t="s">
        <v>198</v>
      </c>
      <c r="BO191" s="1" t="s">
        <v>2418</v>
      </c>
      <c r="BP191" s="1" t="s">
        <v>198</v>
      </c>
      <c r="BQ191" s="1" t="s">
        <v>2418</v>
      </c>
      <c r="BR191" s="1" t="s">
        <v>2418</v>
      </c>
      <c r="BS191" s="1" t="s">
        <v>2418</v>
      </c>
      <c r="BT191" s="1" t="s">
        <v>2418</v>
      </c>
      <c r="BU191" s="1" t="s">
        <v>198</v>
      </c>
      <c r="BV191" s="1" t="s">
        <v>184</v>
      </c>
      <c r="BW191" s="1" t="s">
        <v>2599</v>
      </c>
      <c r="BX191" s="1" t="s">
        <v>2128</v>
      </c>
      <c r="BY191" s="1" t="s">
        <v>705</v>
      </c>
      <c r="BZ191" s="1" t="s">
        <v>714</v>
      </c>
      <c r="CA191" s="1" t="s">
        <v>719</v>
      </c>
      <c r="CB191" s="1" t="s">
        <v>727</v>
      </c>
      <c r="CC191" s="1" t="s">
        <v>2600</v>
      </c>
      <c r="CD191" s="1" t="s">
        <v>206</v>
      </c>
      <c r="CE191" s="1" t="s">
        <v>1242</v>
      </c>
      <c r="CF191" s="1" t="s">
        <v>837</v>
      </c>
      <c r="CG191" s="1" t="s">
        <v>844</v>
      </c>
    </row>
    <row r="192" spans="1:85" ht="12.75" x14ac:dyDescent="0.2">
      <c r="A192" s="14">
        <v>42011.498097210642</v>
      </c>
      <c r="B192" s="1">
        <v>1</v>
      </c>
      <c r="C192" s="1">
        <v>3</v>
      </c>
      <c r="D192" s="1">
        <v>3</v>
      </c>
      <c r="E192" s="1">
        <v>4</v>
      </c>
      <c r="F192" s="1">
        <v>5</v>
      </c>
      <c r="G192" s="1">
        <v>1</v>
      </c>
      <c r="H192" s="1">
        <v>5</v>
      </c>
      <c r="I192" s="1">
        <v>1</v>
      </c>
      <c r="J192" s="1">
        <v>1</v>
      </c>
      <c r="K192" s="1">
        <v>5</v>
      </c>
      <c r="L192" s="1">
        <v>5</v>
      </c>
      <c r="M192" s="1">
        <v>4</v>
      </c>
      <c r="N192" s="1">
        <v>3</v>
      </c>
      <c r="O192" s="1">
        <v>4</v>
      </c>
      <c r="P192" s="1">
        <v>5</v>
      </c>
      <c r="Q192" s="1">
        <v>1</v>
      </c>
      <c r="R192" s="1">
        <v>3</v>
      </c>
      <c r="S192" s="1">
        <v>5</v>
      </c>
      <c r="T192" s="1">
        <v>5</v>
      </c>
      <c r="U192" s="1">
        <v>5</v>
      </c>
      <c r="V192" s="1">
        <v>5</v>
      </c>
      <c r="W192" s="1">
        <v>1</v>
      </c>
      <c r="X192" s="1">
        <v>1</v>
      </c>
      <c r="Y192" s="1">
        <v>5</v>
      </c>
      <c r="Z192" s="1">
        <v>1</v>
      </c>
      <c r="AA192" s="1">
        <v>4</v>
      </c>
      <c r="AB192" s="1">
        <v>2</v>
      </c>
      <c r="AC192" s="1">
        <v>1</v>
      </c>
      <c r="AD192" s="1">
        <v>1</v>
      </c>
      <c r="AE192" s="1">
        <v>1</v>
      </c>
      <c r="AF192" s="1">
        <v>1</v>
      </c>
      <c r="AG192" s="1">
        <v>1</v>
      </c>
      <c r="AH192" s="1">
        <v>4</v>
      </c>
      <c r="AI192" s="1">
        <v>1</v>
      </c>
      <c r="AJ192" s="1">
        <v>1</v>
      </c>
      <c r="AK192" s="1">
        <v>3</v>
      </c>
      <c r="AL192" s="1">
        <v>2</v>
      </c>
      <c r="AM192" s="1">
        <v>5</v>
      </c>
      <c r="AN192" s="1">
        <v>5</v>
      </c>
      <c r="AO192" s="1">
        <v>1</v>
      </c>
      <c r="AP192" s="1">
        <v>5</v>
      </c>
      <c r="AQ192" s="1">
        <v>1</v>
      </c>
      <c r="AR192" s="1">
        <v>1</v>
      </c>
      <c r="AS192" s="1">
        <v>5</v>
      </c>
      <c r="AT192" s="1">
        <v>4</v>
      </c>
      <c r="AU192" s="1">
        <v>1</v>
      </c>
      <c r="AV192" s="1">
        <v>1</v>
      </c>
      <c r="AW192" s="1">
        <v>3</v>
      </c>
      <c r="AX192" s="1">
        <v>5</v>
      </c>
      <c r="AY192" s="1">
        <v>1</v>
      </c>
      <c r="AZ192" s="1">
        <v>2</v>
      </c>
      <c r="BA192" s="1">
        <v>5</v>
      </c>
      <c r="BB192" s="1">
        <v>5</v>
      </c>
      <c r="BC192" s="1">
        <v>5</v>
      </c>
      <c r="BD192" s="1">
        <v>5</v>
      </c>
      <c r="BE192" s="1" t="s">
        <v>2411</v>
      </c>
      <c r="BF192" s="1" t="s">
        <v>2414</v>
      </c>
      <c r="BG192" s="1" t="s">
        <v>2412</v>
      </c>
      <c r="BH192" s="1" t="s">
        <v>2416</v>
      </c>
      <c r="BI192" s="1" t="s">
        <v>2413</v>
      </c>
      <c r="BJ192" s="1" t="s">
        <v>2415</v>
      </c>
      <c r="BK192" s="1" t="s">
        <v>198</v>
      </c>
      <c r="BL192" s="1" t="s">
        <v>198</v>
      </c>
      <c r="BM192" s="1" t="s">
        <v>5</v>
      </c>
      <c r="BN192" s="1" t="s">
        <v>198</v>
      </c>
      <c r="BO192" s="1" t="s">
        <v>198</v>
      </c>
      <c r="BP192" s="1" t="s">
        <v>198</v>
      </c>
      <c r="BQ192" s="1" t="s">
        <v>198</v>
      </c>
      <c r="BR192" s="1" t="s">
        <v>198</v>
      </c>
      <c r="BS192" s="1" t="s">
        <v>198</v>
      </c>
      <c r="BT192" s="1" t="s">
        <v>198</v>
      </c>
      <c r="BU192" s="1" t="s">
        <v>198</v>
      </c>
      <c r="BV192" s="1" t="s">
        <v>187</v>
      </c>
      <c r="BW192" s="1" t="s">
        <v>2267</v>
      </c>
      <c r="BX192" s="1" t="s">
        <v>2128</v>
      </c>
      <c r="BY192" s="1" t="s">
        <v>704</v>
      </c>
      <c r="BZ192" s="1" t="s">
        <v>714</v>
      </c>
      <c r="CA192" s="1" t="s">
        <v>719</v>
      </c>
      <c r="CB192" s="1" t="s">
        <v>727</v>
      </c>
      <c r="CC192" s="1" t="s">
        <v>2601</v>
      </c>
      <c r="CD192" s="1" t="s">
        <v>828</v>
      </c>
      <c r="CE192" s="1" t="s">
        <v>2481</v>
      </c>
      <c r="CF192" s="1" t="s">
        <v>935</v>
      </c>
      <c r="CG192" s="1" t="s">
        <v>844</v>
      </c>
    </row>
    <row r="193" spans="1:85" ht="12.75" x14ac:dyDescent="0.2">
      <c r="A193" s="14">
        <v>42011.502152465277</v>
      </c>
      <c r="B193" s="1">
        <v>2</v>
      </c>
      <c r="C193" s="1">
        <v>5</v>
      </c>
      <c r="D193" s="1">
        <v>3</v>
      </c>
      <c r="E193" s="1">
        <v>3</v>
      </c>
      <c r="F193" s="1">
        <v>5</v>
      </c>
      <c r="G193" s="1">
        <v>1</v>
      </c>
      <c r="H193" s="1">
        <v>5</v>
      </c>
      <c r="I193" s="1">
        <v>1</v>
      </c>
      <c r="J193" s="1">
        <v>2</v>
      </c>
      <c r="K193" s="1">
        <v>4</v>
      </c>
      <c r="L193" s="1">
        <v>1</v>
      </c>
      <c r="M193" s="1">
        <v>1</v>
      </c>
      <c r="N193" s="1">
        <v>3</v>
      </c>
      <c r="O193" s="1">
        <v>2</v>
      </c>
      <c r="P193" s="1">
        <v>5</v>
      </c>
      <c r="Q193" s="1">
        <v>5</v>
      </c>
      <c r="R193" s="1">
        <v>4</v>
      </c>
      <c r="S193" s="1">
        <v>5</v>
      </c>
      <c r="T193" s="1">
        <v>2</v>
      </c>
      <c r="U193" s="1">
        <v>4</v>
      </c>
      <c r="V193" s="1">
        <v>5</v>
      </c>
      <c r="W193" s="1">
        <v>5</v>
      </c>
      <c r="X193" s="1">
        <v>3</v>
      </c>
      <c r="Y193" s="1">
        <v>4</v>
      </c>
      <c r="Z193" s="1">
        <v>5</v>
      </c>
      <c r="AA193" s="1">
        <v>4</v>
      </c>
      <c r="AB193" s="1">
        <v>3</v>
      </c>
      <c r="AC193" s="1">
        <v>5</v>
      </c>
      <c r="AD193" s="1">
        <v>4</v>
      </c>
      <c r="AE193" s="1">
        <v>5</v>
      </c>
      <c r="AF193" s="1">
        <v>5</v>
      </c>
      <c r="AG193" s="1">
        <v>5</v>
      </c>
      <c r="AH193" s="1">
        <v>4</v>
      </c>
      <c r="AI193" s="1">
        <v>5</v>
      </c>
      <c r="AJ193" s="1">
        <v>3</v>
      </c>
      <c r="AK193" s="1">
        <v>4</v>
      </c>
      <c r="AL193" s="1">
        <v>4</v>
      </c>
      <c r="AM193" s="1">
        <v>4</v>
      </c>
      <c r="AN193" s="1">
        <v>4</v>
      </c>
      <c r="AO193" s="1">
        <v>2</v>
      </c>
      <c r="AP193" s="1">
        <v>4</v>
      </c>
      <c r="AQ193" s="1">
        <v>3</v>
      </c>
      <c r="AR193" s="1">
        <v>4</v>
      </c>
      <c r="AS193" s="1">
        <v>5</v>
      </c>
      <c r="AT193" s="1">
        <v>3</v>
      </c>
      <c r="AU193" s="1">
        <v>2</v>
      </c>
      <c r="AV193" s="1">
        <v>3</v>
      </c>
      <c r="AW193" s="1">
        <v>3</v>
      </c>
      <c r="AX193" s="1">
        <v>5</v>
      </c>
      <c r="AY193" s="1">
        <v>5</v>
      </c>
      <c r="AZ193" s="1">
        <v>5</v>
      </c>
      <c r="BA193" s="1">
        <v>5</v>
      </c>
      <c r="BB193" s="1">
        <v>3</v>
      </c>
      <c r="BC193" s="1">
        <v>5</v>
      </c>
      <c r="BD193" s="1">
        <v>5</v>
      </c>
      <c r="BE193" s="1" t="s">
        <v>2413</v>
      </c>
      <c r="BF193" s="1" t="s">
        <v>2411</v>
      </c>
      <c r="BG193" s="1" t="s">
        <v>2414</v>
      </c>
      <c r="BH193" s="1" t="s">
        <v>2415</v>
      </c>
      <c r="BI193" s="1" t="s">
        <v>2413</v>
      </c>
      <c r="BJ193" s="1" t="s">
        <v>2412</v>
      </c>
      <c r="BK193" s="1" t="s">
        <v>198</v>
      </c>
      <c r="BL193" s="1" t="s">
        <v>2418</v>
      </c>
      <c r="BM193" s="1" t="s">
        <v>198</v>
      </c>
      <c r="BN193" s="1" t="s">
        <v>198</v>
      </c>
      <c r="BO193" s="1" t="s">
        <v>2418</v>
      </c>
      <c r="BP193" s="1" t="s">
        <v>198</v>
      </c>
      <c r="BQ193" s="1" t="s">
        <v>2118</v>
      </c>
      <c r="BR193" s="1" t="s">
        <v>198</v>
      </c>
      <c r="BS193" s="1" t="s">
        <v>2418</v>
      </c>
      <c r="BT193" s="1" t="s">
        <v>2418</v>
      </c>
      <c r="BU193" s="1" t="s">
        <v>198</v>
      </c>
      <c r="BV193" s="1" t="s">
        <v>2119</v>
      </c>
      <c r="BW193" s="1" t="s">
        <v>2121</v>
      </c>
      <c r="BX193" s="1" t="s">
        <v>2128</v>
      </c>
      <c r="BY193" s="1" t="s">
        <v>704</v>
      </c>
      <c r="BZ193" s="1" t="s">
        <v>714</v>
      </c>
      <c r="CA193" s="1" t="s">
        <v>723</v>
      </c>
      <c r="CB193" s="1" t="s">
        <v>727</v>
      </c>
      <c r="CC193" s="1" t="s">
        <v>1292</v>
      </c>
      <c r="CD193" s="1" t="s">
        <v>206</v>
      </c>
      <c r="CE193" s="1" t="s">
        <v>1242</v>
      </c>
      <c r="CF193" s="1" t="s">
        <v>837</v>
      </c>
      <c r="CG193" s="1" t="s">
        <v>844</v>
      </c>
    </row>
    <row r="194" spans="1:85" ht="12.75" x14ac:dyDescent="0.2">
      <c r="A194" s="14">
        <v>42011.528808854171</v>
      </c>
      <c r="B194" s="1">
        <v>1</v>
      </c>
      <c r="C194" s="1">
        <v>1</v>
      </c>
      <c r="D194" s="1">
        <v>5</v>
      </c>
      <c r="E194" s="1">
        <v>2</v>
      </c>
      <c r="F194" s="1">
        <v>4</v>
      </c>
      <c r="G194" s="1">
        <v>1</v>
      </c>
      <c r="H194" s="1">
        <v>4</v>
      </c>
      <c r="I194" s="1">
        <v>4</v>
      </c>
      <c r="J194" s="1">
        <v>1</v>
      </c>
      <c r="K194" s="1">
        <v>3</v>
      </c>
      <c r="L194" s="1">
        <v>1</v>
      </c>
      <c r="M194" s="1">
        <v>1</v>
      </c>
      <c r="N194" s="1">
        <v>1</v>
      </c>
      <c r="O194" s="1">
        <v>4</v>
      </c>
      <c r="P194" s="1">
        <v>4</v>
      </c>
      <c r="Q194" s="1">
        <v>3</v>
      </c>
      <c r="R194" s="1">
        <v>4</v>
      </c>
      <c r="S194" s="1">
        <v>5</v>
      </c>
      <c r="T194" s="1">
        <v>1</v>
      </c>
      <c r="U194" s="1">
        <v>3</v>
      </c>
      <c r="V194" s="1">
        <v>4</v>
      </c>
      <c r="W194" s="1">
        <v>5</v>
      </c>
      <c r="X194" s="1">
        <v>5</v>
      </c>
      <c r="Y194" s="1" t="s">
        <v>5</v>
      </c>
      <c r="Z194" s="1" t="s">
        <v>5</v>
      </c>
      <c r="AA194" s="1" t="s">
        <v>5</v>
      </c>
      <c r="AB194" s="1" t="s">
        <v>5</v>
      </c>
      <c r="AC194" s="1" t="s">
        <v>5</v>
      </c>
      <c r="AD194" s="1" t="s">
        <v>5</v>
      </c>
      <c r="AE194" s="1" t="s">
        <v>5</v>
      </c>
      <c r="AF194" s="1" t="s">
        <v>5</v>
      </c>
      <c r="AG194" s="1" t="s">
        <v>5</v>
      </c>
      <c r="AH194" s="1" t="s">
        <v>5</v>
      </c>
      <c r="AI194" s="1" t="s">
        <v>5</v>
      </c>
      <c r="AJ194" s="1">
        <v>1</v>
      </c>
      <c r="AK194" s="1">
        <v>2</v>
      </c>
      <c r="AL194" s="1">
        <v>5</v>
      </c>
      <c r="AM194" s="1">
        <v>4</v>
      </c>
      <c r="AN194" s="1">
        <v>4</v>
      </c>
      <c r="AO194" s="1">
        <v>1</v>
      </c>
      <c r="AP194" s="1">
        <v>4</v>
      </c>
      <c r="AQ194" s="1">
        <v>4</v>
      </c>
      <c r="AR194" s="1">
        <v>1</v>
      </c>
      <c r="AS194" s="1">
        <v>4</v>
      </c>
      <c r="AT194" s="1">
        <v>1</v>
      </c>
      <c r="AU194" s="1">
        <v>1</v>
      </c>
      <c r="AV194" s="1">
        <v>1</v>
      </c>
      <c r="AW194" s="1">
        <v>4</v>
      </c>
      <c r="AX194" s="1">
        <v>4</v>
      </c>
      <c r="AY194" s="1">
        <v>4</v>
      </c>
      <c r="AZ194" s="1">
        <v>4</v>
      </c>
      <c r="BA194" s="1">
        <v>5</v>
      </c>
      <c r="BB194" s="1">
        <v>2</v>
      </c>
      <c r="BC194" s="1">
        <v>3</v>
      </c>
      <c r="BD194" s="1">
        <v>4</v>
      </c>
      <c r="BE194" s="1" t="s">
        <v>2413</v>
      </c>
      <c r="BF194" s="1" t="s">
        <v>2412</v>
      </c>
      <c r="BG194" s="1" t="s">
        <v>2416</v>
      </c>
      <c r="BH194" s="1" t="s">
        <v>2415</v>
      </c>
      <c r="BI194" s="1" t="s">
        <v>2411</v>
      </c>
      <c r="BJ194" s="1" t="s">
        <v>2414</v>
      </c>
      <c r="BK194" s="1" t="s">
        <v>1564</v>
      </c>
      <c r="BL194" s="1" t="s">
        <v>198</v>
      </c>
      <c r="BM194" s="1" t="s">
        <v>1564</v>
      </c>
      <c r="BN194" s="1" t="s">
        <v>1564</v>
      </c>
      <c r="BO194" s="1" t="s">
        <v>198</v>
      </c>
      <c r="BP194" s="1" t="s">
        <v>1564</v>
      </c>
      <c r="BQ194" s="1" t="s">
        <v>198</v>
      </c>
      <c r="BR194" s="1" t="s">
        <v>198</v>
      </c>
      <c r="BS194" s="1" t="s">
        <v>198</v>
      </c>
      <c r="BT194" s="1" t="s">
        <v>198</v>
      </c>
      <c r="BU194" s="1" t="s">
        <v>198</v>
      </c>
      <c r="BV194" s="1" t="s">
        <v>183</v>
      </c>
      <c r="BW194" s="1" t="s">
        <v>2121</v>
      </c>
      <c r="BX194" s="1" t="s">
        <v>2128</v>
      </c>
      <c r="BY194" s="1" t="s">
        <v>704</v>
      </c>
      <c r="BZ194" s="1" t="s">
        <v>714</v>
      </c>
      <c r="CA194" s="1" t="s">
        <v>719</v>
      </c>
      <c r="CB194" s="1" t="s">
        <v>729</v>
      </c>
      <c r="CC194" s="1" t="s">
        <v>2602</v>
      </c>
      <c r="CD194" s="1" t="s">
        <v>2603</v>
      </c>
      <c r="CE194" s="1" t="s">
        <v>1037</v>
      </c>
      <c r="CF194" s="1" t="s">
        <v>2604</v>
      </c>
      <c r="CG194" s="1" t="s">
        <v>848</v>
      </c>
    </row>
    <row r="195" spans="1:85" ht="12.75" x14ac:dyDescent="0.2">
      <c r="A195" s="14">
        <v>42011.541421620372</v>
      </c>
    </row>
    <row r="196" spans="1:85" ht="12.75" x14ac:dyDescent="0.2">
      <c r="A196" s="14">
        <v>42011.545412916668</v>
      </c>
      <c r="B196" s="1">
        <v>3</v>
      </c>
      <c r="C196" s="1">
        <v>5</v>
      </c>
      <c r="D196" s="1">
        <v>1</v>
      </c>
      <c r="E196" s="1">
        <v>2</v>
      </c>
      <c r="F196" s="1">
        <v>5</v>
      </c>
      <c r="G196" s="1">
        <v>3</v>
      </c>
      <c r="H196" s="1">
        <v>4</v>
      </c>
      <c r="I196" s="1">
        <v>5</v>
      </c>
      <c r="J196" s="1">
        <v>1</v>
      </c>
      <c r="K196" s="1">
        <v>4</v>
      </c>
      <c r="L196" s="1">
        <v>2</v>
      </c>
      <c r="M196" s="1">
        <v>1</v>
      </c>
      <c r="N196" s="1">
        <v>1</v>
      </c>
      <c r="O196" s="1">
        <v>4</v>
      </c>
      <c r="P196" s="1">
        <v>5</v>
      </c>
      <c r="Q196" s="1">
        <v>1</v>
      </c>
      <c r="R196" s="1">
        <v>1</v>
      </c>
      <c r="S196" s="1">
        <v>3</v>
      </c>
      <c r="T196" s="1">
        <v>1</v>
      </c>
      <c r="U196" s="1">
        <v>1</v>
      </c>
      <c r="V196" s="1">
        <v>3</v>
      </c>
      <c r="W196" s="1">
        <v>1</v>
      </c>
      <c r="X196" s="1">
        <v>1</v>
      </c>
      <c r="Y196" s="1">
        <v>1</v>
      </c>
      <c r="Z196" s="1">
        <v>1</v>
      </c>
      <c r="AA196" s="1">
        <v>1</v>
      </c>
      <c r="AB196" s="1">
        <v>1</v>
      </c>
      <c r="AC196" s="1">
        <v>4</v>
      </c>
      <c r="AD196" s="1">
        <v>1</v>
      </c>
      <c r="AE196" s="1">
        <v>1</v>
      </c>
      <c r="AF196" s="1">
        <v>1</v>
      </c>
      <c r="AG196" s="1">
        <v>1</v>
      </c>
      <c r="AH196" s="1">
        <v>3</v>
      </c>
      <c r="AI196" s="1">
        <v>3</v>
      </c>
      <c r="AJ196" s="1">
        <v>3</v>
      </c>
      <c r="AK196" s="1">
        <v>5</v>
      </c>
      <c r="AL196" s="1">
        <v>1</v>
      </c>
      <c r="AM196" s="1">
        <v>3</v>
      </c>
      <c r="AN196" s="1">
        <v>5</v>
      </c>
      <c r="AO196" s="1">
        <v>4</v>
      </c>
      <c r="AP196" s="1">
        <v>5</v>
      </c>
      <c r="AQ196" s="1">
        <v>3</v>
      </c>
      <c r="AR196" s="1">
        <v>1</v>
      </c>
      <c r="AS196" s="1">
        <v>4</v>
      </c>
      <c r="AT196" s="1">
        <v>3</v>
      </c>
      <c r="AU196" s="1">
        <v>1</v>
      </c>
      <c r="AV196" s="1">
        <v>1</v>
      </c>
      <c r="AW196" s="1">
        <v>5</v>
      </c>
      <c r="AX196" s="1">
        <v>5</v>
      </c>
      <c r="AY196" s="1">
        <v>3</v>
      </c>
      <c r="AZ196" s="1">
        <v>1</v>
      </c>
      <c r="BA196" s="1">
        <v>3</v>
      </c>
      <c r="BB196" s="1">
        <v>4</v>
      </c>
      <c r="BC196" s="1">
        <v>2</v>
      </c>
      <c r="BD196" s="1">
        <v>3</v>
      </c>
      <c r="BE196" s="1" t="s">
        <v>2411</v>
      </c>
      <c r="BF196" s="1" t="s">
        <v>2414</v>
      </c>
      <c r="BG196" s="1" t="s">
        <v>2412</v>
      </c>
      <c r="BH196" s="1" t="s">
        <v>2414</v>
      </c>
      <c r="BI196" s="1" t="s">
        <v>2414</v>
      </c>
      <c r="BJ196" s="1" t="s">
        <v>2413</v>
      </c>
      <c r="BK196" s="1" t="s">
        <v>2418</v>
      </c>
      <c r="BL196" s="1" t="s">
        <v>2418</v>
      </c>
      <c r="BM196" s="1" t="s">
        <v>2418</v>
      </c>
      <c r="BN196" s="1" t="s">
        <v>198</v>
      </c>
      <c r="BO196" s="1" t="s">
        <v>198</v>
      </c>
      <c r="BP196" s="1" t="s">
        <v>1564</v>
      </c>
      <c r="BQ196" s="1" t="s">
        <v>5</v>
      </c>
      <c r="BR196" s="1" t="s">
        <v>5</v>
      </c>
      <c r="BS196" s="1" t="s">
        <v>5</v>
      </c>
      <c r="BT196" s="1" t="s">
        <v>5</v>
      </c>
      <c r="BU196" s="1" t="s">
        <v>198</v>
      </c>
      <c r="BV196" s="1" t="s">
        <v>2119</v>
      </c>
      <c r="BW196" s="1" t="s">
        <v>1619</v>
      </c>
      <c r="BX196" s="1" t="s">
        <v>2128</v>
      </c>
      <c r="BY196" s="1" t="s">
        <v>705</v>
      </c>
      <c r="BZ196" s="1" t="s">
        <v>713</v>
      </c>
      <c r="CA196" s="1" t="s">
        <v>722</v>
      </c>
      <c r="CB196" s="1" t="s">
        <v>727</v>
      </c>
      <c r="CC196" s="1" t="s">
        <v>1374</v>
      </c>
      <c r="CD196" s="1" t="s">
        <v>741</v>
      </c>
      <c r="CF196" s="1" t="s">
        <v>837</v>
      </c>
      <c r="CG196" s="1" t="s">
        <v>844</v>
      </c>
    </row>
    <row r="197" spans="1:85" ht="12.75" x14ac:dyDescent="0.2">
      <c r="A197" s="14">
        <v>42011.576225925921</v>
      </c>
      <c r="B197" s="1">
        <v>3</v>
      </c>
      <c r="C197" s="1">
        <v>1</v>
      </c>
      <c r="D197" s="1">
        <v>3</v>
      </c>
      <c r="E197" s="1">
        <v>1</v>
      </c>
      <c r="F197" s="1">
        <v>5</v>
      </c>
      <c r="G197" s="1">
        <v>5</v>
      </c>
      <c r="H197" s="1">
        <v>5</v>
      </c>
      <c r="I197" s="1">
        <v>5</v>
      </c>
      <c r="J197" s="1">
        <v>1</v>
      </c>
      <c r="K197" s="1">
        <v>1</v>
      </c>
      <c r="L197" s="1">
        <v>3</v>
      </c>
      <c r="M197" s="1">
        <v>3</v>
      </c>
      <c r="N197" s="1">
        <v>4</v>
      </c>
      <c r="O197" s="1">
        <v>1</v>
      </c>
      <c r="P197" s="1">
        <v>5</v>
      </c>
      <c r="Q197" s="1">
        <v>5</v>
      </c>
      <c r="R197" s="1">
        <v>3</v>
      </c>
      <c r="S197" s="1">
        <v>5</v>
      </c>
      <c r="T197" s="1">
        <v>1</v>
      </c>
      <c r="U197" s="1">
        <v>1</v>
      </c>
      <c r="V197" s="1">
        <v>5</v>
      </c>
      <c r="W197" s="1">
        <v>5</v>
      </c>
      <c r="X197" s="1">
        <v>3</v>
      </c>
      <c r="Y197" s="1">
        <v>4</v>
      </c>
      <c r="Z197" s="1">
        <v>5</v>
      </c>
      <c r="AA197" s="1">
        <v>3</v>
      </c>
      <c r="AB197" s="1">
        <v>5</v>
      </c>
      <c r="AC197" s="1">
        <v>2</v>
      </c>
      <c r="AD197" s="1">
        <v>4</v>
      </c>
      <c r="AE197" s="1">
        <v>5</v>
      </c>
      <c r="AF197" s="1">
        <v>4</v>
      </c>
      <c r="AG197" s="1">
        <v>5</v>
      </c>
      <c r="AH197" s="1">
        <v>3</v>
      </c>
      <c r="AI197" s="1">
        <v>4</v>
      </c>
      <c r="AJ197" s="1">
        <v>3</v>
      </c>
      <c r="AK197" s="1">
        <v>1</v>
      </c>
      <c r="AL197" s="1">
        <v>1</v>
      </c>
      <c r="AM197" s="1">
        <v>1</v>
      </c>
      <c r="AN197" s="1">
        <v>4</v>
      </c>
      <c r="AO197" s="1">
        <v>5</v>
      </c>
      <c r="AP197" s="1">
        <v>5</v>
      </c>
      <c r="AQ197" s="1">
        <v>5</v>
      </c>
      <c r="AR197" s="1">
        <v>1</v>
      </c>
      <c r="AS197" s="1">
        <v>4</v>
      </c>
      <c r="AT197" s="1">
        <v>4</v>
      </c>
      <c r="AU197" s="1">
        <v>1</v>
      </c>
      <c r="AV197" s="1">
        <v>1</v>
      </c>
      <c r="AW197" s="1">
        <v>5</v>
      </c>
      <c r="AX197" s="1">
        <v>5</v>
      </c>
      <c r="AY197" s="1">
        <v>5</v>
      </c>
      <c r="AZ197" s="1">
        <v>1</v>
      </c>
      <c r="BA197" s="1">
        <v>5</v>
      </c>
      <c r="BB197" s="1">
        <v>1</v>
      </c>
      <c r="BC197" s="1">
        <v>1</v>
      </c>
      <c r="BD197" s="1">
        <v>5</v>
      </c>
      <c r="BE197" s="1" t="s">
        <v>2412</v>
      </c>
      <c r="BF197" s="1" t="s">
        <v>2414</v>
      </c>
      <c r="BG197" s="1" t="s">
        <v>2411</v>
      </c>
      <c r="BH197" s="1" t="s">
        <v>2416</v>
      </c>
      <c r="BI197" s="1" t="s">
        <v>2413</v>
      </c>
      <c r="BJ197" s="1" t="s">
        <v>2415</v>
      </c>
      <c r="BK197" s="1" t="s">
        <v>198</v>
      </c>
      <c r="BL197" s="1" t="s">
        <v>198</v>
      </c>
      <c r="BM197" s="1" t="s">
        <v>198</v>
      </c>
      <c r="BN197" s="1" t="s">
        <v>2418</v>
      </c>
      <c r="BO197" s="1" t="s">
        <v>1564</v>
      </c>
      <c r="BP197" s="1" t="s">
        <v>198</v>
      </c>
      <c r="BQ197" s="1" t="s">
        <v>2418</v>
      </c>
      <c r="BR197" s="1" t="s">
        <v>2418</v>
      </c>
      <c r="BS197" s="1" t="s">
        <v>2418</v>
      </c>
      <c r="BT197" s="1" t="s">
        <v>2418</v>
      </c>
      <c r="BU197" s="1" t="s">
        <v>182</v>
      </c>
      <c r="BY197" s="1" t="s">
        <v>704</v>
      </c>
      <c r="BZ197" s="1" t="s">
        <v>712</v>
      </c>
      <c r="CA197" s="1" t="s">
        <v>720</v>
      </c>
      <c r="CB197" s="1" t="s">
        <v>727</v>
      </c>
      <c r="CC197" s="1" t="s">
        <v>2605</v>
      </c>
      <c r="CD197" s="1" t="s">
        <v>830</v>
      </c>
      <c r="CF197" s="1" t="s">
        <v>837</v>
      </c>
      <c r="CG197" s="1" t="s">
        <v>844</v>
      </c>
    </row>
    <row r="198" spans="1:85" ht="12.75" x14ac:dyDescent="0.2">
      <c r="A198" s="14">
        <v>42011.57924741898</v>
      </c>
      <c r="B198" s="1">
        <v>5</v>
      </c>
      <c r="C198" s="1">
        <v>4</v>
      </c>
      <c r="D198" s="1">
        <v>5</v>
      </c>
      <c r="E198" s="1">
        <v>4</v>
      </c>
      <c r="F198" s="1">
        <v>5</v>
      </c>
      <c r="G198" s="1">
        <v>5</v>
      </c>
      <c r="H198" s="1">
        <v>4</v>
      </c>
      <c r="I198" s="1">
        <v>5</v>
      </c>
      <c r="J198" s="1">
        <v>5</v>
      </c>
      <c r="K198" s="1">
        <v>5</v>
      </c>
      <c r="L198" s="1">
        <v>5</v>
      </c>
      <c r="M198" s="1">
        <v>5</v>
      </c>
      <c r="N198" s="1">
        <v>5</v>
      </c>
      <c r="O198" s="1">
        <v>5</v>
      </c>
      <c r="P198" s="1">
        <v>4</v>
      </c>
      <c r="Q198" s="1">
        <v>5</v>
      </c>
      <c r="R198" s="1">
        <v>5</v>
      </c>
      <c r="S198" s="1">
        <v>5</v>
      </c>
      <c r="T198" s="1">
        <v>5</v>
      </c>
      <c r="U198" s="1" t="s">
        <v>5</v>
      </c>
      <c r="V198" s="1">
        <v>5</v>
      </c>
      <c r="W198" s="1">
        <v>5</v>
      </c>
      <c r="X198" s="1">
        <v>5</v>
      </c>
      <c r="Y198" s="1">
        <v>5</v>
      </c>
      <c r="Z198" s="1">
        <v>5</v>
      </c>
      <c r="AA198" s="1">
        <v>5</v>
      </c>
      <c r="AB198" s="1">
        <v>5</v>
      </c>
      <c r="AC198" s="1">
        <v>5</v>
      </c>
      <c r="AD198" s="1">
        <v>5</v>
      </c>
      <c r="AE198" s="1">
        <v>5</v>
      </c>
      <c r="AF198" s="1">
        <v>5</v>
      </c>
      <c r="AG198" s="1">
        <v>5</v>
      </c>
      <c r="AH198" s="1">
        <v>5</v>
      </c>
      <c r="AI198" s="1">
        <v>5</v>
      </c>
      <c r="AJ198" s="1">
        <v>5</v>
      </c>
      <c r="AK198" s="1">
        <v>3</v>
      </c>
      <c r="AL198" s="1">
        <v>3</v>
      </c>
      <c r="AM198" s="1">
        <v>4</v>
      </c>
      <c r="AN198" s="1">
        <v>5</v>
      </c>
      <c r="AO198" s="1">
        <v>5</v>
      </c>
      <c r="AP198" s="1">
        <v>5</v>
      </c>
      <c r="AQ198" s="1">
        <v>5</v>
      </c>
      <c r="AR198" s="1">
        <v>3</v>
      </c>
      <c r="AS198" s="1">
        <v>4</v>
      </c>
      <c r="AT198" s="1">
        <v>5</v>
      </c>
      <c r="AU198" s="1">
        <v>5</v>
      </c>
      <c r="AV198" s="1">
        <v>5</v>
      </c>
      <c r="AW198" s="1">
        <v>5</v>
      </c>
      <c r="AX198" s="1">
        <v>4</v>
      </c>
      <c r="AY198" s="1">
        <v>4</v>
      </c>
      <c r="AZ198" s="1">
        <v>5</v>
      </c>
      <c r="BA198" s="1">
        <v>4</v>
      </c>
      <c r="BB198" s="1">
        <v>4</v>
      </c>
      <c r="BC198" s="1">
        <v>4</v>
      </c>
      <c r="BD198" s="1">
        <v>4</v>
      </c>
      <c r="BE198" s="1" t="s">
        <v>2411</v>
      </c>
      <c r="BF198" s="1" t="s">
        <v>2411</v>
      </c>
      <c r="BG198" s="1" t="s">
        <v>2414</v>
      </c>
      <c r="BH198" s="1" t="s">
        <v>2413</v>
      </c>
      <c r="BI198" s="1" t="s">
        <v>2413</v>
      </c>
      <c r="BJ198" s="1" t="s">
        <v>2414</v>
      </c>
      <c r="BK198" s="1" t="s">
        <v>2418</v>
      </c>
      <c r="BL198" s="1" t="s">
        <v>198</v>
      </c>
      <c r="BM198" s="1" t="s">
        <v>198</v>
      </c>
      <c r="BN198" s="1" t="s">
        <v>198</v>
      </c>
      <c r="BO198" s="1" t="s">
        <v>198</v>
      </c>
      <c r="BP198" s="1" t="s">
        <v>2418</v>
      </c>
      <c r="BQ198" s="1" t="s">
        <v>2418</v>
      </c>
      <c r="BR198" s="1" t="s">
        <v>2418</v>
      </c>
      <c r="BS198" s="1" t="s">
        <v>2418</v>
      </c>
      <c r="BT198" s="1" t="s">
        <v>2418</v>
      </c>
      <c r="BU198" s="1" t="s">
        <v>198</v>
      </c>
      <c r="BV198" s="1" t="s">
        <v>184</v>
      </c>
      <c r="BW198" s="1" t="s">
        <v>1556</v>
      </c>
      <c r="BX198" s="1" t="s">
        <v>2128</v>
      </c>
      <c r="BY198" s="1" t="s">
        <v>704</v>
      </c>
      <c r="BZ198" s="1" t="s">
        <v>712</v>
      </c>
      <c r="CA198" s="1" t="s">
        <v>720</v>
      </c>
      <c r="CB198" s="1" t="s">
        <v>727</v>
      </c>
      <c r="CC198" s="1" t="s">
        <v>738</v>
      </c>
      <c r="CD198" s="1" t="s">
        <v>236</v>
      </c>
      <c r="CE198" s="1" t="s">
        <v>741</v>
      </c>
      <c r="CF198" s="1" t="s">
        <v>837</v>
      </c>
      <c r="CG198" s="1" t="s">
        <v>844</v>
      </c>
    </row>
    <row r="199" spans="1:85" ht="12.75" x14ac:dyDescent="0.2">
      <c r="A199" s="14">
        <v>42011.609638449074</v>
      </c>
      <c r="B199" s="1">
        <v>3</v>
      </c>
      <c r="C199" s="1">
        <v>5</v>
      </c>
      <c r="D199" s="1">
        <v>3</v>
      </c>
      <c r="E199" s="1">
        <v>1</v>
      </c>
      <c r="F199" s="1">
        <v>5</v>
      </c>
      <c r="G199" s="1">
        <v>4</v>
      </c>
      <c r="H199" s="1">
        <v>4</v>
      </c>
      <c r="I199" s="1">
        <v>4</v>
      </c>
      <c r="J199" s="1">
        <v>1</v>
      </c>
      <c r="K199" s="1">
        <v>3</v>
      </c>
      <c r="L199" s="1">
        <v>1</v>
      </c>
      <c r="M199" s="1">
        <v>2</v>
      </c>
      <c r="N199" s="1">
        <v>3</v>
      </c>
      <c r="O199" s="1">
        <v>2</v>
      </c>
      <c r="P199" s="1">
        <v>4</v>
      </c>
      <c r="Q199" s="1">
        <v>3</v>
      </c>
      <c r="R199" s="1">
        <v>2</v>
      </c>
      <c r="S199" s="1">
        <v>5</v>
      </c>
      <c r="T199" s="1">
        <v>2</v>
      </c>
      <c r="U199" s="1">
        <v>3</v>
      </c>
      <c r="V199" s="1">
        <v>4</v>
      </c>
      <c r="W199" s="1">
        <v>3</v>
      </c>
      <c r="X199" s="1">
        <v>3</v>
      </c>
      <c r="Y199" s="1">
        <v>3</v>
      </c>
      <c r="Z199" s="1">
        <v>3</v>
      </c>
      <c r="AA199" s="1">
        <v>5</v>
      </c>
      <c r="AB199" s="1">
        <v>5</v>
      </c>
      <c r="AC199" s="1">
        <v>2</v>
      </c>
      <c r="AD199" s="1">
        <v>4</v>
      </c>
      <c r="AE199" s="1">
        <v>4</v>
      </c>
      <c r="AF199" s="1">
        <v>4</v>
      </c>
      <c r="AG199" s="1">
        <v>5</v>
      </c>
      <c r="AH199" s="1">
        <v>5</v>
      </c>
      <c r="AI199" s="1">
        <v>5</v>
      </c>
      <c r="AJ199" s="1">
        <v>3</v>
      </c>
      <c r="AK199" s="1">
        <v>5</v>
      </c>
      <c r="AL199" s="1">
        <v>3</v>
      </c>
      <c r="AM199" s="1">
        <v>1</v>
      </c>
      <c r="AN199" s="1">
        <v>4</v>
      </c>
      <c r="AO199" s="1">
        <v>2</v>
      </c>
      <c r="AP199" s="1">
        <v>3</v>
      </c>
      <c r="AQ199" s="1">
        <v>2</v>
      </c>
      <c r="AR199" s="1">
        <v>2</v>
      </c>
      <c r="AS199" s="1">
        <v>5</v>
      </c>
      <c r="AT199" s="1">
        <v>1</v>
      </c>
      <c r="AU199" s="1">
        <v>1</v>
      </c>
      <c r="AV199" s="1">
        <v>3</v>
      </c>
      <c r="AW199" s="1">
        <v>1</v>
      </c>
      <c r="AX199" s="1">
        <v>4</v>
      </c>
      <c r="AY199" s="1">
        <v>3</v>
      </c>
      <c r="AZ199" s="1">
        <v>3</v>
      </c>
      <c r="BA199" s="1">
        <v>4</v>
      </c>
      <c r="BB199" s="1">
        <v>1</v>
      </c>
      <c r="BC199" s="1">
        <v>3</v>
      </c>
      <c r="BD199" s="1">
        <v>5</v>
      </c>
      <c r="BE199" s="1" t="s">
        <v>2411</v>
      </c>
      <c r="BF199" s="1" t="s">
        <v>2416</v>
      </c>
      <c r="BG199" s="1" t="s">
        <v>2414</v>
      </c>
      <c r="BH199" s="1" t="s">
        <v>2415</v>
      </c>
      <c r="BI199" s="1" t="s">
        <v>2412</v>
      </c>
      <c r="BJ199" s="1" t="s">
        <v>2413</v>
      </c>
      <c r="BK199" s="1" t="s">
        <v>2418</v>
      </c>
      <c r="BL199" s="1" t="s">
        <v>198</v>
      </c>
      <c r="BM199" s="1" t="s">
        <v>2418</v>
      </c>
      <c r="BN199" s="1" t="s">
        <v>198</v>
      </c>
      <c r="BO199" s="1" t="s">
        <v>1564</v>
      </c>
      <c r="BP199" s="1" t="s">
        <v>2118</v>
      </c>
      <c r="BQ199" s="1" t="s">
        <v>2418</v>
      </c>
      <c r="BR199" s="1" t="s">
        <v>1564</v>
      </c>
      <c r="BS199" s="1" t="s">
        <v>2418</v>
      </c>
      <c r="BT199" s="1" t="s">
        <v>1564</v>
      </c>
      <c r="BU199" s="1" t="s">
        <v>198</v>
      </c>
      <c r="BV199" s="1" t="s">
        <v>187</v>
      </c>
      <c r="BW199" s="1" t="s">
        <v>2283</v>
      </c>
      <c r="BX199" s="1" t="s">
        <v>2128</v>
      </c>
      <c r="BY199" s="1" t="s">
        <v>704</v>
      </c>
      <c r="BZ199" s="1" t="s">
        <v>712</v>
      </c>
      <c r="CA199" s="1" t="s">
        <v>719</v>
      </c>
      <c r="CB199" s="1" t="s">
        <v>727</v>
      </c>
      <c r="CC199" s="1" t="s">
        <v>2606</v>
      </c>
      <c r="CD199" s="1" t="s">
        <v>828</v>
      </c>
      <c r="CE199" s="1" t="s">
        <v>828</v>
      </c>
      <c r="CF199" s="1" t="s">
        <v>837</v>
      </c>
      <c r="CG199" s="1" t="s">
        <v>844</v>
      </c>
    </row>
    <row r="200" spans="1:85" ht="12.75" x14ac:dyDescent="0.2">
      <c r="A200" s="14">
        <v>42011.613170381948</v>
      </c>
      <c r="B200" s="1">
        <v>2</v>
      </c>
      <c r="C200" s="1">
        <v>5</v>
      </c>
      <c r="D200" s="1">
        <v>3</v>
      </c>
      <c r="E200" s="1">
        <v>2</v>
      </c>
      <c r="F200" s="1">
        <v>5</v>
      </c>
      <c r="G200" s="1">
        <v>3</v>
      </c>
      <c r="H200" s="1">
        <v>3</v>
      </c>
      <c r="I200" s="1">
        <v>4</v>
      </c>
      <c r="J200" s="1">
        <v>3</v>
      </c>
      <c r="K200" s="1">
        <v>3</v>
      </c>
      <c r="L200" s="1">
        <v>4</v>
      </c>
      <c r="M200" s="1">
        <v>3</v>
      </c>
      <c r="N200" s="1">
        <v>3</v>
      </c>
      <c r="O200" s="1">
        <v>3</v>
      </c>
      <c r="P200" s="1">
        <v>5</v>
      </c>
      <c r="Q200" s="1">
        <v>5</v>
      </c>
      <c r="R200" s="1">
        <v>5</v>
      </c>
      <c r="S200" s="1">
        <v>5</v>
      </c>
      <c r="T200" s="1">
        <v>2</v>
      </c>
      <c r="U200" s="1">
        <v>3</v>
      </c>
      <c r="V200" s="1">
        <v>5</v>
      </c>
      <c r="W200" s="1">
        <v>5</v>
      </c>
      <c r="X200" s="1">
        <v>4</v>
      </c>
      <c r="Y200" s="1">
        <v>5</v>
      </c>
      <c r="Z200" s="1">
        <v>5</v>
      </c>
      <c r="AA200" s="1">
        <v>4</v>
      </c>
      <c r="AB200" s="1">
        <v>5</v>
      </c>
      <c r="AC200" s="1">
        <v>4</v>
      </c>
      <c r="AD200" s="1">
        <v>3</v>
      </c>
      <c r="AE200" s="1">
        <v>3</v>
      </c>
      <c r="AF200" s="1">
        <v>4</v>
      </c>
      <c r="AG200" s="1">
        <v>3</v>
      </c>
      <c r="AH200" s="1">
        <v>5</v>
      </c>
      <c r="AI200" s="1">
        <v>4</v>
      </c>
      <c r="AJ200" s="1">
        <v>2</v>
      </c>
      <c r="AK200" s="1">
        <v>5</v>
      </c>
      <c r="AL200" s="1">
        <v>2</v>
      </c>
      <c r="AM200" s="1">
        <v>3</v>
      </c>
      <c r="AN200" s="1">
        <v>5</v>
      </c>
      <c r="AO200" s="1">
        <v>2</v>
      </c>
      <c r="AP200" s="1">
        <v>4</v>
      </c>
      <c r="AQ200" s="1">
        <v>4</v>
      </c>
      <c r="AR200" s="1">
        <v>2</v>
      </c>
      <c r="AS200" s="1">
        <v>3</v>
      </c>
      <c r="AT200" s="1">
        <v>4</v>
      </c>
      <c r="AU200" s="1">
        <v>2</v>
      </c>
      <c r="AV200" s="1">
        <v>3</v>
      </c>
      <c r="AW200" s="1">
        <v>2</v>
      </c>
      <c r="AX200" s="1">
        <v>5</v>
      </c>
      <c r="AY200" s="1">
        <v>5</v>
      </c>
      <c r="AZ200" s="1">
        <v>5</v>
      </c>
      <c r="BA200" s="1">
        <v>5</v>
      </c>
      <c r="BB200" s="1">
        <v>3</v>
      </c>
      <c r="BC200" s="1">
        <v>2</v>
      </c>
      <c r="BD200" s="1">
        <v>5</v>
      </c>
      <c r="BE200" s="1" t="s">
        <v>2412</v>
      </c>
      <c r="BF200" s="1" t="s">
        <v>2411</v>
      </c>
      <c r="BG200" s="1" t="s">
        <v>2416</v>
      </c>
      <c r="BH200" s="1" t="s">
        <v>2413</v>
      </c>
      <c r="BI200" s="1" t="s">
        <v>2414</v>
      </c>
      <c r="BJ200" s="1" t="s">
        <v>2415</v>
      </c>
      <c r="BK200" s="1" t="s">
        <v>198</v>
      </c>
      <c r="BL200" s="1" t="s">
        <v>198</v>
      </c>
      <c r="BM200" s="1" t="s">
        <v>198</v>
      </c>
      <c r="BN200" s="1" t="s">
        <v>198</v>
      </c>
      <c r="BO200" s="1" t="s">
        <v>1564</v>
      </c>
      <c r="BP200" s="1" t="s">
        <v>2418</v>
      </c>
      <c r="BQ200" s="1" t="s">
        <v>198</v>
      </c>
      <c r="BR200" s="1" t="s">
        <v>198</v>
      </c>
      <c r="BS200" s="1" t="s">
        <v>198</v>
      </c>
      <c r="BT200" s="1" t="s">
        <v>198</v>
      </c>
      <c r="BU200" s="1" t="s">
        <v>198</v>
      </c>
      <c r="BV200" s="1" t="s">
        <v>187</v>
      </c>
      <c r="BW200" s="1" t="s">
        <v>2121</v>
      </c>
      <c r="BX200" s="1" t="s">
        <v>2128</v>
      </c>
      <c r="BY200" s="1" t="s">
        <v>704</v>
      </c>
      <c r="BZ200" s="1" t="s">
        <v>712</v>
      </c>
      <c r="CA200" s="1" t="s">
        <v>719</v>
      </c>
      <c r="CB200" s="1" t="s">
        <v>727</v>
      </c>
      <c r="CC200" s="1" t="s">
        <v>1062</v>
      </c>
      <c r="CD200" s="1" t="s">
        <v>206</v>
      </c>
      <c r="CE200" s="1" t="s">
        <v>2607</v>
      </c>
      <c r="CF200" s="1" t="s">
        <v>837</v>
      </c>
      <c r="CG200" s="1" t="s">
        <v>844</v>
      </c>
    </row>
    <row r="201" spans="1:85" ht="12.75" x14ac:dyDescent="0.2">
      <c r="A201" s="14">
        <v>42011.620851238426</v>
      </c>
      <c r="B201" s="1">
        <v>3</v>
      </c>
      <c r="C201" s="1">
        <v>5</v>
      </c>
      <c r="D201" s="1">
        <v>1</v>
      </c>
      <c r="E201" s="1">
        <v>1</v>
      </c>
      <c r="F201" s="1">
        <v>3</v>
      </c>
      <c r="G201" s="1">
        <v>3</v>
      </c>
      <c r="H201" s="1">
        <v>5</v>
      </c>
      <c r="I201" s="1">
        <v>2</v>
      </c>
      <c r="J201" s="1">
        <v>1</v>
      </c>
      <c r="K201" s="1">
        <v>3</v>
      </c>
      <c r="L201" s="1">
        <v>3</v>
      </c>
      <c r="M201" s="1">
        <v>4</v>
      </c>
      <c r="N201" s="1">
        <v>2</v>
      </c>
      <c r="O201" s="1">
        <v>3</v>
      </c>
      <c r="P201" s="1">
        <v>3</v>
      </c>
      <c r="Q201" s="1">
        <v>5</v>
      </c>
      <c r="R201" s="1">
        <v>1</v>
      </c>
      <c r="S201" s="1">
        <v>5</v>
      </c>
      <c r="T201" s="1">
        <v>1</v>
      </c>
      <c r="U201" s="1">
        <v>5</v>
      </c>
      <c r="V201" s="1">
        <v>5</v>
      </c>
      <c r="W201" s="1">
        <v>3</v>
      </c>
      <c r="X201" s="1">
        <v>3</v>
      </c>
      <c r="Y201" s="1">
        <v>3</v>
      </c>
      <c r="Z201" s="1">
        <v>3</v>
      </c>
      <c r="AA201" s="1">
        <v>3</v>
      </c>
      <c r="AB201" s="1">
        <v>3</v>
      </c>
      <c r="AC201" s="1">
        <v>3</v>
      </c>
      <c r="AD201" s="1">
        <v>3</v>
      </c>
      <c r="AE201" s="1">
        <v>3</v>
      </c>
      <c r="AF201" s="1">
        <v>3</v>
      </c>
      <c r="AG201" s="1">
        <v>3</v>
      </c>
      <c r="AH201" s="1">
        <v>3</v>
      </c>
      <c r="AI201" s="1">
        <v>3</v>
      </c>
      <c r="AJ201" s="1">
        <v>3</v>
      </c>
      <c r="AK201" s="1">
        <v>4</v>
      </c>
      <c r="AL201" s="1">
        <v>1</v>
      </c>
      <c r="AM201" s="1">
        <v>1</v>
      </c>
      <c r="AN201" s="1">
        <v>3</v>
      </c>
      <c r="AO201" s="1">
        <v>2</v>
      </c>
      <c r="AP201" s="1">
        <v>5</v>
      </c>
      <c r="AQ201" s="1">
        <v>1</v>
      </c>
      <c r="AR201" s="1">
        <v>1</v>
      </c>
      <c r="AS201" s="1">
        <v>3</v>
      </c>
      <c r="AT201" s="1">
        <v>3</v>
      </c>
      <c r="AU201" s="1">
        <v>3</v>
      </c>
      <c r="AV201" s="1">
        <v>1</v>
      </c>
      <c r="AW201" s="1">
        <v>3</v>
      </c>
      <c r="AX201" s="1">
        <v>1</v>
      </c>
      <c r="AY201" s="1">
        <v>5</v>
      </c>
      <c r="AZ201" s="1">
        <v>2</v>
      </c>
      <c r="BA201" s="1">
        <v>4</v>
      </c>
      <c r="BB201" s="1">
        <v>1</v>
      </c>
      <c r="BC201" s="1">
        <v>5</v>
      </c>
      <c r="BD201" s="1">
        <v>5</v>
      </c>
      <c r="BE201" s="1" t="s">
        <v>2415</v>
      </c>
      <c r="BF201" s="1" t="s">
        <v>2416</v>
      </c>
      <c r="BG201" s="1" t="s">
        <v>2413</v>
      </c>
      <c r="BH201" s="1" t="s">
        <v>2412</v>
      </c>
      <c r="BI201" s="1" t="s">
        <v>2411</v>
      </c>
      <c r="BJ201" s="1" t="s">
        <v>2414</v>
      </c>
      <c r="BK201" s="1" t="s">
        <v>198</v>
      </c>
      <c r="BL201" s="1" t="s">
        <v>198</v>
      </c>
      <c r="BM201" s="1" t="s">
        <v>1564</v>
      </c>
      <c r="BN201" s="1" t="s">
        <v>198</v>
      </c>
      <c r="BO201" s="1" t="s">
        <v>1564</v>
      </c>
      <c r="BP201" s="1" t="s">
        <v>1564</v>
      </c>
      <c r="BQ201" s="1" t="s">
        <v>198</v>
      </c>
      <c r="BR201" s="1" t="s">
        <v>1564</v>
      </c>
      <c r="BS201" s="1" t="s">
        <v>1564</v>
      </c>
      <c r="BT201" s="1" t="s">
        <v>1564</v>
      </c>
      <c r="BU201" s="1" t="s">
        <v>198</v>
      </c>
      <c r="BV201" s="1" t="s">
        <v>184</v>
      </c>
      <c r="BW201" s="1" t="s">
        <v>2125</v>
      </c>
      <c r="BX201" s="1" t="s">
        <v>1553</v>
      </c>
      <c r="BY201" s="1" t="s">
        <v>705</v>
      </c>
      <c r="BZ201" s="1" t="s">
        <v>712</v>
      </c>
      <c r="CA201" s="1" t="s">
        <v>719</v>
      </c>
      <c r="CB201" s="1" t="s">
        <v>727</v>
      </c>
      <c r="CC201" s="1" t="s">
        <v>1341</v>
      </c>
      <c r="CD201" s="1" t="s">
        <v>828</v>
      </c>
      <c r="CE201" s="1" t="s">
        <v>1920</v>
      </c>
      <c r="CF201" s="1" t="s">
        <v>837</v>
      </c>
      <c r="CG201" s="1" t="s">
        <v>844</v>
      </c>
    </row>
    <row r="202" spans="1:85" ht="12.75" x14ac:dyDescent="0.2">
      <c r="A202" s="14">
        <v>42011.621680532407</v>
      </c>
      <c r="B202" s="1">
        <v>3</v>
      </c>
      <c r="C202" s="1">
        <v>3</v>
      </c>
      <c r="D202" s="1">
        <v>3</v>
      </c>
      <c r="E202" s="1">
        <v>3</v>
      </c>
      <c r="F202" s="1">
        <v>5</v>
      </c>
      <c r="G202" s="1">
        <v>3</v>
      </c>
      <c r="H202" s="1">
        <v>4</v>
      </c>
      <c r="I202" s="1">
        <v>4</v>
      </c>
      <c r="J202" s="1">
        <v>4</v>
      </c>
      <c r="K202" s="1">
        <v>3</v>
      </c>
      <c r="L202" s="1">
        <v>3</v>
      </c>
      <c r="M202" s="1">
        <v>3</v>
      </c>
      <c r="N202" s="1">
        <v>5</v>
      </c>
      <c r="O202" s="1">
        <v>4</v>
      </c>
      <c r="P202" s="1">
        <v>5</v>
      </c>
      <c r="Q202" s="1">
        <v>4</v>
      </c>
      <c r="R202" s="1">
        <v>5</v>
      </c>
      <c r="S202" s="1">
        <v>4</v>
      </c>
      <c r="T202" s="1">
        <v>3</v>
      </c>
      <c r="U202" s="1">
        <v>4</v>
      </c>
      <c r="V202" s="1">
        <v>5</v>
      </c>
      <c r="W202" s="1">
        <v>3</v>
      </c>
      <c r="X202" s="1">
        <v>3</v>
      </c>
      <c r="Y202" s="1">
        <v>4</v>
      </c>
      <c r="Z202" s="1">
        <v>4</v>
      </c>
      <c r="AA202" s="1">
        <v>3</v>
      </c>
      <c r="AB202" s="1">
        <v>2</v>
      </c>
      <c r="AC202" s="1">
        <v>4</v>
      </c>
      <c r="AD202" s="1">
        <v>1</v>
      </c>
      <c r="AE202" s="1">
        <v>2</v>
      </c>
      <c r="AF202" s="1">
        <v>2</v>
      </c>
      <c r="AG202" s="1">
        <v>2</v>
      </c>
      <c r="AH202" s="1">
        <v>4</v>
      </c>
      <c r="AI202" s="1">
        <v>2</v>
      </c>
      <c r="AJ202" s="1">
        <v>4</v>
      </c>
      <c r="AK202" s="1">
        <v>3</v>
      </c>
      <c r="AL202" s="1">
        <v>4</v>
      </c>
      <c r="AM202" s="1">
        <v>3</v>
      </c>
      <c r="AN202" s="1">
        <v>5</v>
      </c>
      <c r="AO202" s="1">
        <v>4</v>
      </c>
      <c r="AP202" s="1">
        <v>4</v>
      </c>
      <c r="AQ202" s="1">
        <v>4</v>
      </c>
      <c r="AR202" s="1">
        <v>3</v>
      </c>
      <c r="AS202" s="1">
        <v>4</v>
      </c>
      <c r="AT202" s="1">
        <v>4</v>
      </c>
      <c r="AU202" s="1">
        <v>3</v>
      </c>
      <c r="AV202" s="1">
        <v>3</v>
      </c>
      <c r="AW202" s="1">
        <v>4</v>
      </c>
      <c r="AX202" s="1">
        <v>4</v>
      </c>
      <c r="AY202" s="1">
        <v>3</v>
      </c>
      <c r="AZ202" s="1">
        <v>3</v>
      </c>
      <c r="BA202" s="1">
        <v>4</v>
      </c>
      <c r="BB202" s="1">
        <v>3</v>
      </c>
      <c r="BC202" s="1">
        <v>3</v>
      </c>
      <c r="BD202" s="1">
        <v>5</v>
      </c>
      <c r="BE202" s="1" t="s">
        <v>2411</v>
      </c>
      <c r="BF202" s="1" t="s">
        <v>2413</v>
      </c>
      <c r="BG202" s="1" t="s">
        <v>2414</v>
      </c>
      <c r="BH202" s="1" t="s">
        <v>2412</v>
      </c>
      <c r="BI202" s="1" t="s">
        <v>2415</v>
      </c>
      <c r="BJ202" s="1" t="s">
        <v>2416</v>
      </c>
      <c r="BK202" s="1" t="s">
        <v>2418</v>
      </c>
      <c r="BL202" s="1" t="s">
        <v>198</v>
      </c>
      <c r="BM202" s="1" t="s">
        <v>198</v>
      </c>
      <c r="BN202" s="1" t="s">
        <v>198</v>
      </c>
      <c r="BO202" s="1" t="s">
        <v>2418</v>
      </c>
      <c r="BP202" s="1" t="s">
        <v>2418</v>
      </c>
      <c r="BQ202" s="1" t="s">
        <v>2418</v>
      </c>
      <c r="BR202" s="1" t="s">
        <v>2418</v>
      </c>
      <c r="BS202" s="1" t="s">
        <v>2418</v>
      </c>
      <c r="BT202" s="1" t="s">
        <v>2418</v>
      </c>
      <c r="BU202" s="1" t="s">
        <v>198</v>
      </c>
      <c r="BV202" s="1" t="s">
        <v>183</v>
      </c>
      <c r="BX202" s="1" t="s">
        <v>2608</v>
      </c>
      <c r="BY202" s="1" t="s">
        <v>705</v>
      </c>
      <c r="BZ202" s="1" t="s">
        <v>712</v>
      </c>
      <c r="CA202" s="1" t="s">
        <v>719</v>
      </c>
      <c r="CB202" s="1" t="s">
        <v>727</v>
      </c>
      <c r="CD202" s="1" t="s">
        <v>2609</v>
      </c>
      <c r="CF202" s="1" t="s">
        <v>1327</v>
      </c>
      <c r="CG202" s="1" t="s">
        <v>844</v>
      </c>
    </row>
    <row r="203" spans="1:85" ht="12.75" x14ac:dyDescent="0.2">
      <c r="A203" s="14">
        <v>42011.629987696761</v>
      </c>
      <c r="B203" s="1">
        <v>3</v>
      </c>
      <c r="C203" s="1">
        <v>2</v>
      </c>
      <c r="D203" s="1">
        <v>3</v>
      </c>
      <c r="E203" s="1">
        <v>3</v>
      </c>
      <c r="F203" s="1">
        <v>3</v>
      </c>
      <c r="G203" s="1">
        <v>3</v>
      </c>
      <c r="H203" s="1">
        <v>2</v>
      </c>
      <c r="I203" s="1">
        <v>1</v>
      </c>
      <c r="J203" s="1">
        <v>5</v>
      </c>
      <c r="K203" s="1">
        <v>4</v>
      </c>
      <c r="L203" s="1">
        <v>4</v>
      </c>
      <c r="M203" s="1">
        <v>1</v>
      </c>
      <c r="N203" s="1">
        <v>2</v>
      </c>
      <c r="O203" s="1">
        <v>2</v>
      </c>
      <c r="P203" s="1">
        <v>1</v>
      </c>
      <c r="Q203" s="1">
        <v>1</v>
      </c>
      <c r="R203" s="1">
        <v>3</v>
      </c>
      <c r="S203" s="1">
        <v>5</v>
      </c>
      <c r="T203" s="1">
        <v>1</v>
      </c>
      <c r="U203" s="1">
        <v>5</v>
      </c>
      <c r="V203" s="1">
        <v>5</v>
      </c>
      <c r="W203" s="1">
        <v>5</v>
      </c>
      <c r="X203" s="1">
        <v>3</v>
      </c>
      <c r="Y203" s="1">
        <v>5</v>
      </c>
      <c r="Z203" s="1">
        <v>5</v>
      </c>
      <c r="AA203" s="1">
        <v>4</v>
      </c>
      <c r="AB203" s="1">
        <v>3</v>
      </c>
      <c r="AC203" s="1">
        <v>3</v>
      </c>
      <c r="AD203" s="1">
        <v>3</v>
      </c>
      <c r="AE203" s="1">
        <v>4</v>
      </c>
      <c r="AF203" s="1">
        <v>4</v>
      </c>
      <c r="AG203" s="1">
        <v>3</v>
      </c>
      <c r="AH203" s="1">
        <v>3</v>
      </c>
      <c r="AI203" s="1">
        <v>2</v>
      </c>
      <c r="AJ203" s="1">
        <v>3</v>
      </c>
      <c r="AK203" s="1">
        <v>4</v>
      </c>
      <c r="AL203" s="1">
        <v>2</v>
      </c>
      <c r="AM203" s="1">
        <v>2</v>
      </c>
      <c r="AN203" s="1">
        <v>3</v>
      </c>
      <c r="AO203" s="1">
        <v>3</v>
      </c>
      <c r="AP203" s="1">
        <v>2</v>
      </c>
      <c r="AQ203" s="1">
        <v>1</v>
      </c>
      <c r="AR203" s="1">
        <v>5</v>
      </c>
      <c r="AS203" s="1">
        <v>4</v>
      </c>
      <c r="AT203" s="1">
        <v>4</v>
      </c>
      <c r="AU203" s="1">
        <v>2</v>
      </c>
      <c r="AV203" s="1">
        <v>3</v>
      </c>
      <c r="AW203" s="1">
        <v>2</v>
      </c>
      <c r="AX203" s="1">
        <v>3</v>
      </c>
      <c r="AY203" s="1">
        <v>2</v>
      </c>
      <c r="AZ203" s="1">
        <v>2</v>
      </c>
      <c r="BA203" s="1">
        <v>5</v>
      </c>
      <c r="BB203" s="1">
        <v>1</v>
      </c>
      <c r="BC203" s="1">
        <v>5</v>
      </c>
      <c r="BD203" s="1">
        <v>5</v>
      </c>
      <c r="BE203" s="1" t="s">
        <v>2416</v>
      </c>
      <c r="BF203" s="1" t="s">
        <v>2415</v>
      </c>
      <c r="BG203" s="1" t="s">
        <v>2413</v>
      </c>
      <c r="BH203" s="1" t="s">
        <v>2414</v>
      </c>
      <c r="BI203" s="1" t="s">
        <v>2412</v>
      </c>
      <c r="BJ203" s="1" t="s">
        <v>2411</v>
      </c>
      <c r="BK203" s="1" t="s">
        <v>1564</v>
      </c>
      <c r="BL203" s="1" t="s">
        <v>1564</v>
      </c>
      <c r="BM203" s="1" t="s">
        <v>1564</v>
      </c>
      <c r="BN203" s="1" t="s">
        <v>1564</v>
      </c>
      <c r="BO203" s="1" t="s">
        <v>1564</v>
      </c>
      <c r="BP203" s="1" t="s">
        <v>1564</v>
      </c>
      <c r="BQ203" s="1" t="s">
        <v>198</v>
      </c>
      <c r="BR203" s="1" t="s">
        <v>198</v>
      </c>
      <c r="BS203" s="1" t="s">
        <v>198</v>
      </c>
      <c r="BT203" s="1" t="s">
        <v>198</v>
      </c>
      <c r="BU203" s="1" t="s">
        <v>198</v>
      </c>
      <c r="BV203" s="1" t="s">
        <v>182</v>
      </c>
      <c r="BW203" s="1" t="s">
        <v>2121</v>
      </c>
      <c r="BX203" s="1" t="s">
        <v>2128</v>
      </c>
      <c r="BY203" s="1" t="s">
        <v>704</v>
      </c>
      <c r="BZ203" s="1" t="s">
        <v>712</v>
      </c>
      <c r="CA203" s="1" t="s">
        <v>719</v>
      </c>
      <c r="CB203" s="1" t="s">
        <v>727</v>
      </c>
      <c r="CC203" s="1" t="s">
        <v>738</v>
      </c>
      <c r="CD203" s="1" t="s">
        <v>741</v>
      </c>
      <c r="CE203" s="1" t="s">
        <v>1018</v>
      </c>
      <c r="CF203" s="1" t="s">
        <v>837</v>
      </c>
      <c r="CG203" s="1" t="s">
        <v>844</v>
      </c>
    </row>
    <row r="204" spans="1:85" ht="12.75" x14ac:dyDescent="0.2">
      <c r="A204" s="14">
        <v>42011.664595266207</v>
      </c>
      <c r="B204" s="1">
        <v>4</v>
      </c>
      <c r="C204" s="1">
        <v>5</v>
      </c>
      <c r="D204" s="1">
        <v>5</v>
      </c>
      <c r="E204" s="1">
        <v>3</v>
      </c>
      <c r="F204" s="1">
        <v>3</v>
      </c>
      <c r="G204" s="1">
        <v>4</v>
      </c>
      <c r="H204" s="1">
        <v>3</v>
      </c>
      <c r="I204" s="1">
        <v>3</v>
      </c>
      <c r="J204" s="1">
        <v>4</v>
      </c>
      <c r="K204" s="1">
        <v>3</v>
      </c>
      <c r="L204" s="1">
        <v>2</v>
      </c>
      <c r="M204" s="1">
        <v>5</v>
      </c>
      <c r="N204" s="1">
        <v>2</v>
      </c>
      <c r="O204" s="1">
        <v>2</v>
      </c>
      <c r="P204" s="1">
        <v>3</v>
      </c>
      <c r="Q204" s="1">
        <v>1</v>
      </c>
      <c r="R204" s="1">
        <v>1</v>
      </c>
      <c r="S204" s="1">
        <v>5</v>
      </c>
      <c r="T204" s="1">
        <v>2</v>
      </c>
      <c r="U204" s="1">
        <v>3</v>
      </c>
      <c r="V204" s="1">
        <v>5</v>
      </c>
      <c r="W204" s="1">
        <v>4</v>
      </c>
      <c r="X204" s="1">
        <v>3</v>
      </c>
      <c r="Y204" s="1">
        <v>4</v>
      </c>
      <c r="Z204" s="1">
        <v>3</v>
      </c>
      <c r="AA204" s="1">
        <v>5</v>
      </c>
      <c r="AB204" s="1">
        <v>3</v>
      </c>
      <c r="AC204" s="1">
        <v>4</v>
      </c>
      <c r="AD204" s="1">
        <v>3</v>
      </c>
      <c r="AE204" s="1">
        <v>5</v>
      </c>
      <c r="AF204" s="1">
        <v>4</v>
      </c>
      <c r="AG204" s="1">
        <v>4</v>
      </c>
      <c r="AH204" s="1">
        <v>5</v>
      </c>
      <c r="AI204" s="1">
        <v>4</v>
      </c>
      <c r="AJ204" s="1">
        <v>3</v>
      </c>
      <c r="AK204" s="1">
        <v>2</v>
      </c>
      <c r="AL204" s="1">
        <v>5</v>
      </c>
      <c r="AM204" s="1">
        <v>4</v>
      </c>
      <c r="AN204" s="1">
        <v>4</v>
      </c>
      <c r="AO204" s="1">
        <v>4</v>
      </c>
      <c r="AP204" s="1">
        <v>5</v>
      </c>
      <c r="AQ204" s="1">
        <v>4</v>
      </c>
      <c r="AR204" s="1">
        <v>5</v>
      </c>
      <c r="AS204" s="1">
        <v>5</v>
      </c>
      <c r="AT204" s="1">
        <v>3</v>
      </c>
      <c r="AU204" s="1">
        <v>5</v>
      </c>
      <c r="AV204" s="1">
        <v>1</v>
      </c>
      <c r="AW204" s="1">
        <v>1</v>
      </c>
      <c r="AX204" s="1">
        <v>3</v>
      </c>
      <c r="AY204" s="1">
        <v>3</v>
      </c>
      <c r="AZ204" s="1">
        <v>3</v>
      </c>
      <c r="BA204" s="1">
        <v>2</v>
      </c>
      <c r="BB204" s="1">
        <v>4</v>
      </c>
      <c r="BC204" s="1">
        <v>5</v>
      </c>
      <c r="BD204" s="1">
        <v>5</v>
      </c>
      <c r="BE204" s="1" t="s">
        <v>2411</v>
      </c>
      <c r="BF204" s="1" t="s">
        <v>2414</v>
      </c>
      <c r="BG204" s="1" t="s">
        <v>2413</v>
      </c>
      <c r="BH204" s="1" t="s">
        <v>2416</v>
      </c>
      <c r="BI204" s="1" t="s">
        <v>2412</v>
      </c>
      <c r="BJ204" s="1" t="s">
        <v>2415</v>
      </c>
      <c r="BK204" s="1" t="s">
        <v>198</v>
      </c>
      <c r="BL204" s="1" t="s">
        <v>1564</v>
      </c>
      <c r="BM204" s="1" t="s">
        <v>2118</v>
      </c>
      <c r="BN204" s="1" t="s">
        <v>198</v>
      </c>
      <c r="BO204" s="1" t="s">
        <v>198</v>
      </c>
      <c r="BP204" s="1" t="s">
        <v>1564</v>
      </c>
      <c r="BQ204" s="1" t="s">
        <v>2118</v>
      </c>
      <c r="BR204" s="1" t="s">
        <v>2418</v>
      </c>
      <c r="BS204" s="1" t="s">
        <v>2418</v>
      </c>
      <c r="BT204" s="1" t="s">
        <v>2418</v>
      </c>
      <c r="BU204" s="1" t="s">
        <v>198</v>
      </c>
      <c r="BV204" s="1" t="s">
        <v>187</v>
      </c>
      <c r="BW204" s="1" t="s">
        <v>2198</v>
      </c>
      <c r="BX204" s="1" t="s">
        <v>2128</v>
      </c>
      <c r="BY204" s="1" t="s">
        <v>705</v>
      </c>
      <c r="BZ204" s="1" t="s">
        <v>711</v>
      </c>
      <c r="CA204" s="1" t="s">
        <v>719</v>
      </c>
      <c r="CB204" s="1" t="s">
        <v>727</v>
      </c>
      <c r="CC204" s="1" t="s">
        <v>977</v>
      </c>
      <c r="CD204" s="1" t="s">
        <v>830</v>
      </c>
      <c r="CE204" s="1" t="s">
        <v>973</v>
      </c>
      <c r="CF204" s="1" t="s">
        <v>837</v>
      </c>
      <c r="CG204" s="1" t="s">
        <v>844</v>
      </c>
    </row>
    <row r="205" spans="1:85" ht="12.75" x14ac:dyDescent="0.2">
      <c r="A205" s="14">
        <v>42011.666475717589</v>
      </c>
      <c r="B205" s="1">
        <v>1</v>
      </c>
      <c r="C205" s="1">
        <v>1</v>
      </c>
      <c r="D205" s="1">
        <v>1</v>
      </c>
      <c r="E205" s="1">
        <v>1</v>
      </c>
      <c r="F205" s="1">
        <v>2</v>
      </c>
      <c r="G205" s="1">
        <v>1</v>
      </c>
      <c r="H205" s="1">
        <v>5</v>
      </c>
      <c r="I205" s="1">
        <v>1</v>
      </c>
      <c r="J205" s="1">
        <v>1</v>
      </c>
      <c r="K205" s="1">
        <v>4</v>
      </c>
      <c r="L205" s="1">
        <v>1</v>
      </c>
      <c r="M205" s="1">
        <v>1</v>
      </c>
      <c r="N205" s="1">
        <v>2</v>
      </c>
      <c r="O205" s="1">
        <v>4</v>
      </c>
      <c r="P205" s="1">
        <v>1</v>
      </c>
      <c r="Q205" s="1">
        <v>4</v>
      </c>
      <c r="R205" s="1">
        <v>4</v>
      </c>
      <c r="S205" s="1">
        <v>5</v>
      </c>
      <c r="T205" s="1">
        <v>1</v>
      </c>
      <c r="U205" s="1">
        <v>5</v>
      </c>
      <c r="V205" s="1">
        <v>3</v>
      </c>
      <c r="W205" s="1">
        <v>5</v>
      </c>
      <c r="X205" s="1">
        <v>1</v>
      </c>
      <c r="Y205" s="1">
        <v>4</v>
      </c>
      <c r="Z205" s="1">
        <v>2</v>
      </c>
      <c r="AA205" s="1">
        <v>3</v>
      </c>
      <c r="AB205" s="1">
        <v>1</v>
      </c>
      <c r="AC205" s="1">
        <v>3</v>
      </c>
      <c r="AD205" s="1">
        <v>5</v>
      </c>
      <c r="AE205" s="1">
        <v>1</v>
      </c>
      <c r="AF205" s="1">
        <v>5</v>
      </c>
      <c r="AG205" s="1">
        <v>5</v>
      </c>
      <c r="AH205" s="1">
        <v>4</v>
      </c>
      <c r="AI205" s="1">
        <v>5</v>
      </c>
      <c r="AJ205" s="1">
        <v>1</v>
      </c>
      <c r="AK205" s="1">
        <v>1</v>
      </c>
      <c r="AL205" s="1">
        <v>1</v>
      </c>
      <c r="AM205" s="1">
        <v>1</v>
      </c>
      <c r="AN205" s="1">
        <v>2</v>
      </c>
      <c r="AO205" s="1">
        <v>2</v>
      </c>
      <c r="AP205" s="1">
        <v>5</v>
      </c>
      <c r="AQ205" s="1">
        <v>2</v>
      </c>
      <c r="AR205" s="1">
        <v>1</v>
      </c>
      <c r="AS205" s="1">
        <v>5</v>
      </c>
      <c r="AT205" s="1">
        <v>1</v>
      </c>
      <c r="AU205" s="1">
        <v>1</v>
      </c>
      <c r="AV205" s="1">
        <v>2</v>
      </c>
      <c r="AW205" s="1">
        <v>4</v>
      </c>
      <c r="AX205" s="1">
        <v>2</v>
      </c>
      <c r="AY205" s="1">
        <v>4</v>
      </c>
      <c r="AZ205" s="1">
        <v>3</v>
      </c>
      <c r="BA205" s="1">
        <v>5</v>
      </c>
      <c r="BB205" s="1">
        <v>1</v>
      </c>
      <c r="BC205" s="1">
        <v>5</v>
      </c>
      <c r="BD205" s="1">
        <v>4</v>
      </c>
      <c r="BE205" s="1" t="s">
        <v>2414</v>
      </c>
      <c r="BF205" s="1" t="s">
        <v>2413</v>
      </c>
      <c r="BG205" s="1" t="s">
        <v>2412</v>
      </c>
      <c r="BH205" s="1" t="s">
        <v>2415</v>
      </c>
      <c r="BI205" s="1" t="s">
        <v>2411</v>
      </c>
      <c r="BJ205" s="1" t="s">
        <v>2416</v>
      </c>
      <c r="BK205" s="1" t="s">
        <v>2418</v>
      </c>
      <c r="BL205" s="1" t="s">
        <v>1564</v>
      </c>
      <c r="BM205" s="1" t="s">
        <v>1564</v>
      </c>
      <c r="BN205" s="1" t="s">
        <v>1564</v>
      </c>
      <c r="BO205" s="1" t="s">
        <v>1564</v>
      </c>
      <c r="BP205" s="1" t="s">
        <v>2118</v>
      </c>
      <c r="BQ205" s="1" t="s">
        <v>2118</v>
      </c>
      <c r="BR205" s="1" t="s">
        <v>2118</v>
      </c>
      <c r="BS205" s="1" t="s">
        <v>2118</v>
      </c>
      <c r="BT205" s="1" t="s">
        <v>2118</v>
      </c>
      <c r="BU205" s="1" t="s">
        <v>1564</v>
      </c>
      <c r="BY205" s="1" t="s">
        <v>704</v>
      </c>
      <c r="BZ205" s="1" t="s">
        <v>712</v>
      </c>
      <c r="CA205" s="1" t="s">
        <v>719</v>
      </c>
      <c r="CB205" s="1" t="s">
        <v>728</v>
      </c>
      <c r="CC205" s="1" t="s">
        <v>2610</v>
      </c>
      <c r="CD205" s="1" t="s">
        <v>830</v>
      </c>
      <c r="CE205" s="1" t="s">
        <v>2488</v>
      </c>
      <c r="CF205" s="1" t="s">
        <v>837</v>
      </c>
      <c r="CG205" s="1" t="s">
        <v>844</v>
      </c>
    </row>
    <row r="206" spans="1:85" ht="12.75" x14ac:dyDescent="0.2">
      <c r="A206" s="14">
        <v>42011.695387291671</v>
      </c>
      <c r="B206" s="1">
        <v>3</v>
      </c>
      <c r="C206" s="1">
        <v>5</v>
      </c>
      <c r="D206" s="1">
        <v>5</v>
      </c>
      <c r="E206" s="1">
        <v>4</v>
      </c>
      <c r="F206" s="1">
        <v>4</v>
      </c>
      <c r="G206" s="1">
        <v>3</v>
      </c>
      <c r="H206" s="1">
        <v>4</v>
      </c>
      <c r="I206" s="1">
        <v>2</v>
      </c>
      <c r="J206" s="1">
        <v>3</v>
      </c>
      <c r="K206" s="1">
        <v>3</v>
      </c>
      <c r="L206" s="1">
        <v>3</v>
      </c>
      <c r="M206" s="1">
        <v>4</v>
      </c>
      <c r="N206" s="1">
        <v>2</v>
      </c>
      <c r="O206" s="1">
        <v>5</v>
      </c>
      <c r="P206" s="1">
        <v>5</v>
      </c>
      <c r="Q206" s="1">
        <v>4</v>
      </c>
      <c r="R206" s="1">
        <v>4</v>
      </c>
      <c r="S206" s="1">
        <v>5</v>
      </c>
      <c r="T206" s="1">
        <v>3</v>
      </c>
      <c r="U206" s="1">
        <v>2</v>
      </c>
      <c r="V206" s="1">
        <v>5</v>
      </c>
      <c r="W206" s="1">
        <v>5</v>
      </c>
      <c r="X206" s="1">
        <v>2</v>
      </c>
      <c r="Y206" s="1">
        <v>3</v>
      </c>
      <c r="Z206" s="1">
        <v>3</v>
      </c>
      <c r="AA206" s="1">
        <v>4</v>
      </c>
      <c r="AB206" s="1">
        <v>3</v>
      </c>
      <c r="AC206" s="1">
        <v>4</v>
      </c>
      <c r="AD206" s="1">
        <v>5</v>
      </c>
      <c r="AE206" s="1">
        <v>2</v>
      </c>
      <c r="AF206" s="1">
        <v>4</v>
      </c>
      <c r="AG206" s="1">
        <v>5</v>
      </c>
      <c r="AH206" s="1">
        <v>4</v>
      </c>
      <c r="AI206" s="1">
        <v>3</v>
      </c>
      <c r="AJ206" s="1">
        <v>4</v>
      </c>
      <c r="AK206" s="1">
        <v>5</v>
      </c>
      <c r="AL206" s="1">
        <v>5</v>
      </c>
      <c r="AM206" s="1">
        <v>4</v>
      </c>
      <c r="AN206" s="1">
        <v>3</v>
      </c>
      <c r="AO206" s="1">
        <v>3</v>
      </c>
      <c r="AP206" s="1">
        <v>4</v>
      </c>
      <c r="AQ206" s="1">
        <v>2</v>
      </c>
      <c r="AR206" s="1">
        <v>4</v>
      </c>
      <c r="AS206" s="1">
        <v>4</v>
      </c>
      <c r="AT206" s="1">
        <v>3</v>
      </c>
      <c r="AU206" s="1">
        <v>3</v>
      </c>
      <c r="AV206" s="1">
        <v>2</v>
      </c>
      <c r="AW206" s="1">
        <v>4</v>
      </c>
      <c r="AX206" s="1">
        <v>5</v>
      </c>
      <c r="AY206" s="1">
        <v>3</v>
      </c>
      <c r="AZ206" s="1">
        <v>3</v>
      </c>
      <c r="BA206" s="1">
        <v>5</v>
      </c>
      <c r="BB206" s="1">
        <v>4</v>
      </c>
      <c r="BC206" s="1">
        <v>1</v>
      </c>
      <c r="BD206" s="1">
        <v>5</v>
      </c>
      <c r="BE206" s="1" t="s">
        <v>2413</v>
      </c>
      <c r="BF206" s="1" t="s">
        <v>2411</v>
      </c>
      <c r="BG206" s="1" t="s">
        <v>2414</v>
      </c>
      <c r="BH206" s="1" t="s">
        <v>2415</v>
      </c>
      <c r="BI206" s="1" t="s">
        <v>2412</v>
      </c>
      <c r="BJ206" s="1" t="s">
        <v>2416</v>
      </c>
      <c r="BK206" s="1" t="s">
        <v>2418</v>
      </c>
      <c r="BL206" s="1" t="s">
        <v>2418</v>
      </c>
      <c r="BM206" s="1" t="s">
        <v>198</v>
      </c>
      <c r="BN206" s="1" t="s">
        <v>198</v>
      </c>
      <c r="BO206" s="1" t="s">
        <v>198</v>
      </c>
      <c r="BP206" s="1" t="s">
        <v>1564</v>
      </c>
      <c r="BQ206" s="1" t="s">
        <v>198</v>
      </c>
      <c r="BR206" s="1" t="s">
        <v>198</v>
      </c>
      <c r="BS206" s="1" t="s">
        <v>198</v>
      </c>
      <c r="BT206" s="1" t="s">
        <v>198</v>
      </c>
      <c r="BU206" s="1" t="s">
        <v>198</v>
      </c>
      <c r="BV206" s="1" t="s">
        <v>183</v>
      </c>
      <c r="BW206" s="1" t="s">
        <v>1556</v>
      </c>
      <c r="BX206" s="1" t="s">
        <v>2206</v>
      </c>
      <c r="BY206" s="1" t="s">
        <v>704</v>
      </c>
      <c r="BZ206" s="1" t="s">
        <v>714</v>
      </c>
      <c r="CA206" s="1" t="s">
        <v>720</v>
      </c>
      <c r="CB206" s="1" t="s">
        <v>727</v>
      </c>
      <c r="CC206" s="1" t="s">
        <v>751</v>
      </c>
      <c r="CD206" s="1" t="s">
        <v>236</v>
      </c>
      <c r="CE206" s="1" t="s">
        <v>2581</v>
      </c>
      <c r="CF206" s="1" t="s">
        <v>837</v>
      </c>
      <c r="CG206" s="1" t="s">
        <v>844</v>
      </c>
    </row>
    <row r="207" spans="1:85" ht="12.75" x14ac:dyDescent="0.2">
      <c r="A207" s="14">
        <v>42011.707311215279</v>
      </c>
      <c r="B207" s="1">
        <v>2</v>
      </c>
      <c r="C207" s="1">
        <v>2</v>
      </c>
      <c r="D207" s="1">
        <v>1</v>
      </c>
      <c r="E207" s="1">
        <v>1</v>
      </c>
      <c r="F207" s="1">
        <v>2</v>
      </c>
      <c r="G207" s="1">
        <v>3</v>
      </c>
      <c r="H207" s="1">
        <v>3</v>
      </c>
      <c r="I207" s="1">
        <v>1</v>
      </c>
      <c r="J207" s="1">
        <v>2</v>
      </c>
      <c r="K207" s="1">
        <v>5</v>
      </c>
      <c r="L207" s="1">
        <v>1</v>
      </c>
      <c r="M207" s="1">
        <v>1</v>
      </c>
      <c r="N207" s="1">
        <v>1</v>
      </c>
      <c r="O207" s="1">
        <v>5</v>
      </c>
      <c r="P207" s="1">
        <v>1</v>
      </c>
      <c r="Q207" s="1">
        <v>1</v>
      </c>
      <c r="R207" s="1">
        <v>5</v>
      </c>
      <c r="S207" s="1">
        <v>2</v>
      </c>
      <c r="T207" s="1">
        <v>1</v>
      </c>
      <c r="U207" s="1">
        <v>1</v>
      </c>
      <c r="V207" s="1">
        <v>3</v>
      </c>
      <c r="W207" s="1">
        <v>2</v>
      </c>
      <c r="X207" s="1">
        <v>2</v>
      </c>
      <c r="Y207" s="1">
        <v>4</v>
      </c>
      <c r="Z207" s="1">
        <v>2</v>
      </c>
      <c r="AA207" s="1">
        <v>2</v>
      </c>
      <c r="AB207" s="1">
        <v>2</v>
      </c>
      <c r="AC207" s="1">
        <v>4</v>
      </c>
      <c r="AD207" s="1">
        <v>2</v>
      </c>
      <c r="AE207" s="1">
        <v>2</v>
      </c>
      <c r="AF207" s="1">
        <v>5</v>
      </c>
      <c r="AG207" s="1">
        <v>5</v>
      </c>
      <c r="AH207" s="1">
        <v>4</v>
      </c>
      <c r="AI207" s="1">
        <v>2</v>
      </c>
      <c r="AJ207" s="1">
        <v>3</v>
      </c>
      <c r="AK207" s="1">
        <v>1</v>
      </c>
      <c r="AL207" s="1">
        <v>1</v>
      </c>
      <c r="AM207" s="1">
        <v>1</v>
      </c>
      <c r="AN207" s="1">
        <v>5</v>
      </c>
      <c r="AO207" s="1">
        <v>5</v>
      </c>
      <c r="AP207" s="1">
        <v>3</v>
      </c>
      <c r="AQ207" s="1">
        <v>1</v>
      </c>
      <c r="AR207" s="1">
        <v>3</v>
      </c>
      <c r="AS207" s="1">
        <v>5</v>
      </c>
      <c r="AT207" s="1">
        <v>3</v>
      </c>
      <c r="AU207" s="1">
        <v>1</v>
      </c>
      <c r="AV207" s="1">
        <v>2</v>
      </c>
      <c r="AW207" s="1">
        <v>5</v>
      </c>
      <c r="AX207" s="1">
        <v>1</v>
      </c>
      <c r="AY207" s="1">
        <v>5</v>
      </c>
      <c r="AZ207" s="1">
        <v>5</v>
      </c>
      <c r="BA207" s="1">
        <v>2</v>
      </c>
      <c r="BB207" s="1">
        <v>1</v>
      </c>
      <c r="BC207" s="1">
        <v>2</v>
      </c>
      <c r="BD207" s="1">
        <v>4</v>
      </c>
      <c r="BE207" s="1" t="s">
        <v>2411</v>
      </c>
      <c r="BF207" s="1" t="s">
        <v>2412</v>
      </c>
      <c r="BG207" s="1" t="s">
        <v>2414</v>
      </c>
      <c r="BH207" s="1" t="s">
        <v>2413</v>
      </c>
      <c r="BI207" s="1" t="s">
        <v>2416</v>
      </c>
      <c r="BJ207" s="1" t="s">
        <v>2415</v>
      </c>
      <c r="BK207" s="1" t="s">
        <v>198</v>
      </c>
      <c r="BL207" s="1" t="s">
        <v>198</v>
      </c>
      <c r="BM207" s="1" t="s">
        <v>198</v>
      </c>
      <c r="BN207" s="1" t="s">
        <v>198</v>
      </c>
      <c r="BO207" s="1" t="s">
        <v>198</v>
      </c>
      <c r="BP207" s="1" t="s">
        <v>1564</v>
      </c>
      <c r="BQ207" s="1" t="s">
        <v>198</v>
      </c>
      <c r="BR207" s="1" t="s">
        <v>198</v>
      </c>
      <c r="BS207" s="1" t="s">
        <v>198</v>
      </c>
      <c r="BT207" s="1" t="s">
        <v>198</v>
      </c>
      <c r="BU207" s="1" t="s">
        <v>198</v>
      </c>
      <c r="BV207" s="1" t="s">
        <v>2204</v>
      </c>
      <c r="BX207" s="1" t="s">
        <v>2611</v>
      </c>
      <c r="BY207" s="1" t="s">
        <v>704</v>
      </c>
      <c r="BZ207" s="1" t="s">
        <v>714</v>
      </c>
      <c r="CA207" s="1" t="s">
        <v>719</v>
      </c>
      <c r="CB207" s="1" t="s">
        <v>727</v>
      </c>
      <c r="CC207" s="1" t="s">
        <v>2612</v>
      </c>
      <c r="CD207" s="1" t="s">
        <v>236</v>
      </c>
      <c r="CE207" s="1" t="s">
        <v>2613</v>
      </c>
      <c r="CF207" s="1" t="s">
        <v>837</v>
      </c>
      <c r="CG207" s="1" t="s">
        <v>844</v>
      </c>
    </row>
    <row r="208" spans="1:85" ht="12.75" x14ac:dyDescent="0.2">
      <c r="A208" s="14">
        <v>42011.846278287041</v>
      </c>
      <c r="B208" s="1">
        <v>3</v>
      </c>
      <c r="C208" s="1">
        <v>2</v>
      </c>
      <c r="D208" s="1">
        <v>1</v>
      </c>
      <c r="E208" s="1">
        <v>3</v>
      </c>
      <c r="F208" s="1">
        <v>5</v>
      </c>
      <c r="G208" s="1">
        <v>1</v>
      </c>
      <c r="H208" s="1">
        <v>5</v>
      </c>
      <c r="I208" s="1">
        <v>1</v>
      </c>
      <c r="J208" s="1">
        <v>4</v>
      </c>
      <c r="K208" s="1">
        <v>4</v>
      </c>
      <c r="L208" s="1">
        <v>3</v>
      </c>
      <c r="M208" s="1">
        <v>4</v>
      </c>
      <c r="N208" s="1">
        <v>2</v>
      </c>
      <c r="O208" s="1">
        <v>4</v>
      </c>
      <c r="P208" s="1">
        <v>5</v>
      </c>
      <c r="Q208" s="1">
        <v>4</v>
      </c>
      <c r="R208" s="1">
        <v>4</v>
      </c>
      <c r="S208" s="1">
        <v>5</v>
      </c>
      <c r="T208" s="1">
        <v>1</v>
      </c>
      <c r="U208" s="1">
        <v>1</v>
      </c>
      <c r="V208" s="1">
        <v>5</v>
      </c>
      <c r="W208" s="1">
        <v>3</v>
      </c>
      <c r="X208" s="1">
        <v>1</v>
      </c>
      <c r="Y208" s="1">
        <v>4</v>
      </c>
      <c r="Z208" s="1">
        <v>5</v>
      </c>
      <c r="AA208" s="1">
        <v>5</v>
      </c>
      <c r="AB208" s="1">
        <v>3</v>
      </c>
      <c r="AC208" s="1">
        <v>5</v>
      </c>
      <c r="AD208" s="1">
        <v>5</v>
      </c>
      <c r="AE208" s="1">
        <v>3</v>
      </c>
      <c r="AF208" s="1">
        <v>5</v>
      </c>
      <c r="AG208" s="1">
        <v>4</v>
      </c>
      <c r="AH208" s="1">
        <v>5</v>
      </c>
      <c r="AI208" s="1">
        <v>5</v>
      </c>
      <c r="AJ208" s="1">
        <v>4</v>
      </c>
      <c r="AK208" s="1">
        <v>3</v>
      </c>
      <c r="AL208" s="1">
        <v>1</v>
      </c>
      <c r="AM208" s="1">
        <v>1</v>
      </c>
      <c r="AN208" s="1">
        <v>5</v>
      </c>
      <c r="AO208" s="1">
        <v>1</v>
      </c>
      <c r="AP208" s="1">
        <v>5</v>
      </c>
      <c r="AQ208" s="1" t="s">
        <v>5</v>
      </c>
      <c r="AR208" s="1">
        <v>3</v>
      </c>
      <c r="AS208" s="1">
        <v>4</v>
      </c>
      <c r="AT208" s="1">
        <v>3</v>
      </c>
      <c r="AU208" s="1">
        <v>4</v>
      </c>
      <c r="AV208" s="1">
        <v>3</v>
      </c>
      <c r="AW208" s="1">
        <v>4</v>
      </c>
      <c r="AX208" s="1">
        <v>5</v>
      </c>
      <c r="AY208" s="1">
        <v>5</v>
      </c>
      <c r="AZ208" s="1">
        <v>4</v>
      </c>
      <c r="BA208" s="1">
        <v>5</v>
      </c>
      <c r="BB208" s="1">
        <v>1</v>
      </c>
      <c r="BC208" s="1">
        <v>2</v>
      </c>
      <c r="BD208" s="1">
        <v>5</v>
      </c>
      <c r="BE208" s="1" t="s">
        <v>2414</v>
      </c>
      <c r="BF208" s="1" t="s">
        <v>2411</v>
      </c>
      <c r="BG208" s="1" t="s">
        <v>2412</v>
      </c>
      <c r="BH208" s="1" t="s">
        <v>2413</v>
      </c>
      <c r="BI208" s="1" t="s">
        <v>2415</v>
      </c>
      <c r="BJ208" s="1" t="s">
        <v>2416</v>
      </c>
      <c r="BK208" s="1" t="s">
        <v>2418</v>
      </c>
      <c r="BL208" s="1" t="s">
        <v>2418</v>
      </c>
      <c r="BM208" s="1" t="s">
        <v>198</v>
      </c>
      <c r="BN208" s="1" t="s">
        <v>198</v>
      </c>
      <c r="BO208" s="1" t="s">
        <v>2118</v>
      </c>
      <c r="BP208" s="1" t="s">
        <v>2118</v>
      </c>
      <c r="BQ208" s="1" t="s">
        <v>1564</v>
      </c>
      <c r="BR208" s="1" t="s">
        <v>2118</v>
      </c>
      <c r="BS208" s="1" t="s">
        <v>2118</v>
      </c>
      <c r="BT208" s="1" t="s">
        <v>2118</v>
      </c>
      <c r="BU208" s="1" t="s">
        <v>198</v>
      </c>
      <c r="BV208" s="1" t="s">
        <v>2119</v>
      </c>
      <c r="BX208" s="1" t="s">
        <v>2206</v>
      </c>
      <c r="BY208" s="1" t="s">
        <v>704</v>
      </c>
      <c r="BZ208" s="1" t="s">
        <v>714</v>
      </c>
      <c r="CA208" s="1" t="s">
        <v>721</v>
      </c>
      <c r="CB208" s="1" t="s">
        <v>727</v>
      </c>
      <c r="CD208" s="1" t="s">
        <v>828</v>
      </c>
      <c r="CE208" s="1" t="s">
        <v>1242</v>
      </c>
      <c r="CF208" s="1" t="s">
        <v>837</v>
      </c>
      <c r="CG208" s="1" t="s">
        <v>844</v>
      </c>
    </row>
    <row r="209" spans="1:85" ht="12.75" x14ac:dyDescent="0.2">
      <c r="A209" s="14">
        <v>42012.155645995364</v>
      </c>
      <c r="B209" s="1">
        <v>3</v>
      </c>
      <c r="C209" s="1">
        <v>1</v>
      </c>
      <c r="D209" s="1">
        <v>3</v>
      </c>
      <c r="E209" s="1">
        <v>4</v>
      </c>
      <c r="F209" s="1">
        <v>3</v>
      </c>
      <c r="G209" s="1">
        <v>1</v>
      </c>
      <c r="H209" s="1">
        <v>5</v>
      </c>
      <c r="I209" s="1">
        <v>2</v>
      </c>
      <c r="J209" s="1">
        <v>5</v>
      </c>
      <c r="K209" s="1">
        <v>5</v>
      </c>
      <c r="L209" s="1">
        <v>4</v>
      </c>
      <c r="M209" s="1">
        <v>3</v>
      </c>
      <c r="N209" s="1">
        <v>4</v>
      </c>
      <c r="O209" s="1">
        <v>5</v>
      </c>
      <c r="P209" s="1">
        <v>5</v>
      </c>
      <c r="Q209" s="1">
        <v>5</v>
      </c>
      <c r="R209" s="1">
        <v>5</v>
      </c>
      <c r="S209" s="1">
        <v>4</v>
      </c>
      <c r="T209" s="1">
        <v>1</v>
      </c>
      <c r="U209" s="1">
        <v>2</v>
      </c>
      <c r="V209" s="1">
        <v>3</v>
      </c>
      <c r="W209" s="1">
        <v>5</v>
      </c>
      <c r="X209" s="1">
        <v>2</v>
      </c>
      <c r="Y209" s="1">
        <v>4</v>
      </c>
      <c r="Z209" s="1">
        <v>3</v>
      </c>
      <c r="AA209" s="1">
        <v>4</v>
      </c>
      <c r="AB209" s="1">
        <v>3</v>
      </c>
      <c r="AC209" s="1">
        <v>4</v>
      </c>
      <c r="AD209" s="1">
        <v>3</v>
      </c>
      <c r="AE209" s="1">
        <v>4</v>
      </c>
      <c r="AF209" s="1">
        <v>5</v>
      </c>
      <c r="AG209" s="1">
        <v>5</v>
      </c>
      <c r="AH209" s="1">
        <v>5</v>
      </c>
      <c r="AI209" s="1">
        <v>5</v>
      </c>
      <c r="AJ209" s="1">
        <v>3</v>
      </c>
      <c r="AK209" s="1">
        <v>2</v>
      </c>
      <c r="AL209" s="1">
        <v>2</v>
      </c>
      <c r="AM209" s="1">
        <v>4</v>
      </c>
      <c r="AN209" s="1">
        <v>3</v>
      </c>
      <c r="AO209" s="1">
        <v>1</v>
      </c>
      <c r="AP209" s="1">
        <v>3</v>
      </c>
      <c r="AQ209" s="1">
        <v>2</v>
      </c>
      <c r="AR209" s="1">
        <v>5</v>
      </c>
      <c r="AS209" s="1">
        <v>5</v>
      </c>
      <c r="AT209" s="1">
        <v>4</v>
      </c>
      <c r="AU209" s="1">
        <v>4</v>
      </c>
      <c r="AV209" s="1">
        <v>4</v>
      </c>
      <c r="AW209" s="1">
        <v>5</v>
      </c>
      <c r="AX209" s="1">
        <v>5</v>
      </c>
      <c r="AY209" s="1">
        <v>5</v>
      </c>
      <c r="AZ209" s="1">
        <v>5</v>
      </c>
      <c r="BA209" s="1">
        <v>4</v>
      </c>
      <c r="BB209" s="1">
        <v>2</v>
      </c>
      <c r="BC209" s="1">
        <v>3</v>
      </c>
      <c r="BD209" s="1">
        <v>5</v>
      </c>
      <c r="BE209" s="1" t="s">
        <v>2411</v>
      </c>
      <c r="BF209" s="1" t="s">
        <v>2413</v>
      </c>
      <c r="BG209" s="1" t="s">
        <v>2416</v>
      </c>
      <c r="BH209" s="1" t="s">
        <v>2412</v>
      </c>
      <c r="BI209" s="1" t="s">
        <v>2415</v>
      </c>
      <c r="BJ209" s="1" t="s">
        <v>2414</v>
      </c>
      <c r="BK209" s="1" t="s">
        <v>2418</v>
      </c>
      <c r="BL209" s="1" t="s">
        <v>198</v>
      </c>
      <c r="BM209" s="1" t="s">
        <v>198</v>
      </c>
      <c r="BN209" s="1" t="s">
        <v>198</v>
      </c>
      <c r="BO209" s="1" t="s">
        <v>198</v>
      </c>
      <c r="BP209" s="1" t="s">
        <v>2118</v>
      </c>
      <c r="BQ209" s="1" t="s">
        <v>2118</v>
      </c>
      <c r="BR209" s="1" t="s">
        <v>2118</v>
      </c>
      <c r="BS209" s="1" t="s">
        <v>2118</v>
      </c>
      <c r="BT209" s="1" t="s">
        <v>2118</v>
      </c>
      <c r="BU209" s="1" t="s">
        <v>198</v>
      </c>
      <c r="BV209" s="1" t="s">
        <v>2119</v>
      </c>
      <c r="BW209" s="1" t="s">
        <v>2121</v>
      </c>
      <c r="BX209" s="1" t="s">
        <v>2128</v>
      </c>
      <c r="BY209" s="1" t="s">
        <v>704</v>
      </c>
      <c r="BZ209" s="1" t="s">
        <v>714</v>
      </c>
      <c r="CA209" s="1" t="s">
        <v>1371</v>
      </c>
      <c r="CB209" s="1" t="s">
        <v>727</v>
      </c>
      <c r="CC209" s="1" t="s">
        <v>2614</v>
      </c>
      <c r="CD209" s="1" t="s">
        <v>236</v>
      </c>
      <c r="CE209" s="1" t="s">
        <v>1027</v>
      </c>
      <c r="CF209" s="1" t="s">
        <v>837</v>
      </c>
      <c r="CG209" s="1" t="s">
        <v>844</v>
      </c>
    </row>
    <row r="210" spans="1:85" ht="12.75" x14ac:dyDescent="0.2">
      <c r="A210" s="14">
        <v>42012.321128460651</v>
      </c>
      <c r="B210" s="1">
        <v>4</v>
      </c>
      <c r="C210" s="1">
        <v>5</v>
      </c>
      <c r="D210" s="1">
        <v>1</v>
      </c>
      <c r="E210" s="1">
        <v>2</v>
      </c>
      <c r="F210" s="1">
        <v>3</v>
      </c>
      <c r="G210" s="1">
        <v>2</v>
      </c>
      <c r="H210" s="1">
        <v>2</v>
      </c>
      <c r="I210" s="1">
        <v>2</v>
      </c>
      <c r="J210" s="1">
        <v>4</v>
      </c>
      <c r="K210" s="1">
        <v>4</v>
      </c>
      <c r="L210" s="1" t="s">
        <v>5</v>
      </c>
      <c r="M210" s="1">
        <v>1</v>
      </c>
      <c r="N210" s="1">
        <v>1</v>
      </c>
      <c r="O210" s="1">
        <v>4</v>
      </c>
      <c r="P210" s="1">
        <v>3</v>
      </c>
      <c r="Q210" s="1">
        <v>1</v>
      </c>
      <c r="R210" s="1">
        <v>1</v>
      </c>
      <c r="S210" s="1">
        <v>5</v>
      </c>
      <c r="T210" s="1">
        <v>1</v>
      </c>
      <c r="U210" s="1">
        <v>1</v>
      </c>
      <c r="V210" s="1">
        <v>4</v>
      </c>
      <c r="W210" s="1">
        <v>3</v>
      </c>
      <c r="X210" s="1">
        <v>4</v>
      </c>
      <c r="Y210" s="1">
        <v>2</v>
      </c>
      <c r="Z210" s="1">
        <v>4</v>
      </c>
      <c r="AA210" s="1">
        <v>2</v>
      </c>
      <c r="AB210" s="1">
        <v>4</v>
      </c>
      <c r="AC210" s="1">
        <v>3</v>
      </c>
      <c r="AD210" s="1">
        <v>3</v>
      </c>
      <c r="AE210" s="1" t="s">
        <v>5</v>
      </c>
      <c r="AF210" s="1">
        <v>4</v>
      </c>
      <c r="AG210" s="1">
        <v>5</v>
      </c>
      <c r="AH210" s="1">
        <v>4</v>
      </c>
      <c r="AI210" s="1">
        <v>5</v>
      </c>
      <c r="AJ210" s="1">
        <v>4</v>
      </c>
      <c r="AK210" s="1">
        <v>4</v>
      </c>
      <c r="AL210" s="1">
        <v>1</v>
      </c>
      <c r="AM210" s="1">
        <v>1</v>
      </c>
      <c r="AN210" s="1">
        <v>5</v>
      </c>
      <c r="AO210" s="1">
        <v>3</v>
      </c>
      <c r="AP210" s="1">
        <v>4</v>
      </c>
      <c r="AQ210" s="1">
        <v>3</v>
      </c>
      <c r="AR210" s="1">
        <v>2</v>
      </c>
      <c r="AS210" s="1">
        <v>4</v>
      </c>
      <c r="AT210" s="1">
        <v>4</v>
      </c>
      <c r="AU210" s="1">
        <v>1</v>
      </c>
      <c r="AV210" s="1">
        <v>1</v>
      </c>
      <c r="AW210" s="1">
        <v>2</v>
      </c>
      <c r="AX210" s="1">
        <v>4</v>
      </c>
      <c r="AY210" s="1">
        <v>1</v>
      </c>
      <c r="AZ210" s="1">
        <v>1</v>
      </c>
      <c r="BA210" s="1">
        <v>5</v>
      </c>
      <c r="BB210" s="1">
        <v>1</v>
      </c>
      <c r="BC210" s="1">
        <v>1</v>
      </c>
      <c r="BD210" s="1">
        <v>5</v>
      </c>
      <c r="BE210" s="1" t="s">
        <v>2411</v>
      </c>
      <c r="BF210" s="1" t="s">
        <v>2411</v>
      </c>
      <c r="BG210" s="1" t="s">
        <v>2411</v>
      </c>
      <c r="BH210" s="1" t="s">
        <v>2413</v>
      </c>
      <c r="BI210" s="1" t="s">
        <v>2413</v>
      </c>
      <c r="BJ210" s="1" t="s">
        <v>2413</v>
      </c>
      <c r="BK210" s="1" t="s">
        <v>198</v>
      </c>
      <c r="BL210" s="1" t="s">
        <v>198</v>
      </c>
      <c r="BM210" s="1" t="s">
        <v>198</v>
      </c>
      <c r="BN210" s="1" t="s">
        <v>198</v>
      </c>
      <c r="BO210" s="1" t="s">
        <v>2418</v>
      </c>
      <c r="BP210" s="1" t="s">
        <v>1564</v>
      </c>
      <c r="BQ210" s="1" t="s">
        <v>2118</v>
      </c>
      <c r="BR210" s="1" t="s">
        <v>2418</v>
      </c>
      <c r="BS210" s="1" t="s">
        <v>2418</v>
      </c>
      <c r="BT210" s="1" t="s">
        <v>2418</v>
      </c>
      <c r="BU210" s="1" t="s">
        <v>198</v>
      </c>
      <c r="BV210" s="1" t="s">
        <v>2119</v>
      </c>
      <c r="BW210" s="1" t="s">
        <v>2121</v>
      </c>
      <c r="BX210" s="1" t="s">
        <v>2128</v>
      </c>
      <c r="BY210" s="1" t="s">
        <v>705</v>
      </c>
      <c r="BZ210" s="1" t="s">
        <v>713</v>
      </c>
      <c r="CA210" s="1" t="s">
        <v>719</v>
      </c>
      <c r="CB210" s="1" t="s">
        <v>727</v>
      </c>
      <c r="CC210" s="1" t="s">
        <v>2615</v>
      </c>
      <c r="CD210" s="1" t="s">
        <v>828</v>
      </c>
      <c r="CE210" s="1" t="s">
        <v>236</v>
      </c>
      <c r="CF210" s="1" t="s">
        <v>837</v>
      </c>
      <c r="CG210" s="1" t="s">
        <v>844</v>
      </c>
    </row>
    <row r="211" spans="1:85" ht="12.75" x14ac:dyDescent="0.2">
      <c r="A211" s="14">
        <v>42012.394594560188</v>
      </c>
      <c r="B211" s="1">
        <v>4</v>
      </c>
      <c r="C211" s="1">
        <v>5</v>
      </c>
      <c r="D211" s="1">
        <v>2</v>
      </c>
      <c r="E211" s="1">
        <v>3</v>
      </c>
      <c r="F211" s="1">
        <v>4</v>
      </c>
      <c r="G211" s="1">
        <v>5</v>
      </c>
      <c r="H211" s="1">
        <v>5</v>
      </c>
      <c r="I211" s="1">
        <v>5</v>
      </c>
      <c r="J211" s="1">
        <v>5</v>
      </c>
      <c r="K211" s="1">
        <v>5</v>
      </c>
      <c r="L211" s="1">
        <v>5</v>
      </c>
      <c r="M211" s="1">
        <v>4</v>
      </c>
      <c r="N211" s="1">
        <v>4</v>
      </c>
      <c r="O211" s="1">
        <v>4</v>
      </c>
      <c r="P211" s="1">
        <v>4</v>
      </c>
      <c r="Q211" s="1">
        <v>5</v>
      </c>
      <c r="R211" s="1">
        <v>3</v>
      </c>
      <c r="S211" s="1">
        <v>5</v>
      </c>
      <c r="T211" s="1">
        <v>4</v>
      </c>
      <c r="U211" s="1">
        <v>3</v>
      </c>
      <c r="V211" s="1">
        <v>5</v>
      </c>
      <c r="W211" s="1">
        <v>4</v>
      </c>
      <c r="X211" s="1">
        <v>4</v>
      </c>
      <c r="Y211" s="1">
        <v>4</v>
      </c>
      <c r="Z211" s="1">
        <v>5</v>
      </c>
      <c r="AA211" s="1">
        <v>5</v>
      </c>
      <c r="AB211" s="1">
        <v>5</v>
      </c>
      <c r="AC211" s="1">
        <v>5</v>
      </c>
      <c r="AD211" s="1">
        <v>5</v>
      </c>
      <c r="AE211" s="1">
        <v>4</v>
      </c>
      <c r="AF211" s="1">
        <v>5</v>
      </c>
      <c r="AG211" s="1">
        <v>5</v>
      </c>
      <c r="AH211" s="1">
        <v>5</v>
      </c>
      <c r="AI211" s="1">
        <v>4</v>
      </c>
      <c r="AJ211" s="1">
        <v>5</v>
      </c>
      <c r="AK211" s="1">
        <v>5</v>
      </c>
      <c r="AL211" s="1">
        <v>4</v>
      </c>
      <c r="AM211" s="1">
        <v>5</v>
      </c>
      <c r="AN211" s="1">
        <v>5</v>
      </c>
      <c r="AO211" s="1">
        <v>5</v>
      </c>
      <c r="AP211" s="1">
        <v>5</v>
      </c>
      <c r="AQ211" s="1">
        <v>5</v>
      </c>
      <c r="AR211" s="1">
        <v>5</v>
      </c>
      <c r="AS211" s="1">
        <v>5</v>
      </c>
      <c r="AT211" s="1">
        <v>5</v>
      </c>
      <c r="AU211" s="1">
        <v>5</v>
      </c>
      <c r="AV211" s="1">
        <v>4</v>
      </c>
      <c r="AW211" s="1">
        <v>5</v>
      </c>
      <c r="AX211" s="1">
        <v>5</v>
      </c>
      <c r="AY211" s="1">
        <v>5</v>
      </c>
      <c r="AZ211" s="1">
        <v>5</v>
      </c>
      <c r="BA211" s="1">
        <v>5</v>
      </c>
      <c r="BB211" s="1">
        <v>5</v>
      </c>
      <c r="BC211" s="1">
        <v>4</v>
      </c>
      <c r="BD211" s="1">
        <v>5</v>
      </c>
      <c r="BE211" s="1" t="s">
        <v>2411</v>
      </c>
      <c r="BF211" s="1" t="s">
        <v>2414</v>
      </c>
      <c r="BG211" s="1" t="s">
        <v>2412</v>
      </c>
      <c r="BH211" s="1" t="s">
        <v>2415</v>
      </c>
      <c r="BI211" s="1" t="s">
        <v>2416</v>
      </c>
      <c r="BJ211" s="1" t="s">
        <v>2413</v>
      </c>
      <c r="BK211" s="1" t="s">
        <v>2418</v>
      </c>
      <c r="BL211" s="1" t="s">
        <v>2418</v>
      </c>
      <c r="BM211" s="1" t="s">
        <v>2418</v>
      </c>
      <c r="BN211" s="1" t="s">
        <v>2418</v>
      </c>
      <c r="BO211" s="1" t="s">
        <v>198</v>
      </c>
      <c r="BP211" s="1" t="s">
        <v>2418</v>
      </c>
      <c r="BQ211" s="1" t="s">
        <v>2418</v>
      </c>
      <c r="BR211" s="1" t="s">
        <v>2418</v>
      </c>
      <c r="BS211" s="1" t="s">
        <v>2418</v>
      </c>
      <c r="BT211" s="1" t="s">
        <v>2418</v>
      </c>
      <c r="BU211" s="1" t="s">
        <v>1564</v>
      </c>
      <c r="BY211" s="1" t="s">
        <v>705</v>
      </c>
      <c r="BZ211" s="1" t="s">
        <v>714</v>
      </c>
      <c r="CA211" s="1" t="s">
        <v>719</v>
      </c>
      <c r="CB211" s="1" t="s">
        <v>728</v>
      </c>
      <c r="CC211" s="1" t="s">
        <v>1653</v>
      </c>
      <c r="CD211" s="1" t="s">
        <v>741</v>
      </c>
      <c r="CE211" s="1" t="s">
        <v>1378</v>
      </c>
      <c r="CF211" s="1" t="s">
        <v>837</v>
      </c>
      <c r="CG211" s="1" t="s">
        <v>844</v>
      </c>
    </row>
    <row r="212" spans="1:85" ht="12.75" x14ac:dyDescent="0.2">
      <c r="A212" s="14">
        <v>42012.395708159725</v>
      </c>
      <c r="B212" s="1">
        <v>3</v>
      </c>
      <c r="C212" s="1">
        <v>5</v>
      </c>
      <c r="D212" s="1">
        <v>2</v>
      </c>
      <c r="E212" s="1">
        <v>2</v>
      </c>
      <c r="F212" s="1">
        <v>4</v>
      </c>
      <c r="G212" s="1">
        <v>4</v>
      </c>
      <c r="H212" s="1">
        <v>4</v>
      </c>
      <c r="I212" s="1">
        <v>4</v>
      </c>
      <c r="J212" s="1">
        <v>3</v>
      </c>
      <c r="K212" s="1">
        <v>4</v>
      </c>
      <c r="L212" s="1">
        <v>4</v>
      </c>
      <c r="M212" s="1">
        <v>4</v>
      </c>
      <c r="N212" s="1">
        <v>1</v>
      </c>
      <c r="O212" s="1">
        <v>3</v>
      </c>
      <c r="P212" s="1">
        <v>4</v>
      </c>
      <c r="Q212" s="1">
        <v>4</v>
      </c>
      <c r="R212" s="1">
        <v>2</v>
      </c>
      <c r="S212" s="1">
        <v>4</v>
      </c>
      <c r="T212" s="1">
        <v>3</v>
      </c>
      <c r="U212" s="1">
        <v>3</v>
      </c>
      <c r="V212" s="1">
        <v>3</v>
      </c>
      <c r="W212" s="1">
        <v>5</v>
      </c>
      <c r="X212" s="1">
        <v>3</v>
      </c>
      <c r="Y212" s="1">
        <v>4</v>
      </c>
      <c r="Z212" s="1">
        <v>5</v>
      </c>
      <c r="AA212" s="1">
        <v>4</v>
      </c>
      <c r="AB212" s="1">
        <v>4</v>
      </c>
      <c r="AC212" s="1">
        <v>5</v>
      </c>
      <c r="AD212" s="1">
        <v>4</v>
      </c>
      <c r="AE212" s="1">
        <v>4</v>
      </c>
      <c r="AF212" s="1">
        <v>4</v>
      </c>
      <c r="AG212" s="1">
        <v>5</v>
      </c>
      <c r="AH212" s="1">
        <v>4</v>
      </c>
      <c r="AI212" s="1">
        <v>4</v>
      </c>
      <c r="AJ212" s="1">
        <v>4</v>
      </c>
      <c r="AK212" s="1">
        <v>5</v>
      </c>
      <c r="AL212" s="1">
        <v>2</v>
      </c>
      <c r="AM212" s="1">
        <v>3</v>
      </c>
      <c r="AN212" s="1">
        <v>4</v>
      </c>
      <c r="AO212" s="1">
        <v>5</v>
      </c>
      <c r="AP212" s="1">
        <v>5</v>
      </c>
      <c r="AQ212" s="1">
        <v>5</v>
      </c>
      <c r="AR212" s="1">
        <v>4</v>
      </c>
      <c r="AS212" s="1">
        <v>4</v>
      </c>
      <c r="AT212" s="1">
        <v>5</v>
      </c>
      <c r="AU212" s="1">
        <v>4</v>
      </c>
      <c r="AV212" s="1">
        <v>2</v>
      </c>
      <c r="AW212" s="1">
        <v>3</v>
      </c>
      <c r="AX212" s="1">
        <v>5</v>
      </c>
      <c r="AY212" s="1">
        <v>5</v>
      </c>
      <c r="AZ212" s="1">
        <v>2</v>
      </c>
      <c r="BA212" s="1">
        <v>4</v>
      </c>
      <c r="BB212" s="1">
        <v>3</v>
      </c>
      <c r="BC212" s="1">
        <v>4</v>
      </c>
      <c r="BD212" s="1">
        <v>5</v>
      </c>
      <c r="BE212" s="1" t="s">
        <v>2412</v>
      </c>
      <c r="BF212" s="1" t="s">
        <v>2411</v>
      </c>
      <c r="BG212" s="1" t="s">
        <v>2413</v>
      </c>
      <c r="BH212" s="1" t="s">
        <v>2415</v>
      </c>
      <c r="BI212" s="1" t="s">
        <v>2416</v>
      </c>
      <c r="BJ212" s="1" t="s">
        <v>2414</v>
      </c>
      <c r="BK212" s="1" t="s">
        <v>198</v>
      </c>
      <c r="BL212" s="1" t="s">
        <v>1564</v>
      </c>
      <c r="BM212" s="1" t="s">
        <v>198</v>
      </c>
      <c r="BN212" s="1" t="s">
        <v>198</v>
      </c>
      <c r="BO212" s="1" t="s">
        <v>198</v>
      </c>
      <c r="BP212" s="1" t="s">
        <v>1564</v>
      </c>
      <c r="BQ212" s="1" t="s">
        <v>198</v>
      </c>
      <c r="BR212" s="1" t="s">
        <v>198</v>
      </c>
      <c r="BS212" s="1" t="s">
        <v>198</v>
      </c>
      <c r="BT212" s="1" t="s">
        <v>198</v>
      </c>
      <c r="BU212" s="1" t="s">
        <v>198</v>
      </c>
      <c r="BV212" s="1" t="s">
        <v>184</v>
      </c>
      <c r="BX212" s="1" t="s">
        <v>2128</v>
      </c>
      <c r="BY212" s="1" t="s">
        <v>705</v>
      </c>
      <c r="BZ212" s="1" t="s">
        <v>713</v>
      </c>
      <c r="CA212" s="1" t="s">
        <v>719</v>
      </c>
      <c r="CB212" s="1" t="s">
        <v>727</v>
      </c>
      <c r="CC212" s="1" t="s">
        <v>2616</v>
      </c>
      <c r="CD212" s="1" t="s">
        <v>828</v>
      </c>
      <c r="CE212" s="1" t="s">
        <v>949</v>
      </c>
      <c r="CF212" s="1" t="s">
        <v>837</v>
      </c>
      <c r="CG212" s="1" t="s">
        <v>844</v>
      </c>
    </row>
    <row r="213" spans="1:85" ht="12.75" x14ac:dyDescent="0.2">
      <c r="A213" s="14">
        <v>42012.399349340281</v>
      </c>
      <c r="B213" s="1">
        <v>5</v>
      </c>
      <c r="C213" s="1">
        <v>5</v>
      </c>
      <c r="D213" s="1">
        <v>5</v>
      </c>
      <c r="E213" s="1">
        <v>3</v>
      </c>
      <c r="F213" s="1">
        <v>5</v>
      </c>
      <c r="G213" s="1">
        <v>5</v>
      </c>
      <c r="H213" s="1">
        <v>5</v>
      </c>
      <c r="I213" s="1">
        <v>5</v>
      </c>
      <c r="J213" s="1">
        <v>3</v>
      </c>
      <c r="K213" s="1">
        <v>5</v>
      </c>
      <c r="L213" s="1">
        <v>3</v>
      </c>
      <c r="M213" s="1">
        <v>1</v>
      </c>
      <c r="N213" s="1">
        <v>5</v>
      </c>
      <c r="O213" s="1">
        <v>5</v>
      </c>
      <c r="P213" s="1">
        <v>5</v>
      </c>
      <c r="Q213" s="1">
        <v>4</v>
      </c>
      <c r="R213" s="1">
        <v>5</v>
      </c>
      <c r="S213" s="1">
        <v>5</v>
      </c>
      <c r="T213" s="1">
        <v>1</v>
      </c>
      <c r="U213" s="1">
        <v>3</v>
      </c>
      <c r="V213" s="1">
        <v>5</v>
      </c>
      <c r="W213" s="1">
        <v>4</v>
      </c>
      <c r="X213" s="1">
        <v>4</v>
      </c>
      <c r="Y213" s="1">
        <v>4</v>
      </c>
      <c r="Z213" s="1">
        <v>5</v>
      </c>
      <c r="AA213" s="1">
        <v>4</v>
      </c>
      <c r="AB213" s="1">
        <v>5</v>
      </c>
      <c r="AC213" s="1">
        <v>4</v>
      </c>
      <c r="AD213" s="1">
        <v>3</v>
      </c>
      <c r="AE213" s="1">
        <v>3</v>
      </c>
      <c r="AF213" s="1">
        <v>4</v>
      </c>
      <c r="AG213" s="1">
        <v>4</v>
      </c>
      <c r="AH213" s="1">
        <v>5</v>
      </c>
      <c r="AI213" s="1">
        <v>3</v>
      </c>
      <c r="AJ213" s="1">
        <v>5</v>
      </c>
      <c r="AK213" s="1">
        <v>5</v>
      </c>
      <c r="AL213" s="1">
        <v>5</v>
      </c>
      <c r="AM213" s="1">
        <v>3</v>
      </c>
      <c r="AN213" s="1">
        <v>5</v>
      </c>
      <c r="AO213" s="1">
        <v>5</v>
      </c>
      <c r="AP213" s="1">
        <v>5</v>
      </c>
      <c r="AQ213" s="1">
        <v>5</v>
      </c>
      <c r="AR213" s="1">
        <v>3</v>
      </c>
      <c r="AS213" s="1">
        <v>5</v>
      </c>
      <c r="AT213" s="1">
        <v>3</v>
      </c>
      <c r="AU213" s="1">
        <v>2</v>
      </c>
      <c r="AV213" s="1">
        <v>5</v>
      </c>
      <c r="AW213" s="1">
        <v>5</v>
      </c>
      <c r="AX213" s="1">
        <v>5</v>
      </c>
      <c r="AY213" s="1">
        <v>3</v>
      </c>
      <c r="AZ213" s="1">
        <v>5</v>
      </c>
      <c r="BA213" s="1">
        <v>5</v>
      </c>
      <c r="BB213" s="1">
        <v>3</v>
      </c>
      <c r="BC213" s="1">
        <v>4</v>
      </c>
      <c r="BD213" s="1">
        <v>5</v>
      </c>
      <c r="BE213" s="1" t="s">
        <v>2414</v>
      </c>
      <c r="BF213" s="1" t="s">
        <v>2411</v>
      </c>
      <c r="BG213" s="1" t="s">
        <v>2412</v>
      </c>
      <c r="BH213" s="1" t="s">
        <v>2415</v>
      </c>
      <c r="BI213" s="1" t="s">
        <v>2413</v>
      </c>
      <c r="BJ213" s="1" t="s">
        <v>2416</v>
      </c>
      <c r="BK213" s="1" t="s">
        <v>1564</v>
      </c>
      <c r="BL213" s="1" t="s">
        <v>198</v>
      </c>
      <c r="BM213" s="1" t="s">
        <v>198</v>
      </c>
      <c r="BN213" s="1" t="s">
        <v>198</v>
      </c>
      <c r="BO213" s="1" t="s">
        <v>198</v>
      </c>
      <c r="BP213" s="1" t="s">
        <v>198</v>
      </c>
      <c r="BQ213" s="1" t="s">
        <v>198</v>
      </c>
      <c r="BR213" s="1" t="s">
        <v>198</v>
      </c>
      <c r="BS213" s="1" t="s">
        <v>198</v>
      </c>
      <c r="BT213" s="1" t="s">
        <v>198</v>
      </c>
      <c r="BU213" s="1" t="s">
        <v>182</v>
      </c>
      <c r="BY213" s="1" t="s">
        <v>704</v>
      </c>
      <c r="BZ213" s="1" t="s">
        <v>714</v>
      </c>
      <c r="CA213" s="1" t="s">
        <v>719</v>
      </c>
      <c r="CB213" s="1" t="s">
        <v>727</v>
      </c>
      <c r="CC213" s="1" t="s">
        <v>2617</v>
      </c>
      <c r="CD213" s="1" t="s">
        <v>741</v>
      </c>
      <c r="CE213" s="1" t="s">
        <v>236</v>
      </c>
      <c r="CF213" s="1" t="s">
        <v>837</v>
      </c>
      <c r="CG213" s="1" t="s">
        <v>844</v>
      </c>
    </row>
    <row r="214" spans="1:85" ht="12.75" x14ac:dyDescent="0.2">
      <c r="A214" s="14">
        <v>42012.403425810182</v>
      </c>
      <c r="B214" s="1">
        <v>1</v>
      </c>
      <c r="C214" s="1">
        <v>4</v>
      </c>
      <c r="D214" s="1">
        <v>1</v>
      </c>
      <c r="E214" s="1">
        <v>1</v>
      </c>
      <c r="F214" s="1">
        <v>5</v>
      </c>
      <c r="G214" s="1">
        <v>1</v>
      </c>
      <c r="H214" s="1">
        <v>1</v>
      </c>
      <c r="I214" s="1">
        <v>1</v>
      </c>
      <c r="J214" s="1">
        <v>5</v>
      </c>
      <c r="K214" s="1">
        <v>3</v>
      </c>
      <c r="L214" s="1">
        <v>5</v>
      </c>
      <c r="M214" s="1">
        <v>5</v>
      </c>
      <c r="N214" s="1">
        <v>4</v>
      </c>
      <c r="O214" s="1">
        <v>5</v>
      </c>
      <c r="P214" s="1">
        <v>1</v>
      </c>
      <c r="Q214" s="1">
        <v>4</v>
      </c>
      <c r="R214" s="1">
        <v>4</v>
      </c>
      <c r="S214" s="1">
        <v>1</v>
      </c>
      <c r="T214" s="1">
        <v>1</v>
      </c>
      <c r="U214" s="1">
        <v>1</v>
      </c>
      <c r="V214" s="1">
        <v>3</v>
      </c>
      <c r="W214" s="1">
        <v>2</v>
      </c>
      <c r="X214" s="1">
        <v>4</v>
      </c>
      <c r="Y214" s="1">
        <v>5</v>
      </c>
      <c r="Z214" s="1">
        <v>2</v>
      </c>
      <c r="AA214" s="1">
        <v>5</v>
      </c>
      <c r="AB214" s="1">
        <v>4</v>
      </c>
      <c r="AC214" s="1">
        <v>4</v>
      </c>
      <c r="AD214" s="1">
        <v>3</v>
      </c>
      <c r="AE214" s="1">
        <v>4</v>
      </c>
      <c r="AF214" s="1">
        <v>3</v>
      </c>
      <c r="AG214" s="1">
        <v>4</v>
      </c>
      <c r="AH214" s="1">
        <v>4</v>
      </c>
      <c r="AI214" s="1">
        <v>2</v>
      </c>
      <c r="AJ214" s="1">
        <v>1</v>
      </c>
      <c r="AK214" s="1">
        <v>5</v>
      </c>
      <c r="AL214" s="1">
        <v>2</v>
      </c>
      <c r="AM214" s="1">
        <v>3</v>
      </c>
      <c r="AN214" s="1">
        <v>5</v>
      </c>
      <c r="AO214" s="1">
        <v>1</v>
      </c>
      <c r="AP214" s="1">
        <v>3</v>
      </c>
      <c r="AQ214" s="1">
        <v>1</v>
      </c>
      <c r="AR214" s="1">
        <v>5</v>
      </c>
      <c r="AS214" s="1">
        <v>3</v>
      </c>
      <c r="AT214" s="1">
        <v>5</v>
      </c>
      <c r="AU214" s="1">
        <v>5</v>
      </c>
      <c r="AV214" s="1">
        <v>4</v>
      </c>
      <c r="AW214" s="1">
        <v>5</v>
      </c>
      <c r="AX214" s="1">
        <v>1</v>
      </c>
      <c r="AY214" s="1">
        <v>4</v>
      </c>
      <c r="AZ214" s="1">
        <v>4</v>
      </c>
      <c r="BA214" s="1">
        <v>3</v>
      </c>
      <c r="BB214" s="1">
        <v>1</v>
      </c>
      <c r="BC214" s="1">
        <v>1</v>
      </c>
      <c r="BD214" s="1">
        <v>2</v>
      </c>
      <c r="BE214" s="1" t="s">
        <v>2416</v>
      </c>
      <c r="BF214" s="1" t="s">
        <v>2411</v>
      </c>
      <c r="BG214" s="1" t="s">
        <v>2414</v>
      </c>
      <c r="BH214" s="1" t="s">
        <v>2415</v>
      </c>
      <c r="BI214" s="1" t="s">
        <v>2412</v>
      </c>
      <c r="BJ214" s="1" t="s">
        <v>2413</v>
      </c>
      <c r="BK214" s="1" t="s">
        <v>198</v>
      </c>
      <c r="BL214" s="1" t="s">
        <v>1564</v>
      </c>
      <c r="BM214" s="1" t="s">
        <v>198</v>
      </c>
      <c r="BN214" s="1" t="s">
        <v>198</v>
      </c>
      <c r="BO214" s="1" t="s">
        <v>198</v>
      </c>
      <c r="BP214" s="1" t="s">
        <v>1564</v>
      </c>
      <c r="BQ214" s="1" t="s">
        <v>2118</v>
      </c>
      <c r="BR214" s="1" t="s">
        <v>1564</v>
      </c>
      <c r="BS214" s="1" t="s">
        <v>1564</v>
      </c>
      <c r="BT214" s="1" t="s">
        <v>5</v>
      </c>
      <c r="BU214" s="1" t="s">
        <v>198</v>
      </c>
      <c r="BV214" s="1" t="s">
        <v>187</v>
      </c>
      <c r="BW214" s="1" t="s">
        <v>2198</v>
      </c>
      <c r="BX214" s="1" t="s">
        <v>2128</v>
      </c>
      <c r="BY214" s="1" t="s">
        <v>704</v>
      </c>
      <c r="BZ214" s="1" t="s">
        <v>712</v>
      </c>
      <c r="CA214" s="1" t="s">
        <v>719</v>
      </c>
      <c r="CB214" s="1" t="s">
        <v>727</v>
      </c>
      <c r="CC214" s="1" t="s">
        <v>2618</v>
      </c>
      <c r="CD214" s="1" t="s">
        <v>828</v>
      </c>
      <c r="CE214" s="1" t="s">
        <v>2619</v>
      </c>
      <c r="CF214" s="1" t="s">
        <v>837</v>
      </c>
      <c r="CG214" s="1" t="s">
        <v>844</v>
      </c>
    </row>
    <row r="215" spans="1:85" ht="12.75" x14ac:dyDescent="0.2">
      <c r="A215" s="14">
        <v>42012.536091828697</v>
      </c>
      <c r="B215" s="1">
        <v>2</v>
      </c>
      <c r="C215" s="1">
        <v>5</v>
      </c>
      <c r="D215" s="1">
        <v>5</v>
      </c>
      <c r="E215" s="1">
        <v>1</v>
      </c>
      <c r="F215" s="1">
        <v>5</v>
      </c>
      <c r="G215" s="1">
        <v>3</v>
      </c>
      <c r="H215" s="1">
        <v>4</v>
      </c>
      <c r="I215" s="1">
        <v>5</v>
      </c>
      <c r="J215" s="1">
        <v>1</v>
      </c>
      <c r="K215" s="1">
        <v>2</v>
      </c>
      <c r="L215" s="1">
        <v>3</v>
      </c>
      <c r="M215" s="1">
        <v>3</v>
      </c>
      <c r="N215" s="1">
        <v>1</v>
      </c>
      <c r="O215" s="1">
        <v>3</v>
      </c>
      <c r="P215" s="1">
        <v>5</v>
      </c>
      <c r="Q215" s="1">
        <v>3</v>
      </c>
      <c r="R215" s="1">
        <v>2</v>
      </c>
      <c r="S215" s="1">
        <v>5</v>
      </c>
      <c r="T215" s="1">
        <v>3</v>
      </c>
      <c r="U215" s="1">
        <v>1</v>
      </c>
      <c r="V215" s="1">
        <v>5</v>
      </c>
      <c r="W215" s="1">
        <v>5</v>
      </c>
      <c r="X215" s="1">
        <v>3</v>
      </c>
      <c r="Y215" s="1">
        <v>4</v>
      </c>
      <c r="Z215" s="1">
        <v>4</v>
      </c>
      <c r="AA215" s="1">
        <v>5</v>
      </c>
      <c r="AB215" s="1">
        <v>4</v>
      </c>
      <c r="AC215" s="1">
        <v>5</v>
      </c>
      <c r="AD215" s="1">
        <v>3</v>
      </c>
      <c r="AE215" s="1">
        <v>3</v>
      </c>
      <c r="AF215" s="1">
        <v>5</v>
      </c>
      <c r="AG215" s="1">
        <v>4</v>
      </c>
      <c r="AH215" s="1">
        <v>4</v>
      </c>
      <c r="AI215" s="1">
        <v>3</v>
      </c>
      <c r="AJ215" s="1">
        <v>3</v>
      </c>
      <c r="AK215" s="1">
        <v>5</v>
      </c>
      <c r="AL215" s="1">
        <v>5</v>
      </c>
      <c r="AM215" s="1">
        <v>2</v>
      </c>
      <c r="AN215" s="1">
        <v>5</v>
      </c>
      <c r="AO215" s="1">
        <v>4</v>
      </c>
      <c r="AP215" s="1">
        <v>4</v>
      </c>
      <c r="AQ215" s="1">
        <v>4</v>
      </c>
      <c r="AR215" s="1">
        <v>1</v>
      </c>
      <c r="AS215" s="1">
        <v>2</v>
      </c>
      <c r="AT215" s="1">
        <v>2</v>
      </c>
      <c r="AU215" s="1">
        <v>2</v>
      </c>
      <c r="AV215" s="1">
        <v>2</v>
      </c>
      <c r="AW215" s="1">
        <v>3</v>
      </c>
      <c r="AX215" s="1">
        <v>4</v>
      </c>
      <c r="AY215" s="1">
        <v>3</v>
      </c>
      <c r="AZ215" s="1">
        <v>2</v>
      </c>
      <c r="BA215" s="1">
        <v>5</v>
      </c>
      <c r="BB215" s="1">
        <v>2</v>
      </c>
      <c r="BC215" s="1">
        <v>2</v>
      </c>
      <c r="BD215" s="1">
        <v>5</v>
      </c>
      <c r="BE215" s="1" t="s">
        <v>2414</v>
      </c>
      <c r="BF215" s="1" t="s">
        <v>2411</v>
      </c>
      <c r="BG215" s="1" t="s">
        <v>2413</v>
      </c>
      <c r="BH215" s="1" t="s">
        <v>2415</v>
      </c>
      <c r="BI215" s="1" t="s">
        <v>2416</v>
      </c>
      <c r="BJ215" s="1" t="s">
        <v>2412</v>
      </c>
      <c r="BK215" s="1" t="s">
        <v>198</v>
      </c>
      <c r="BL215" s="1" t="s">
        <v>198</v>
      </c>
      <c r="BM215" s="1" t="s">
        <v>198</v>
      </c>
      <c r="BN215" s="1" t="s">
        <v>198</v>
      </c>
      <c r="BO215" s="1" t="s">
        <v>198</v>
      </c>
      <c r="BP215" s="1" t="s">
        <v>198</v>
      </c>
      <c r="BQ215" s="1" t="s">
        <v>198</v>
      </c>
      <c r="BR215" s="1" t="s">
        <v>198</v>
      </c>
      <c r="BS215" s="1" t="s">
        <v>198</v>
      </c>
      <c r="BT215" s="1" t="s">
        <v>198</v>
      </c>
      <c r="BU215" s="1" t="s">
        <v>198</v>
      </c>
      <c r="BV215" s="1" t="s">
        <v>187</v>
      </c>
      <c r="BW215" s="1" t="s">
        <v>2121</v>
      </c>
      <c r="BX215" s="1" t="s">
        <v>2128</v>
      </c>
      <c r="BY215" s="1" t="s">
        <v>704</v>
      </c>
      <c r="BZ215" s="1" t="s">
        <v>711</v>
      </c>
      <c r="CA215" s="1" t="s">
        <v>719</v>
      </c>
      <c r="CB215" s="1" t="s">
        <v>727</v>
      </c>
      <c r="CC215" s="1" t="s">
        <v>2620</v>
      </c>
      <c r="CD215" s="1" t="s">
        <v>2621</v>
      </c>
      <c r="CE215" s="1" t="s">
        <v>2364</v>
      </c>
      <c r="CF215" s="1" t="s">
        <v>837</v>
      </c>
      <c r="CG215" s="1" t="s">
        <v>844</v>
      </c>
    </row>
    <row r="216" spans="1:85" ht="12.75" x14ac:dyDescent="0.2">
      <c r="A216" s="14">
        <v>42012.724610694444</v>
      </c>
      <c r="B216" s="1">
        <v>3</v>
      </c>
      <c r="C216" s="1">
        <v>1</v>
      </c>
      <c r="D216" s="1">
        <v>2</v>
      </c>
      <c r="E216" s="1">
        <v>2</v>
      </c>
      <c r="F216" s="1">
        <v>3</v>
      </c>
      <c r="G216" s="1">
        <v>1</v>
      </c>
      <c r="H216" s="1">
        <v>4</v>
      </c>
      <c r="I216" s="1">
        <v>4</v>
      </c>
      <c r="J216" s="1">
        <v>3</v>
      </c>
      <c r="K216" s="1">
        <v>4</v>
      </c>
      <c r="L216" s="1">
        <v>3</v>
      </c>
      <c r="M216" s="1">
        <v>3</v>
      </c>
      <c r="N216" s="1">
        <v>2</v>
      </c>
      <c r="O216" s="1">
        <v>2</v>
      </c>
      <c r="P216" s="1">
        <v>4</v>
      </c>
      <c r="Q216" s="1">
        <v>5</v>
      </c>
      <c r="R216" s="1">
        <v>3</v>
      </c>
      <c r="S216" s="1">
        <v>4</v>
      </c>
      <c r="T216" s="1">
        <v>2</v>
      </c>
      <c r="U216" s="1">
        <v>5</v>
      </c>
      <c r="V216" s="1">
        <v>2</v>
      </c>
      <c r="W216" s="1" t="s">
        <v>5</v>
      </c>
      <c r="X216" s="1">
        <v>3</v>
      </c>
      <c r="Y216" s="1" t="s">
        <v>5</v>
      </c>
      <c r="Z216" s="1">
        <v>3</v>
      </c>
      <c r="AA216" s="1">
        <v>3</v>
      </c>
      <c r="AB216" s="1">
        <v>1</v>
      </c>
      <c r="AC216" s="1">
        <v>3</v>
      </c>
      <c r="AD216" s="1">
        <v>2</v>
      </c>
      <c r="AE216" s="1" t="s">
        <v>5</v>
      </c>
      <c r="AF216" s="1">
        <v>2</v>
      </c>
      <c r="AG216" s="1">
        <v>4</v>
      </c>
      <c r="AH216" s="1">
        <v>3</v>
      </c>
      <c r="AI216" s="1">
        <v>3</v>
      </c>
      <c r="AJ216" s="1">
        <v>3</v>
      </c>
      <c r="AK216" s="1">
        <v>2</v>
      </c>
      <c r="AL216" s="1">
        <v>3</v>
      </c>
      <c r="AM216" s="1">
        <v>3</v>
      </c>
      <c r="AN216" s="1">
        <v>4</v>
      </c>
      <c r="AO216" s="1">
        <v>1</v>
      </c>
      <c r="AP216" s="1">
        <v>4</v>
      </c>
      <c r="AQ216" s="1">
        <v>3</v>
      </c>
      <c r="AR216" s="1">
        <v>2</v>
      </c>
      <c r="AS216" s="1">
        <v>5</v>
      </c>
      <c r="AT216" s="1">
        <v>4</v>
      </c>
      <c r="AU216" s="1">
        <v>3</v>
      </c>
      <c r="AV216" s="1">
        <v>2</v>
      </c>
      <c r="AW216" s="1">
        <v>3</v>
      </c>
      <c r="AX216" s="1">
        <v>3</v>
      </c>
      <c r="AY216" s="1">
        <v>5</v>
      </c>
      <c r="AZ216" s="1">
        <v>3</v>
      </c>
      <c r="BA216" s="1">
        <v>4</v>
      </c>
      <c r="BB216" s="1">
        <v>3</v>
      </c>
      <c r="BC216" s="1">
        <v>5</v>
      </c>
      <c r="BD216" s="1">
        <v>2</v>
      </c>
      <c r="BE216" s="1" t="s">
        <v>2414</v>
      </c>
      <c r="BF216" s="1" t="s">
        <v>2415</v>
      </c>
      <c r="BG216" s="1" t="s">
        <v>2413</v>
      </c>
      <c r="BH216" s="1" t="s">
        <v>2412</v>
      </c>
      <c r="BI216" s="1" t="s">
        <v>2411</v>
      </c>
      <c r="BJ216" s="1" t="s">
        <v>2416</v>
      </c>
      <c r="BK216" s="1" t="s">
        <v>2418</v>
      </c>
      <c r="BL216" s="1" t="s">
        <v>2418</v>
      </c>
      <c r="BM216" s="1" t="s">
        <v>198</v>
      </c>
      <c r="BN216" s="1" t="s">
        <v>198</v>
      </c>
      <c r="BO216" s="1" t="s">
        <v>198</v>
      </c>
      <c r="BP216" s="1" t="s">
        <v>198</v>
      </c>
      <c r="BQ216" s="1" t="s">
        <v>2118</v>
      </c>
      <c r="BR216" s="1" t="s">
        <v>2118</v>
      </c>
      <c r="BS216" s="1" t="s">
        <v>2418</v>
      </c>
      <c r="BT216" s="1" t="s">
        <v>2118</v>
      </c>
      <c r="BU216" s="1" t="s">
        <v>198</v>
      </c>
      <c r="BV216" s="1" t="s">
        <v>183</v>
      </c>
      <c r="BW216" s="1" t="s">
        <v>2267</v>
      </c>
      <c r="BX216" s="1" t="s">
        <v>2622</v>
      </c>
      <c r="BY216" s="1" t="s">
        <v>705</v>
      </c>
      <c r="BZ216" s="1" t="s">
        <v>713</v>
      </c>
      <c r="CA216" s="1" t="s">
        <v>719</v>
      </c>
      <c r="CB216" s="1" t="s">
        <v>729</v>
      </c>
      <c r="CC216" s="1" t="s">
        <v>2623</v>
      </c>
      <c r="CD216" s="1" t="s">
        <v>828</v>
      </c>
      <c r="CE216" s="1" t="s">
        <v>2488</v>
      </c>
      <c r="CF216" s="1" t="s">
        <v>2624</v>
      </c>
      <c r="CG216" s="1" t="s">
        <v>847</v>
      </c>
    </row>
    <row r="217" spans="1:85" ht="12.75" x14ac:dyDescent="0.2">
      <c r="A217" s="14">
        <v>42012.768673275459</v>
      </c>
      <c r="B217" s="1">
        <v>1</v>
      </c>
      <c r="C217" s="1">
        <v>4</v>
      </c>
      <c r="D217" s="1">
        <v>1</v>
      </c>
      <c r="E217" s="1">
        <v>1</v>
      </c>
      <c r="F217" s="1">
        <v>2</v>
      </c>
      <c r="G217" s="1">
        <v>1</v>
      </c>
      <c r="H217" s="1">
        <v>2</v>
      </c>
      <c r="I217" s="1">
        <v>2</v>
      </c>
      <c r="J217" s="1">
        <v>1</v>
      </c>
      <c r="K217" s="1">
        <v>1</v>
      </c>
      <c r="L217" s="1">
        <v>1</v>
      </c>
      <c r="M217" s="1">
        <v>1</v>
      </c>
      <c r="N217" s="1">
        <v>1</v>
      </c>
      <c r="O217" s="1">
        <v>3</v>
      </c>
      <c r="P217" s="1">
        <v>1</v>
      </c>
      <c r="Q217" s="1">
        <v>3</v>
      </c>
      <c r="R217" s="1">
        <v>2</v>
      </c>
      <c r="S217" s="1">
        <v>1</v>
      </c>
      <c r="T217" s="1">
        <v>1</v>
      </c>
      <c r="U217" s="1">
        <v>1</v>
      </c>
      <c r="V217" s="1">
        <v>2</v>
      </c>
      <c r="W217" s="1">
        <v>2</v>
      </c>
      <c r="X217" s="1">
        <v>1</v>
      </c>
      <c r="Y217" s="1">
        <v>2</v>
      </c>
      <c r="Z217" s="1">
        <v>3</v>
      </c>
      <c r="AA217" s="1">
        <v>2</v>
      </c>
      <c r="AB217" s="1">
        <v>3</v>
      </c>
      <c r="AC217" s="1">
        <v>3</v>
      </c>
      <c r="AD217" s="1">
        <v>3</v>
      </c>
      <c r="AE217" s="1">
        <v>3</v>
      </c>
      <c r="AF217" s="1">
        <v>4</v>
      </c>
      <c r="AG217" s="1">
        <v>3</v>
      </c>
      <c r="AH217" s="1">
        <v>4</v>
      </c>
      <c r="AI217" s="1">
        <v>4</v>
      </c>
      <c r="AJ217" s="1">
        <v>1</v>
      </c>
      <c r="AK217" s="1">
        <v>3</v>
      </c>
      <c r="AL217" s="1">
        <v>1</v>
      </c>
      <c r="AM217" s="1">
        <v>1</v>
      </c>
      <c r="AN217" s="1">
        <v>1</v>
      </c>
      <c r="AO217" s="1">
        <v>2</v>
      </c>
      <c r="AP217" s="1">
        <v>2</v>
      </c>
      <c r="AQ217" s="1">
        <v>3</v>
      </c>
      <c r="AR217" s="1">
        <v>1</v>
      </c>
      <c r="AS217" s="1">
        <v>1</v>
      </c>
      <c r="AT217" s="1">
        <v>1</v>
      </c>
      <c r="AU217" s="1">
        <v>1</v>
      </c>
      <c r="AV217" s="1">
        <v>1</v>
      </c>
      <c r="AW217" s="1">
        <v>3</v>
      </c>
      <c r="AX217" s="1">
        <v>1</v>
      </c>
      <c r="AY217" s="1">
        <v>1</v>
      </c>
      <c r="AZ217" s="1">
        <v>3</v>
      </c>
      <c r="BA217" s="1">
        <v>1</v>
      </c>
      <c r="BB217" s="1">
        <v>1</v>
      </c>
      <c r="BC217" s="1">
        <v>1</v>
      </c>
      <c r="BD217" s="1">
        <v>2</v>
      </c>
      <c r="BE217" s="1" t="s">
        <v>2411</v>
      </c>
      <c r="BF217" s="1" t="s">
        <v>2413</v>
      </c>
      <c r="BG217" s="1" t="s">
        <v>2412</v>
      </c>
      <c r="BH217" s="1" t="s">
        <v>2416</v>
      </c>
      <c r="BI217" s="1" t="s">
        <v>2414</v>
      </c>
      <c r="BJ217" s="1" t="s">
        <v>2415</v>
      </c>
      <c r="BK217" s="1" t="s">
        <v>2418</v>
      </c>
      <c r="BL217" s="1" t="s">
        <v>1564</v>
      </c>
      <c r="BM217" s="1" t="s">
        <v>1564</v>
      </c>
      <c r="BN217" s="1" t="s">
        <v>2418</v>
      </c>
      <c r="BO217" s="1" t="s">
        <v>198</v>
      </c>
      <c r="BP217" s="1" t="s">
        <v>1564</v>
      </c>
      <c r="BQ217" s="1" t="s">
        <v>1564</v>
      </c>
      <c r="BR217" s="1" t="s">
        <v>1564</v>
      </c>
      <c r="BS217" s="1" t="s">
        <v>198</v>
      </c>
      <c r="BT217" s="1" t="s">
        <v>198</v>
      </c>
      <c r="BU217" s="1" t="s">
        <v>198</v>
      </c>
      <c r="BV217" s="1" t="s">
        <v>2119</v>
      </c>
      <c r="BX217" s="1" t="s">
        <v>2128</v>
      </c>
      <c r="BY217" s="1" t="s">
        <v>705</v>
      </c>
      <c r="BZ217" s="1" t="s">
        <v>713</v>
      </c>
      <c r="CA217" s="1" t="s">
        <v>719</v>
      </c>
      <c r="CB217" s="1" t="s">
        <v>727</v>
      </c>
      <c r="CC217" s="1" t="s">
        <v>1762</v>
      </c>
      <c r="CD217" s="1" t="s">
        <v>741</v>
      </c>
      <c r="CE217" s="1" t="s">
        <v>1283</v>
      </c>
      <c r="CF217" s="1" t="s">
        <v>837</v>
      </c>
      <c r="CG217" s="1" t="s">
        <v>844</v>
      </c>
    </row>
    <row r="218" spans="1:85" ht="12.75" x14ac:dyDescent="0.2">
      <c r="A218" s="14">
        <v>42012.80495479166</v>
      </c>
      <c r="B218" s="1">
        <v>2</v>
      </c>
      <c r="C218" s="1">
        <v>4</v>
      </c>
      <c r="D218" s="1">
        <v>4</v>
      </c>
      <c r="E218" s="1">
        <v>4</v>
      </c>
      <c r="F218" s="1">
        <v>4</v>
      </c>
      <c r="G218" s="1">
        <v>4</v>
      </c>
      <c r="H218" s="1">
        <v>3</v>
      </c>
      <c r="I218" s="1">
        <v>3</v>
      </c>
      <c r="J218" s="1">
        <v>3</v>
      </c>
      <c r="K218" s="1">
        <v>3</v>
      </c>
      <c r="L218" s="1">
        <v>4</v>
      </c>
      <c r="M218" s="1">
        <v>4</v>
      </c>
      <c r="N218" s="1">
        <v>3</v>
      </c>
      <c r="O218" s="1">
        <v>4</v>
      </c>
      <c r="P218" s="1">
        <v>4</v>
      </c>
      <c r="Q218" s="1">
        <v>3</v>
      </c>
      <c r="R218" s="1">
        <v>4</v>
      </c>
      <c r="S218" s="1">
        <v>5</v>
      </c>
      <c r="T218" s="1">
        <v>2</v>
      </c>
      <c r="U218" s="1">
        <v>4</v>
      </c>
      <c r="V218" s="1">
        <v>5</v>
      </c>
      <c r="W218" s="1">
        <v>4</v>
      </c>
      <c r="X218" s="1">
        <v>1</v>
      </c>
      <c r="Y218" s="1">
        <v>2</v>
      </c>
      <c r="Z218" s="1">
        <v>2</v>
      </c>
      <c r="AA218" s="1">
        <v>3</v>
      </c>
      <c r="AB218" s="1">
        <v>2</v>
      </c>
      <c r="AC218" s="1">
        <v>3</v>
      </c>
      <c r="AD218" s="1">
        <v>3</v>
      </c>
      <c r="AE218" s="1">
        <v>3</v>
      </c>
      <c r="AF218" s="1">
        <v>4</v>
      </c>
      <c r="AG218" s="1">
        <v>3</v>
      </c>
      <c r="AH218" s="1">
        <v>3</v>
      </c>
      <c r="AI218" s="1">
        <v>4</v>
      </c>
      <c r="AJ218" s="1">
        <v>3</v>
      </c>
      <c r="AK218" s="1">
        <v>3</v>
      </c>
      <c r="AL218" s="1">
        <v>4</v>
      </c>
      <c r="AM218" s="1">
        <v>3</v>
      </c>
      <c r="AN218" s="1">
        <v>4</v>
      </c>
      <c r="AO218" s="1">
        <v>3</v>
      </c>
      <c r="AP218" s="1">
        <v>3</v>
      </c>
      <c r="AQ218" s="1">
        <v>2</v>
      </c>
      <c r="AR218" s="1">
        <v>3</v>
      </c>
      <c r="AS218" s="1">
        <v>3</v>
      </c>
      <c r="AT218" s="1">
        <v>4</v>
      </c>
      <c r="AU218" s="1">
        <v>3</v>
      </c>
      <c r="AV218" s="1">
        <v>3</v>
      </c>
      <c r="AW218" s="1">
        <v>4</v>
      </c>
      <c r="AX218" s="1">
        <v>4</v>
      </c>
      <c r="AY218" s="1">
        <v>3</v>
      </c>
      <c r="AZ218" s="1">
        <v>4</v>
      </c>
      <c r="BA218" s="1">
        <v>4</v>
      </c>
      <c r="BB218" s="1">
        <v>2</v>
      </c>
      <c r="BC218" s="1">
        <v>3</v>
      </c>
      <c r="BD218" s="1">
        <v>5</v>
      </c>
      <c r="BE218" s="1" t="s">
        <v>2414</v>
      </c>
      <c r="BF218" s="1" t="s">
        <v>2413</v>
      </c>
      <c r="BG218" s="1" t="s">
        <v>2413</v>
      </c>
      <c r="BH218" s="1" t="s">
        <v>2415</v>
      </c>
      <c r="BI218" s="1" t="s">
        <v>2411</v>
      </c>
      <c r="BJ218" s="1" t="s">
        <v>2416</v>
      </c>
      <c r="BK218" s="1" t="s">
        <v>2418</v>
      </c>
      <c r="BL218" s="1" t="s">
        <v>198</v>
      </c>
      <c r="BM218" s="1" t="s">
        <v>198</v>
      </c>
      <c r="BN218" s="1" t="s">
        <v>198</v>
      </c>
      <c r="BO218" s="1" t="s">
        <v>2418</v>
      </c>
      <c r="BP218" s="1" t="s">
        <v>1564</v>
      </c>
      <c r="BQ218" s="1" t="s">
        <v>1564</v>
      </c>
      <c r="BR218" s="1" t="s">
        <v>2418</v>
      </c>
      <c r="BS218" s="1" t="s">
        <v>5</v>
      </c>
      <c r="BT218" s="1" t="s">
        <v>5</v>
      </c>
      <c r="BU218" s="1" t="s">
        <v>198</v>
      </c>
      <c r="BV218" s="1" t="s">
        <v>2119</v>
      </c>
      <c r="BW218" s="1" t="s">
        <v>2125</v>
      </c>
      <c r="BX218" s="1" t="s">
        <v>2128</v>
      </c>
      <c r="BY218" s="1" t="s">
        <v>705</v>
      </c>
      <c r="BZ218" s="1" t="s">
        <v>714</v>
      </c>
      <c r="CA218" s="1" t="s">
        <v>1371</v>
      </c>
      <c r="CB218" s="1" t="s">
        <v>727</v>
      </c>
      <c r="CC218" s="1" t="s">
        <v>1714</v>
      </c>
      <c r="CD218" s="1" t="s">
        <v>828</v>
      </c>
      <c r="CE218" s="1" t="s">
        <v>1346</v>
      </c>
      <c r="CF218" s="1" t="s">
        <v>837</v>
      </c>
      <c r="CG218" s="1" t="s">
        <v>844</v>
      </c>
    </row>
    <row r="219" spans="1:85" ht="12.75" x14ac:dyDescent="0.2">
      <c r="A219" s="14">
        <v>42013.43769421296</v>
      </c>
      <c r="B219" s="1">
        <v>4</v>
      </c>
      <c r="C219" s="1">
        <v>5</v>
      </c>
      <c r="D219" s="1">
        <v>4</v>
      </c>
      <c r="E219" s="1">
        <v>4</v>
      </c>
      <c r="F219" s="1">
        <v>5</v>
      </c>
      <c r="G219" s="1">
        <v>3</v>
      </c>
      <c r="H219" s="1">
        <v>4</v>
      </c>
      <c r="I219" s="1">
        <v>5</v>
      </c>
      <c r="J219" s="1">
        <v>5</v>
      </c>
      <c r="K219" s="1">
        <v>2</v>
      </c>
      <c r="L219" s="1">
        <v>3</v>
      </c>
      <c r="M219" s="1">
        <v>4</v>
      </c>
      <c r="N219" s="1">
        <v>3</v>
      </c>
      <c r="O219" s="1">
        <v>4</v>
      </c>
      <c r="P219" s="1">
        <v>5</v>
      </c>
      <c r="Q219" s="1">
        <v>1</v>
      </c>
      <c r="R219" s="1">
        <v>3</v>
      </c>
      <c r="S219" s="1">
        <v>5</v>
      </c>
      <c r="T219" s="1">
        <v>2</v>
      </c>
      <c r="U219" s="1">
        <v>4</v>
      </c>
      <c r="V219" s="1">
        <v>5</v>
      </c>
      <c r="W219" s="1">
        <v>5</v>
      </c>
      <c r="X219" s="1">
        <v>5</v>
      </c>
      <c r="Y219" s="1">
        <v>5</v>
      </c>
      <c r="Z219" s="1">
        <v>5</v>
      </c>
      <c r="AA219" s="1">
        <v>5</v>
      </c>
      <c r="AB219" s="1">
        <v>5</v>
      </c>
      <c r="AC219" s="1">
        <v>5</v>
      </c>
      <c r="AD219" s="1">
        <v>5</v>
      </c>
      <c r="AE219" s="1">
        <v>5</v>
      </c>
      <c r="AF219" s="1">
        <v>5</v>
      </c>
      <c r="AG219" s="1">
        <v>5</v>
      </c>
      <c r="AH219" s="1">
        <v>5</v>
      </c>
      <c r="AI219" s="1">
        <v>5</v>
      </c>
      <c r="AJ219" s="1">
        <v>4</v>
      </c>
      <c r="AK219" s="1">
        <v>5</v>
      </c>
      <c r="AL219" s="1">
        <v>5</v>
      </c>
      <c r="AM219" s="1">
        <v>2</v>
      </c>
      <c r="AN219" s="1">
        <v>5</v>
      </c>
      <c r="AO219" s="1">
        <v>4</v>
      </c>
      <c r="AP219" s="1">
        <v>3</v>
      </c>
      <c r="AQ219" s="1">
        <v>5</v>
      </c>
      <c r="AR219" s="1">
        <v>2</v>
      </c>
      <c r="AS219" s="1">
        <v>4</v>
      </c>
      <c r="AT219" s="1">
        <v>1</v>
      </c>
      <c r="AU219" s="1">
        <v>3</v>
      </c>
      <c r="AV219" s="1">
        <v>2</v>
      </c>
      <c r="AW219" s="1">
        <v>4</v>
      </c>
      <c r="AX219" s="1">
        <v>5</v>
      </c>
      <c r="AY219" s="1">
        <v>2</v>
      </c>
      <c r="AZ219" s="1">
        <v>3</v>
      </c>
      <c r="BA219" s="1">
        <v>4</v>
      </c>
      <c r="BB219" s="1">
        <v>2</v>
      </c>
      <c r="BC219" s="1">
        <v>2</v>
      </c>
      <c r="BD219" s="1">
        <v>5</v>
      </c>
      <c r="BE219" s="1" t="s">
        <v>2411</v>
      </c>
      <c r="BF219" s="1" t="s">
        <v>2413</v>
      </c>
      <c r="BG219" s="1" t="s">
        <v>2412</v>
      </c>
      <c r="BH219" s="1" t="s">
        <v>2415</v>
      </c>
      <c r="BI219" s="1" t="s">
        <v>2414</v>
      </c>
      <c r="BJ219" s="1" t="s">
        <v>2416</v>
      </c>
      <c r="BK219" s="1" t="s">
        <v>2418</v>
      </c>
      <c r="BL219" s="1" t="s">
        <v>2418</v>
      </c>
      <c r="BM219" s="1" t="s">
        <v>2418</v>
      </c>
      <c r="BN219" s="1" t="s">
        <v>2418</v>
      </c>
      <c r="BO219" s="1" t="s">
        <v>198</v>
      </c>
      <c r="BP219" s="1" t="s">
        <v>2418</v>
      </c>
      <c r="BQ219" s="1" t="s">
        <v>1564</v>
      </c>
      <c r="BR219" s="1" t="s">
        <v>2418</v>
      </c>
      <c r="BS219" s="1" t="s">
        <v>2418</v>
      </c>
      <c r="BT219" s="1" t="s">
        <v>2418</v>
      </c>
      <c r="BU219" s="1" t="s">
        <v>198</v>
      </c>
      <c r="BV219" s="1" t="s">
        <v>184</v>
      </c>
      <c r="BX219" s="1" t="s">
        <v>2128</v>
      </c>
      <c r="BY219" s="1" t="s">
        <v>705</v>
      </c>
      <c r="BZ219" s="1" t="s">
        <v>711</v>
      </c>
      <c r="CA219" s="1" t="s">
        <v>719</v>
      </c>
      <c r="CB219" s="1" t="s">
        <v>727</v>
      </c>
      <c r="CC219" s="1" t="s">
        <v>977</v>
      </c>
      <c r="CD219" s="1" t="s">
        <v>830</v>
      </c>
      <c r="CE219" s="1" t="s">
        <v>994</v>
      </c>
      <c r="CF219" s="1" t="s">
        <v>837</v>
      </c>
      <c r="CG219" s="1" t="s">
        <v>844</v>
      </c>
    </row>
    <row r="220" spans="1:85" ht="12.75" x14ac:dyDescent="0.2">
      <c r="A220" s="14">
        <v>42013.445790578706</v>
      </c>
      <c r="B220" s="1">
        <v>4</v>
      </c>
      <c r="C220" s="1">
        <v>5</v>
      </c>
      <c r="D220" s="1">
        <v>1</v>
      </c>
      <c r="E220" s="1">
        <v>1</v>
      </c>
      <c r="F220" s="1">
        <v>3</v>
      </c>
      <c r="G220" s="1">
        <v>5</v>
      </c>
      <c r="H220" s="1">
        <v>3</v>
      </c>
      <c r="I220" s="1">
        <v>3</v>
      </c>
      <c r="J220" s="1">
        <v>2</v>
      </c>
      <c r="K220" s="1">
        <v>1</v>
      </c>
      <c r="L220" s="1">
        <v>2</v>
      </c>
      <c r="M220" s="1">
        <v>4</v>
      </c>
      <c r="N220" s="1">
        <v>3</v>
      </c>
      <c r="O220" s="1">
        <v>3</v>
      </c>
      <c r="P220" s="1">
        <v>3</v>
      </c>
      <c r="Q220" s="1">
        <v>4</v>
      </c>
      <c r="R220" s="1">
        <v>3</v>
      </c>
      <c r="S220" s="1">
        <v>5</v>
      </c>
      <c r="T220" s="1">
        <v>1</v>
      </c>
      <c r="U220" s="1">
        <v>1</v>
      </c>
      <c r="V220" s="1">
        <v>5</v>
      </c>
      <c r="W220" s="1">
        <v>1</v>
      </c>
      <c r="X220" s="1">
        <v>2</v>
      </c>
      <c r="Y220" s="1">
        <v>4</v>
      </c>
      <c r="Z220" s="1">
        <v>1</v>
      </c>
      <c r="AA220" s="1">
        <v>4</v>
      </c>
      <c r="AB220" s="1">
        <v>2</v>
      </c>
      <c r="AC220" s="1">
        <v>4</v>
      </c>
      <c r="AD220" s="1">
        <v>4</v>
      </c>
      <c r="AE220" s="1">
        <v>4</v>
      </c>
      <c r="AF220" s="1">
        <v>3</v>
      </c>
      <c r="AG220" s="1">
        <v>4</v>
      </c>
      <c r="AH220" s="1">
        <v>5</v>
      </c>
      <c r="AI220" s="1">
        <v>4</v>
      </c>
      <c r="AJ220" s="1">
        <v>3</v>
      </c>
      <c r="AK220" s="1">
        <v>5</v>
      </c>
      <c r="AL220" s="1">
        <v>1</v>
      </c>
      <c r="AM220" s="1">
        <v>1</v>
      </c>
      <c r="AN220" s="1">
        <v>3</v>
      </c>
      <c r="AO220" s="1">
        <v>5</v>
      </c>
      <c r="AP220" s="1">
        <v>3</v>
      </c>
      <c r="AQ220" s="1">
        <v>3</v>
      </c>
      <c r="AR220" s="1">
        <v>3</v>
      </c>
      <c r="AS220" s="1">
        <v>1</v>
      </c>
      <c r="AT220" s="1">
        <v>2</v>
      </c>
      <c r="AU220" s="1">
        <v>3</v>
      </c>
      <c r="AV220" s="1">
        <v>3</v>
      </c>
      <c r="AW220" s="1">
        <v>3</v>
      </c>
      <c r="AX220" s="1">
        <v>3</v>
      </c>
      <c r="AY220" s="1">
        <v>4</v>
      </c>
      <c r="AZ220" s="1">
        <v>3</v>
      </c>
      <c r="BA220" s="1">
        <v>5</v>
      </c>
      <c r="BB220" s="1">
        <v>1</v>
      </c>
      <c r="BC220" s="1">
        <v>1</v>
      </c>
      <c r="BD220" s="1">
        <v>5</v>
      </c>
      <c r="BE220" s="1" t="s">
        <v>5</v>
      </c>
      <c r="BF220" s="1" t="s">
        <v>2411</v>
      </c>
      <c r="BG220" s="1" t="s">
        <v>2414</v>
      </c>
      <c r="BH220" s="1" t="s">
        <v>2413</v>
      </c>
      <c r="BI220" s="1" t="s">
        <v>2412</v>
      </c>
      <c r="BJ220" s="1" t="s">
        <v>2415</v>
      </c>
      <c r="BK220" s="1" t="s">
        <v>198</v>
      </c>
      <c r="BL220" s="1" t="s">
        <v>1564</v>
      </c>
      <c r="BM220" s="1" t="s">
        <v>1564</v>
      </c>
      <c r="BN220" s="1" t="s">
        <v>198</v>
      </c>
      <c r="BO220" s="1" t="s">
        <v>1564</v>
      </c>
      <c r="BP220" s="1" t="s">
        <v>1564</v>
      </c>
      <c r="BQ220" s="1" t="s">
        <v>1564</v>
      </c>
      <c r="BR220" s="1" t="s">
        <v>1564</v>
      </c>
      <c r="BS220" s="1" t="s">
        <v>1564</v>
      </c>
      <c r="BT220" s="1" t="s">
        <v>1564</v>
      </c>
      <c r="BU220" s="1" t="s">
        <v>198</v>
      </c>
      <c r="BV220" s="1" t="s">
        <v>183</v>
      </c>
      <c r="BX220" s="1" t="s">
        <v>2128</v>
      </c>
      <c r="BY220" s="1" t="s">
        <v>705</v>
      </c>
      <c r="BZ220" s="1" t="s">
        <v>713</v>
      </c>
      <c r="CA220" s="1" t="s">
        <v>719</v>
      </c>
      <c r="CB220" s="1" t="s">
        <v>727</v>
      </c>
      <c r="CC220" s="1" t="s">
        <v>1289</v>
      </c>
      <c r="CD220" s="1" t="s">
        <v>828</v>
      </c>
      <c r="CE220" s="1" t="s">
        <v>1378</v>
      </c>
      <c r="CF220" s="1" t="s">
        <v>837</v>
      </c>
      <c r="CG220" s="1" t="s">
        <v>844</v>
      </c>
    </row>
    <row r="221" spans="1:85" ht="12.75" x14ac:dyDescent="0.2">
      <c r="A221" s="14">
        <v>42013.506473333335</v>
      </c>
      <c r="B221" s="1">
        <v>5</v>
      </c>
      <c r="C221" s="1">
        <v>5</v>
      </c>
      <c r="D221" s="1">
        <v>4</v>
      </c>
      <c r="E221" s="1">
        <v>1</v>
      </c>
      <c r="F221" s="1">
        <v>5</v>
      </c>
      <c r="G221" s="1">
        <v>4</v>
      </c>
      <c r="H221" s="1">
        <v>5</v>
      </c>
      <c r="I221" s="1">
        <v>5</v>
      </c>
      <c r="J221" s="1">
        <v>4</v>
      </c>
      <c r="K221" s="1">
        <v>3</v>
      </c>
      <c r="L221" s="1">
        <v>3</v>
      </c>
      <c r="M221" s="1">
        <v>2</v>
      </c>
      <c r="N221" s="1">
        <v>4</v>
      </c>
      <c r="O221" s="1">
        <v>5</v>
      </c>
      <c r="P221" s="1">
        <v>4</v>
      </c>
      <c r="Q221" s="1">
        <v>3</v>
      </c>
      <c r="R221" s="1">
        <v>4</v>
      </c>
      <c r="S221" s="1">
        <v>5</v>
      </c>
      <c r="T221" s="1">
        <v>1</v>
      </c>
      <c r="U221" s="1">
        <v>1</v>
      </c>
      <c r="V221" s="1">
        <v>5</v>
      </c>
      <c r="W221" s="1">
        <v>4</v>
      </c>
      <c r="X221" s="1">
        <v>2</v>
      </c>
      <c r="Y221" s="1">
        <v>5</v>
      </c>
      <c r="Z221" s="1">
        <v>5</v>
      </c>
      <c r="AA221" s="1">
        <v>5</v>
      </c>
      <c r="AB221" s="1">
        <v>4</v>
      </c>
      <c r="AC221" s="1">
        <v>5</v>
      </c>
      <c r="AD221" s="1">
        <v>4</v>
      </c>
      <c r="AE221" s="1">
        <v>5</v>
      </c>
      <c r="AF221" s="1">
        <v>5</v>
      </c>
      <c r="AG221" s="1">
        <v>5</v>
      </c>
      <c r="AH221" s="1">
        <v>5</v>
      </c>
      <c r="AI221" s="1">
        <v>5</v>
      </c>
      <c r="AJ221" s="1">
        <v>5</v>
      </c>
      <c r="AK221" s="1">
        <v>5</v>
      </c>
      <c r="AL221" s="1">
        <v>5</v>
      </c>
      <c r="AM221" s="1">
        <v>1</v>
      </c>
      <c r="AN221" s="1">
        <v>5</v>
      </c>
      <c r="AO221" s="1">
        <v>5</v>
      </c>
      <c r="AP221" s="1">
        <v>4</v>
      </c>
      <c r="AQ221" s="1">
        <v>5</v>
      </c>
      <c r="AR221" s="1">
        <v>3</v>
      </c>
      <c r="AS221" s="1">
        <v>5</v>
      </c>
      <c r="AT221" s="1">
        <v>4</v>
      </c>
      <c r="AU221" s="1">
        <v>2</v>
      </c>
      <c r="AV221" s="1">
        <v>5</v>
      </c>
      <c r="AW221" s="1">
        <v>4</v>
      </c>
      <c r="AX221" s="1">
        <v>5</v>
      </c>
      <c r="AY221" s="1">
        <v>4</v>
      </c>
      <c r="AZ221" s="1">
        <v>5</v>
      </c>
      <c r="BA221" s="1">
        <v>5</v>
      </c>
      <c r="BB221" s="1">
        <v>1</v>
      </c>
      <c r="BC221" s="1">
        <v>1</v>
      </c>
      <c r="BD221" s="1">
        <v>5</v>
      </c>
      <c r="BE221" s="1" t="s">
        <v>2414</v>
      </c>
      <c r="BF221" s="1" t="s">
        <v>2413</v>
      </c>
      <c r="BG221" s="1" t="s">
        <v>2416</v>
      </c>
      <c r="BH221" s="1" t="s">
        <v>2415</v>
      </c>
      <c r="BI221" s="1" t="s">
        <v>2411</v>
      </c>
      <c r="BJ221" s="1" t="s">
        <v>2412</v>
      </c>
      <c r="BK221" s="1" t="s">
        <v>198</v>
      </c>
      <c r="BL221" s="1" t="s">
        <v>2418</v>
      </c>
      <c r="BM221" s="1" t="s">
        <v>2418</v>
      </c>
      <c r="BN221" s="1" t="s">
        <v>198</v>
      </c>
      <c r="BO221" s="1" t="s">
        <v>198</v>
      </c>
      <c r="BP221" s="1" t="s">
        <v>2418</v>
      </c>
      <c r="BQ221" s="1" t="s">
        <v>2418</v>
      </c>
      <c r="BR221" s="1" t="s">
        <v>2418</v>
      </c>
      <c r="BS221" s="1" t="s">
        <v>2418</v>
      </c>
      <c r="BT221" s="1" t="s">
        <v>2418</v>
      </c>
      <c r="BU221" s="1" t="s">
        <v>198</v>
      </c>
      <c r="BV221" s="1" t="s">
        <v>2131</v>
      </c>
      <c r="BW221" s="1" t="s">
        <v>2130</v>
      </c>
      <c r="BX221" s="1" t="s">
        <v>2128</v>
      </c>
      <c r="BY221" s="1" t="s">
        <v>705</v>
      </c>
      <c r="BZ221" s="1" t="s">
        <v>711</v>
      </c>
      <c r="CA221" s="1" t="s">
        <v>719</v>
      </c>
      <c r="CB221" s="1" t="s">
        <v>727</v>
      </c>
      <c r="CC221" s="1" t="s">
        <v>1180</v>
      </c>
      <c r="CD221" s="1" t="s">
        <v>206</v>
      </c>
      <c r="CE221" s="1" t="s">
        <v>2607</v>
      </c>
      <c r="CF221" s="1" t="s">
        <v>837</v>
      </c>
      <c r="CG221" s="1" t="s">
        <v>844</v>
      </c>
    </row>
    <row r="222" spans="1:85" ht="12.75" x14ac:dyDescent="0.2">
      <c r="A222" s="14">
        <v>42013.539221932871</v>
      </c>
      <c r="B222" s="1">
        <v>4</v>
      </c>
      <c r="C222" s="1">
        <v>4</v>
      </c>
      <c r="D222" s="1">
        <v>3</v>
      </c>
      <c r="E222" s="1">
        <v>1</v>
      </c>
      <c r="F222" s="1">
        <v>5</v>
      </c>
      <c r="G222" s="1">
        <v>5</v>
      </c>
      <c r="H222" s="1">
        <v>5</v>
      </c>
      <c r="I222" s="1">
        <v>4</v>
      </c>
      <c r="J222" s="1">
        <v>3</v>
      </c>
      <c r="K222" s="1">
        <v>4</v>
      </c>
      <c r="L222" s="1">
        <v>2</v>
      </c>
      <c r="M222" s="1">
        <v>3</v>
      </c>
      <c r="N222" s="1">
        <v>2</v>
      </c>
      <c r="O222" s="1">
        <v>3</v>
      </c>
      <c r="P222" s="1">
        <v>4</v>
      </c>
      <c r="Q222" s="1">
        <v>3</v>
      </c>
      <c r="R222" s="1">
        <v>3</v>
      </c>
      <c r="S222" s="1">
        <v>5</v>
      </c>
      <c r="T222" s="1">
        <v>1</v>
      </c>
      <c r="U222" s="1">
        <v>4</v>
      </c>
      <c r="V222" s="1">
        <v>5</v>
      </c>
      <c r="W222" s="1">
        <v>5</v>
      </c>
      <c r="X222" s="1">
        <v>2</v>
      </c>
      <c r="Y222" s="1">
        <v>5</v>
      </c>
      <c r="Z222" s="1">
        <v>4</v>
      </c>
      <c r="AA222" s="1">
        <v>5</v>
      </c>
      <c r="AB222" s="1">
        <v>5</v>
      </c>
      <c r="AC222" s="1">
        <v>3</v>
      </c>
      <c r="AD222" s="1">
        <v>3</v>
      </c>
      <c r="AE222" s="1">
        <v>5</v>
      </c>
      <c r="AF222" s="1">
        <v>4</v>
      </c>
      <c r="AG222" s="1">
        <v>3</v>
      </c>
      <c r="AH222" s="1">
        <v>5</v>
      </c>
      <c r="AI222" s="1">
        <v>4</v>
      </c>
      <c r="AJ222" s="1">
        <v>5</v>
      </c>
      <c r="AK222" s="1">
        <v>4</v>
      </c>
      <c r="AL222" s="1">
        <v>4</v>
      </c>
      <c r="AM222" s="1" t="s">
        <v>5</v>
      </c>
      <c r="AN222" s="1">
        <v>5</v>
      </c>
      <c r="AO222" s="1">
        <v>5</v>
      </c>
      <c r="AP222" s="1">
        <v>5</v>
      </c>
      <c r="AQ222" s="1">
        <v>5</v>
      </c>
      <c r="AR222" s="1">
        <v>3</v>
      </c>
      <c r="AS222" s="1">
        <v>3</v>
      </c>
      <c r="AT222" s="1">
        <v>3</v>
      </c>
      <c r="AU222" s="1">
        <v>4</v>
      </c>
      <c r="AV222" s="1">
        <v>2</v>
      </c>
      <c r="AW222" s="1">
        <v>3</v>
      </c>
      <c r="AX222" s="1">
        <v>4</v>
      </c>
      <c r="AY222" s="1">
        <v>4</v>
      </c>
      <c r="AZ222" s="1">
        <v>2</v>
      </c>
      <c r="BA222" s="1">
        <v>5</v>
      </c>
      <c r="BB222" s="1" t="s">
        <v>5</v>
      </c>
      <c r="BC222" s="1">
        <v>5</v>
      </c>
      <c r="BD222" s="1">
        <v>5</v>
      </c>
      <c r="BE222" s="1" t="s">
        <v>2413</v>
      </c>
      <c r="BF222" s="1" t="s">
        <v>2414</v>
      </c>
      <c r="BG222" s="1" t="s">
        <v>2411</v>
      </c>
      <c r="BH222" s="1" t="s">
        <v>2412</v>
      </c>
      <c r="BI222" s="1" t="s">
        <v>2415</v>
      </c>
      <c r="BJ222" s="1" t="s">
        <v>2416</v>
      </c>
      <c r="BK222" s="1" t="s">
        <v>2418</v>
      </c>
      <c r="BL222" s="1" t="s">
        <v>198</v>
      </c>
      <c r="BM222" s="1" t="s">
        <v>198</v>
      </c>
      <c r="BN222" s="1" t="s">
        <v>5</v>
      </c>
      <c r="BO222" s="1" t="s">
        <v>198</v>
      </c>
      <c r="BP222" s="1" t="s">
        <v>2118</v>
      </c>
      <c r="BQ222" s="1" t="s">
        <v>198</v>
      </c>
      <c r="BR222" s="1" t="s">
        <v>198</v>
      </c>
      <c r="BS222" s="1" t="s">
        <v>198</v>
      </c>
      <c r="BT222" s="1" t="s">
        <v>198</v>
      </c>
      <c r="BU222" s="1" t="s">
        <v>198</v>
      </c>
      <c r="BV222" s="1" t="s">
        <v>181</v>
      </c>
      <c r="BX222" s="1" t="s">
        <v>2128</v>
      </c>
      <c r="BY222" s="1" t="s">
        <v>705</v>
      </c>
      <c r="BZ222" s="1" t="s">
        <v>712</v>
      </c>
      <c r="CA222" s="1" t="s">
        <v>719</v>
      </c>
      <c r="CB222" s="1" t="s">
        <v>727</v>
      </c>
      <c r="CC222" s="1" t="s">
        <v>1914</v>
      </c>
      <c r="CD222" s="1" t="s">
        <v>830</v>
      </c>
      <c r="CE222" s="1" t="s">
        <v>2431</v>
      </c>
      <c r="CF222" s="1" t="s">
        <v>837</v>
      </c>
      <c r="CG222" s="1" t="s">
        <v>844</v>
      </c>
    </row>
    <row r="223" spans="1:85" ht="12.75" x14ac:dyDescent="0.2">
      <c r="A223" s="14">
        <v>42013.541387789352</v>
      </c>
      <c r="B223" s="1">
        <v>3</v>
      </c>
      <c r="C223" s="1">
        <v>3</v>
      </c>
      <c r="D223" s="1">
        <v>2</v>
      </c>
      <c r="E223" s="1">
        <v>5</v>
      </c>
      <c r="F223" s="1">
        <v>5</v>
      </c>
      <c r="G223" s="1">
        <v>3</v>
      </c>
      <c r="H223" s="1">
        <v>5</v>
      </c>
      <c r="I223" s="1">
        <v>5</v>
      </c>
      <c r="J223" s="1" t="s">
        <v>5</v>
      </c>
      <c r="K223" s="1">
        <v>3</v>
      </c>
      <c r="L223" s="1">
        <v>3</v>
      </c>
      <c r="M223" s="1">
        <v>4</v>
      </c>
      <c r="N223" s="1">
        <v>4</v>
      </c>
      <c r="O223" s="1">
        <v>5</v>
      </c>
      <c r="P223" s="1">
        <v>5</v>
      </c>
      <c r="Q223" s="1">
        <v>4</v>
      </c>
      <c r="R223" s="1">
        <v>4</v>
      </c>
      <c r="S223" s="1">
        <v>5</v>
      </c>
      <c r="T223" s="1">
        <v>1</v>
      </c>
      <c r="U223" s="1">
        <v>5</v>
      </c>
      <c r="V223" s="1">
        <v>5</v>
      </c>
      <c r="W223" s="1" t="s">
        <v>5</v>
      </c>
      <c r="X223" s="1">
        <v>5</v>
      </c>
      <c r="Y223" s="1">
        <v>4</v>
      </c>
      <c r="Z223" s="1">
        <v>4</v>
      </c>
      <c r="AA223" s="1" t="s">
        <v>5</v>
      </c>
      <c r="AB223" s="1">
        <v>3</v>
      </c>
      <c r="AC223" s="1" t="s">
        <v>5</v>
      </c>
      <c r="AD223" s="1" t="s">
        <v>5</v>
      </c>
      <c r="AE223" s="1" t="s">
        <v>5</v>
      </c>
      <c r="AF223" s="1" t="s">
        <v>5</v>
      </c>
      <c r="AG223" s="1">
        <v>1</v>
      </c>
      <c r="AH223" s="1">
        <v>3</v>
      </c>
      <c r="AI223" s="1" t="s">
        <v>5</v>
      </c>
      <c r="AJ223" s="1">
        <v>5</v>
      </c>
      <c r="AK223" s="1">
        <v>4</v>
      </c>
      <c r="AL223" s="1">
        <v>4</v>
      </c>
      <c r="AM223" s="1">
        <v>5</v>
      </c>
      <c r="AN223" s="1">
        <v>5</v>
      </c>
      <c r="AO223" s="1">
        <v>5</v>
      </c>
      <c r="AP223" s="1">
        <v>5</v>
      </c>
      <c r="AQ223" s="1">
        <v>5</v>
      </c>
      <c r="AR223" s="1" t="s">
        <v>5</v>
      </c>
      <c r="AS223" s="1" t="s">
        <v>5</v>
      </c>
      <c r="AT223" s="1">
        <v>5</v>
      </c>
      <c r="AU223" s="1">
        <v>3</v>
      </c>
      <c r="AV223" s="1">
        <v>4</v>
      </c>
      <c r="AW223" s="1">
        <v>5</v>
      </c>
      <c r="AX223" s="1">
        <v>5</v>
      </c>
      <c r="AY223" s="1">
        <v>5</v>
      </c>
      <c r="AZ223" s="1">
        <v>4</v>
      </c>
      <c r="BA223" s="1">
        <v>5</v>
      </c>
      <c r="BB223" s="1">
        <v>2</v>
      </c>
      <c r="BC223" s="1">
        <v>3</v>
      </c>
      <c r="BD223" s="1">
        <v>5</v>
      </c>
      <c r="BE223" s="1" t="s">
        <v>2411</v>
      </c>
      <c r="BF223" s="1" t="s">
        <v>2414</v>
      </c>
      <c r="BG223" s="1" t="s">
        <v>2413</v>
      </c>
      <c r="BH223" s="1" t="s">
        <v>2412</v>
      </c>
      <c r="BI223" s="1" t="s">
        <v>2415</v>
      </c>
      <c r="BJ223" s="1" t="s">
        <v>2416</v>
      </c>
      <c r="BK223" s="1" t="s">
        <v>198</v>
      </c>
      <c r="BL223" s="1" t="s">
        <v>198</v>
      </c>
      <c r="BM223" s="1" t="s">
        <v>198</v>
      </c>
      <c r="BN223" s="1" t="s">
        <v>198</v>
      </c>
      <c r="BO223" s="1" t="s">
        <v>198</v>
      </c>
      <c r="BP223" s="1" t="s">
        <v>198</v>
      </c>
      <c r="BQ223" s="1" t="s">
        <v>198</v>
      </c>
      <c r="BR223" s="1" t="s">
        <v>198</v>
      </c>
      <c r="BS223" s="1" t="s">
        <v>198</v>
      </c>
      <c r="BT223" s="1" t="s">
        <v>198</v>
      </c>
      <c r="BU223" s="1" t="s">
        <v>198</v>
      </c>
      <c r="BV223" s="1" t="s">
        <v>183</v>
      </c>
      <c r="BW223" s="1" t="s">
        <v>2125</v>
      </c>
      <c r="BX223" s="1" t="s">
        <v>2128</v>
      </c>
      <c r="BY223" s="1" t="s">
        <v>704</v>
      </c>
      <c r="BZ223" s="1" t="s">
        <v>713</v>
      </c>
      <c r="CA223" s="1" t="s">
        <v>719</v>
      </c>
      <c r="CB223" s="1" t="s">
        <v>727</v>
      </c>
      <c r="CC223" s="1" t="s">
        <v>2625</v>
      </c>
      <c r="CD223" s="1" t="s">
        <v>236</v>
      </c>
      <c r="CE223" s="1" t="s">
        <v>830</v>
      </c>
      <c r="CF223" s="1" t="s">
        <v>837</v>
      </c>
      <c r="CG223" s="1" t="s">
        <v>844</v>
      </c>
    </row>
    <row r="224" spans="1:85" ht="12.75" x14ac:dyDescent="0.2">
      <c r="A224" s="14">
        <v>42013.541585011575</v>
      </c>
      <c r="B224" s="1">
        <v>2</v>
      </c>
      <c r="C224" s="1">
        <v>5</v>
      </c>
      <c r="D224" s="1">
        <v>5</v>
      </c>
      <c r="E224" s="1">
        <v>2</v>
      </c>
      <c r="F224" s="1">
        <v>5</v>
      </c>
      <c r="G224" s="1">
        <v>3</v>
      </c>
      <c r="H224" s="1">
        <v>5</v>
      </c>
      <c r="I224" s="1">
        <v>1</v>
      </c>
      <c r="J224" s="1">
        <v>5</v>
      </c>
      <c r="K224" s="1">
        <v>3</v>
      </c>
      <c r="L224" s="1">
        <v>2</v>
      </c>
      <c r="M224" s="1">
        <v>5</v>
      </c>
      <c r="N224" s="1">
        <v>4</v>
      </c>
      <c r="O224" s="1">
        <v>5</v>
      </c>
      <c r="P224" s="1">
        <v>5</v>
      </c>
      <c r="Q224" s="1">
        <v>5</v>
      </c>
      <c r="R224" s="1">
        <v>3</v>
      </c>
      <c r="S224" s="1">
        <v>3</v>
      </c>
      <c r="T224" s="1">
        <v>1</v>
      </c>
      <c r="U224" s="1">
        <v>3</v>
      </c>
      <c r="V224" s="1">
        <v>5</v>
      </c>
      <c r="W224" s="1">
        <v>3</v>
      </c>
      <c r="X224" s="1">
        <v>5</v>
      </c>
      <c r="Y224" s="1">
        <v>3</v>
      </c>
      <c r="Z224" s="1">
        <v>3</v>
      </c>
      <c r="AA224" s="1">
        <v>5</v>
      </c>
      <c r="AB224" s="1">
        <v>5</v>
      </c>
      <c r="AC224" s="1">
        <v>4</v>
      </c>
      <c r="AD224" s="1">
        <v>5</v>
      </c>
      <c r="AE224" s="1">
        <v>3</v>
      </c>
      <c r="AF224" s="1">
        <v>5</v>
      </c>
      <c r="AG224" s="1">
        <v>5</v>
      </c>
      <c r="AH224" s="1">
        <v>3</v>
      </c>
      <c r="AI224" s="1">
        <v>4</v>
      </c>
      <c r="AJ224" s="1">
        <v>2</v>
      </c>
      <c r="AK224" s="1">
        <v>5</v>
      </c>
      <c r="AL224" s="1">
        <v>5</v>
      </c>
      <c r="AM224" s="1">
        <v>2</v>
      </c>
      <c r="AN224" s="1">
        <v>5</v>
      </c>
      <c r="AO224" s="1">
        <v>3</v>
      </c>
      <c r="AP224" s="1">
        <v>5</v>
      </c>
      <c r="AQ224" s="1">
        <v>2</v>
      </c>
      <c r="AR224" s="1">
        <v>4</v>
      </c>
      <c r="AS224" s="1">
        <v>2</v>
      </c>
      <c r="AT224" s="1">
        <v>3</v>
      </c>
      <c r="AU224" s="1">
        <v>5</v>
      </c>
      <c r="AV224" s="1">
        <v>5</v>
      </c>
      <c r="AW224" s="1">
        <v>5</v>
      </c>
      <c r="AX224" s="1">
        <v>5</v>
      </c>
      <c r="AY224" s="1">
        <v>5</v>
      </c>
      <c r="AZ224" s="1">
        <v>3</v>
      </c>
      <c r="BA224" s="1">
        <v>3</v>
      </c>
      <c r="BB224" s="1">
        <v>1</v>
      </c>
      <c r="BC224" s="1">
        <v>3</v>
      </c>
      <c r="BD224" s="1">
        <v>5</v>
      </c>
      <c r="BE224" s="1" t="s">
        <v>2414</v>
      </c>
      <c r="BF224" s="1" t="s">
        <v>2411</v>
      </c>
      <c r="BG224" s="1" t="s">
        <v>2415</v>
      </c>
      <c r="BH224" s="1" t="s">
        <v>2416</v>
      </c>
      <c r="BI224" s="1" t="s">
        <v>2413</v>
      </c>
      <c r="BJ224" s="1" t="s">
        <v>2412</v>
      </c>
      <c r="BK224" s="1" t="s">
        <v>198</v>
      </c>
      <c r="BL224" s="1" t="s">
        <v>198</v>
      </c>
      <c r="BM224" s="1" t="s">
        <v>198</v>
      </c>
      <c r="BN224" s="1" t="s">
        <v>2418</v>
      </c>
      <c r="BO224" s="1" t="s">
        <v>198</v>
      </c>
      <c r="BP224" s="1" t="s">
        <v>2418</v>
      </c>
      <c r="BQ224" s="1" t="s">
        <v>198</v>
      </c>
      <c r="BR224" s="1" t="s">
        <v>198</v>
      </c>
      <c r="BS224" s="1" t="s">
        <v>198</v>
      </c>
      <c r="BT224" s="1" t="s">
        <v>198</v>
      </c>
      <c r="BU224" s="1" t="s">
        <v>198</v>
      </c>
      <c r="BV224" s="1" t="s">
        <v>2131</v>
      </c>
      <c r="BW224" s="1" t="s">
        <v>2253</v>
      </c>
      <c r="BX224" s="1" t="s">
        <v>2128</v>
      </c>
      <c r="BY224" s="1" t="s">
        <v>704</v>
      </c>
      <c r="BZ224" s="1" t="s">
        <v>712</v>
      </c>
      <c r="CA224" s="1" t="s">
        <v>719</v>
      </c>
      <c r="CB224" s="1" t="s">
        <v>727</v>
      </c>
      <c r="CC224" s="1" t="s">
        <v>2626</v>
      </c>
      <c r="CD224" s="1" t="s">
        <v>206</v>
      </c>
      <c r="CE224" s="1" t="s">
        <v>1601</v>
      </c>
      <c r="CF224" s="1" t="s">
        <v>837</v>
      </c>
      <c r="CG224" s="1" t="s">
        <v>844</v>
      </c>
    </row>
    <row r="225" spans="1:85" ht="12.75" x14ac:dyDescent="0.2">
      <c r="A225" s="14">
        <v>42014.543963726857</v>
      </c>
      <c r="B225" s="1">
        <v>1</v>
      </c>
      <c r="C225" s="1">
        <v>5</v>
      </c>
      <c r="D225" s="1">
        <v>2</v>
      </c>
      <c r="E225" s="1">
        <v>1</v>
      </c>
      <c r="F225" s="1">
        <v>3</v>
      </c>
      <c r="G225" s="1">
        <v>4</v>
      </c>
      <c r="H225" s="1">
        <v>4</v>
      </c>
      <c r="I225" s="1">
        <v>4</v>
      </c>
      <c r="J225" s="1">
        <v>1</v>
      </c>
      <c r="K225" s="1">
        <v>2</v>
      </c>
      <c r="L225" s="1">
        <v>5</v>
      </c>
      <c r="M225" s="1">
        <v>1</v>
      </c>
      <c r="N225" s="1">
        <v>1</v>
      </c>
      <c r="O225" s="1">
        <v>1</v>
      </c>
      <c r="P225" s="1">
        <v>4</v>
      </c>
      <c r="Q225" s="1">
        <v>3</v>
      </c>
      <c r="R225" s="1">
        <v>1</v>
      </c>
      <c r="S225" s="1">
        <v>5</v>
      </c>
      <c r="T225" s="1">
        <v>2</v>
      </c>
      <c r="U225" s="1">
        <v>4</v>
      </c>
      <c r="V225" s="1">
        <v>5</v>
      </c>
      <c r="W225" s="1">
        <v>4</v>
      </c>
      <c r="X225" s="1">
        <v>1</v>
      </c>
      <c r="Y225" s="1">
        <v>4</v>
      </c>
      <c r="Z225" s="1">
        <v>1</v>
      </c>
      <c r="AA225" s="1">
        <v>1</v>
      </c>
      <c r="AB225" s="1">
        <v>1</v>
      </c>
      <c r="AC225" s="1">
        <v>1</v>
      </c>
      <c r="AD225" s="1">
        <v>1</v>
      </c>
      <c r="AE225" s="1">
        <v>2</v>
      </c>
      <c r="AF225" s="1">
        <v>1</v>
      </c>
      <c r="AG225" s="1">
        <v>1</v>
      </c>
      <c r="AH225" s="1">
        <v>5</v>
      </c>
      <c r="AI225" s="1">
        <v>5</v>
      </c>
      <c r="AJ225" s="1">
        <v>1</v>
      </c>
      <c r="AK225" s="1">
        <v>5</v>
      </c>
      <c r="AL225" s="1">
        <v>2</v>
      </c>
      <c r="AM225" s="1">
        <v>1</v>
      </c>
      <c r="AN225" s="1">
        <v>3</v>
      </c>
      <c r="AO225" s="1">
        <v>4</v>
      </c>
      <c r="AP225" s="1">
        <v>4</v>
      </c>
      <c r="AQ225" s="1">
        <v>5</v>
      </c>
      <c r="AR225" s="1">
        <v>1</v>
      </c>
      <c r="AS225" s="1">
        <v>1</v>
      </c>
      <c r="AT225" s="1">
        <v>5</v>
      </c>
      <c r="AU225" s="1">
        <v>1</v>
      </c>
      <c r="AV225" s="1">
        <v>1</v>
      </c>
      <c r="AW225" s="1">
        <v>1</v>
      </c>
      <c r="AX225" s="1">
        <v>4</v>
      </c>
      <c r="AY225" s="1">
        <v>4</v>
      </c>
      <c r="AZ225" s="1">
        <v>1</v>
      </c>
      <c r="BA225" s="1">
        <v>5</v>
      </c>
      <c r="BB225" s="1">
        <v>3</v>
      </c>
      <c r="BC225" s="1">
        <v>3</v>
      </c>
      <c r="BD225" s="1">
        <v>5</v>
      </c>
      <c r="BE225" s="1" t="s">
        <v>2413</v>
      </c>
      <c r="BF225" s="1" t="s">
        <v>2411</v>
      </c>
      <c r="BG225" s="1" t="s">
        <v>2412</v>
      </c>
      <c r="BH225" s="1" t="s">
        <v>2416</v>
      </c>
      <c r="BI225" s="1" t="s">
        <v>2415</v>
      </c>
      <c r="BJ225" s="1" t="s">
        <v>2414</v>
      </c>
      <c r="BK225" s="1" t="s">
        <v>198</v>
      </c>
      <c r="BL225" s="1" t="s">
        <v>1564</v>
      </c>
      <c r="BM225" s="1" t="s">
        <v>198</v>
      </c>
      <c r="BN225" s="1" t="s">
        <v>198</v>
      </c>
      <c r="BO225" s="1" t="s">
        <v>1564</v>
      </c>
      <c r="BP225" s="1" t="s">
        <v>1564</v>
      </c>
      <c r="BQ225" s="1" t="s">
        <v>1564</v>
      </c>
      <c r="BR225" s="1" t="s">
        <v>1564</v>
      </c>
      <c r="BS225" s="1" t="s">
        <v>198</v>
      </c>
      <c r="BT225" s="1" t="s">
        <v>198</v>
      </c>
      <c r="BU225" s="1" t="s">
        <v>198</v>
      </c>
      <c r="BV225" s="1" t="s">
        <v>187</v>
      </c>
      <c r="BW225" s="1" t="s">
        <v>2121</v>
      </c>
      <c r="BX225" s="1" t="s">
        <v>2128</v>
      </c>
      <c r="BY225" s="1" t="s">
        <v>704</v>
      </c>
      <c r="BZ225" s="1" t="s">
        <v>713</v>
      </c>
      <c r="CA225" s="1" t="s">
        <v>719</v>
      </c>
      <c r="CB225" s="1" t="s">
        <v>727</v>
      </c>
      <c r="CD225" s="1" t="s">
        <v>828</v>
      </c>
      <c r="CF225" s="1" t="s">
        <v>837</v>
      </c>
      <c r="CG225" s="1" t="s">
        <v>844</v>
      </c>
    </row>
    <row r="226" spans="1:85" ht="12.75" x14ac:dyDescent="0.2">
      <c r="A226" s="14">
        <v>42015.832360428249</v>
      </c>
      <c r="B226" s="1">
        <v>2</v>
      </c>
      <c r="C226" s="1">
        <v>3</v>
      </c>
      <c r="D226" s="1">
        <v>4</v>
      </c>
      <c r="E226" s="1">
        <v>1</v>
      </c>
      <c r="F226" s="1">
        <v>5</v>
      </c>
      <c r="G226" s="1">
        <v>1</v>
      </c>
      <c r="H226" s="1">
        <v>1</v>
      </c>
      <c r="I226" s="1">
        <v>1</v>
      </c>
      <c r="J226" s="1">
        <v>3</v>
      </c>
      <c r="K226" s="1">
        <v>3</v>
      </c>
      <c r="L226" s="1">
        <v>4</v>
      </c>
      <c r="M226" s="1">
        <v>1</v>
      </c>
      <c r="N226" s="1">
        <v>4</v>
      </c>
      <c r="O226" s="1">
        <v>4</v>
      </c>
      <c r="P226" s="1">
        <v>3</v>
      </c>
      <c r="Q226" s="1">
        <v>2</v>
      </c>
      <c r="R226" s="1">
        <v>3</v>
      </c>
      <c r="S226" s="1">
        <v>4</v>
      </c>
      <c r="T226" s="1">
        <v>1</v>
      </c>
      <c r="U226" s="1">
        <v>3</v>
      </c>
      <c r="V226" s="1">
        <v>5</v>
      </c>
      <c r="W226" s="1">
        <v>1</v>
      </c>
      <c r="X226" s="1">
        <v>1</v>
      </c>
      <c r="Y226" s="1">
        <v>2</v>
      </c>
      <c r="Z226" s="1">
        <v>3</v>
      </c>
      <c r="AA226" s="1">
        <v>2</v>
      </c>
      <c r="AB226" s="1">
        <v>4</v>
      </c>
      <c r="AC226" s="1">
        <v>1</v>
      </c>
      <c r="AD226" s="1" t="s">
        <v>5</v>
      </c>
      <c r="AE226" s="1">
        <v>1</v>
      </c>
      <c r="AF226" s="1">
        <v>4</v>
      </c>
      <c r="AG226" s="1">
        <v>3</v>
      </c>
      <c r="AH226" s="1">
        <v>3</v>
      </c>
      <c r="AI226" s="1" t="s">
        <v>5</v>
      </c>
      <c r="AJ226" s="1">
        <v>2</v>
      </c>
      <c r="AK226" s="1">
        <v>3</v>
      </c>
      <c r="AL226" s="1">
        <v>3</v>
      </c>
      <c r="AM226" s="1">
        <v>1</v>
      </c>
      <c r="AN226" s="1">
        <v>5</v>
      </c>
      <c r="AO226" s="1">
        <v>1</v>
      </c>
      <c r="AP226" s="1">
        <v>3</v>
      </c>
      <c r="AQ226" s="1" t="s">
        <v>5</v>
      </c>
      <c r="AR226" s="1">
        <v>3</v>
      </c>
      <c r="AS226" s="1">
        <v>3</v>
      </c>
      <c r="AT226" s="1">
        <v>5</v>
      </c>
      <c r="AU226" s="1" t="s">
        <v>5</v>
      </c>
      <c r="AV226" s="1">
        <v>2</v>
      </c>
      <c r="AW226" s="1">
        <v>3</v>
      </c>
      <c r="AX226" s="1">
        <v>3</v>
      </c>
      <c r="AY226" s="1">
        <v>3</v>
      </c>
      <c r="AZ226" s="1">
        <v>3</v>
      </c>
      <c r="BA226" s="1">
        <v>4</v>
      </c>
      <c r="BB226" s="1">
        <v>1</v>
      </c>
      <c r="BC226" s="1">
        <v>4</v>
      </c>
      <c r="BD226" s="1">
        <v>5</v>
      </c>
      <c r="BE226" s="1" t="s">
        <v>2413</v>
      </c>
      <c r="BF226" s="1" t="s">
        <v>2412</v>
      </c>
      <c r="BG226" s="1" t="s">
        <v>2414</v>
      </c>
      <c r="BH226" s="1" t="s">
        <v>2416</v>
      </c>
      <c r="BI226" s="1" t="s">
        <v>2415</v>
      </c>
      <c r="BJ226" s="1" t="s">
        <v>2411</v>
      </c>
      <c r="BK226" s="1" t="s">
        <v>198</v>
      </c>
      <c r="BL226" s="1" t="s">
        <v>1564</v>
      </c>
      <c r="BM226" s="1" t="s">
        <v>198</v>
      </c>
      <c r="BN226" s="1" t="s">
        <v>198</v>
      </c>
      <c r="BO226" s="1" t="s">
        <v>198</v>
      </c>
      <c r="BP226" s="1" t="s">
        <v>1564</v>
      </c>
      <c r="BQ226" s="1" t="s">
        <v>1564</v>
      </c>
      <c r="BR226" s="1" t="s">
        <v>1564</v>
      </c>
      <c r="BS226" s="1" t="s">
        <v>1564</v>
      </c>
      <c r="BT226" s="1" t="s">
        <v>1564</v>
      </c>
      <c r="BU226" s="1" t="s">
        <v>198</v>
      </c>
      <c r="BV226" s="1" t="s">
        <v>187</v>
      </c>
      <c r="BX226" s="1" t="s">
        <v>2206</v>
      </c>
      <c r="BY226" s="1" t="s">
        <v>704</v>
      </c>
      <c r="BZ226" s="1" t="s">
        <v>714</v>
      </c>
      <c r="CA226" s="1" t="s">
        <v>719</v>
      </c>
      <c r="CB226" s="1" t="s">
        <v>727</v>
      </c>
      <c r="CC226" s="1" t="s">
        <v>933</v>
      </c>
      <c r="CD226" s="1" t="s">
        <v>741</v>
      </c>
      <c r="CE226" s="1" t="s">
        <v>1669</v>
      </c>
      <c r="CF226" s="1" t="s">
        <v>837</v>
      </c>
      <c r="CG226" s="1" t="s">
        <v>844</v>
      </c>
    </row>
    <row r="227" spans="1:85" ht="12.75" x14ac:dyDescent="0.2">
      <c r="A227" s="14">
        <v>42015.921108333336</v>
      </c>
      <c r="B227" s="1">
        <v>3</v>
      </c>
      <c r="C227" s="1" t="s">
        <v>5</v>
      </c>
      <c r="D227" s="1">
        <v>3</v>
      </c>
      <c r="E227" s="1">
        <v>3</v>
      </c>
      <c r="F227" s="1" t="s">
        <v>5</v>
      </c>
      <c r="G227" s="1" t="s">
        <v>5</v>
      </c>
      <c r="H227" s="1">
        <v>3</v>
      </c>
      <c r="I227" s="1">
        <v>3</v>
      </c>
      <c r="J227" s="1">
        <v>3</v>
      </c>
      <c r="K227" s="1">
        <v>5</v>
      </c>
      <c r="L227" s="1">
        <v>4</v>
      </c>
      <c r="M227" s="1">
        <v>1</v>
      </c>
      <c r="N227" s="1">
        <v>3</v>
      </c>
      <c r="O227" s="1">
        <v>5</v>
      </c>
      <c r="P227" s="1">
        <v>4</v>
      </c>
      <c r="Q227" s="1">
        <v>5</v>
      </c>
      <c r="R227" s="1">
        <v>5</v>
      </c>
      <c r="S227" s="1">
        <v>5</v>
      </c>
      <c r="T227" s="1">
        <v>1</v>
      </c>
      <c r="U227" s="1">
        <v>4</v>
      </c>
      <c r="V227" s="1">
        <v>4</v>
      </c>
      <c r="W227" s="1">
        <v>5</v>
      </c>
      <c r="X227" s="1">
        <v>4</v>
      </c>
      <c r="Y227" s="1">
        <v>4</v>
      </c>
      <c r="Z227" s="1">
        <v>4</v>
      </c>
      <c r="AA227" s="1">
        <v>5</v>
      </c>
      <c r="AB227" s="1">
        <v>5</v>
      </c>
      <c r="AC227" s="1">
        <v>4</v>
      </c>
      <c r="AD227" s="1">
        <v>3</v>
      </c>
      <c r="AE227" s="1">
        <v>4</v>
      </c>
      <c r="AF227" s="1">
        <v>3</v>
      </c>
      <c r="AG227" s="1">
        <v>4</v>
      </c>
      <c r="AH227" s="1">
        <v>5</v>
      </c>
      <c r="AI227" s="1">
        <v>3</v>
      </c>
      <c r="AJ227" s="1">
        <v>3</v>
      </c>
      <c r="AK227" s="1">
        <v>1</v>
      </c>
      <c r="AL227" s="1">
        <v>3</v>
      </c>
      <c r="AM227" s="1">
        <v>3</v>
      </c>
      <c r="AN227" s="1">
        <v>1</v>
      </c>
      <c r="AO227" s="1" t="s">
        <v>5</v>
      </c>
      <c r="AP227" s="1">
        <v>3</v>
      </c>
      <c r="AQ227" s="1">
        <v>1</v>
      </c>
      <c r="AR227" s="1">
        <v>3</v>
      </c>
      <c r="AS227" s="1">
        <v>5</v>
      </c>
      <c r="AT227" s="1">
        <v>4</v>
      </c>
      <c r="AU227" s="1">
        <v>1</v>
      </c>
      <c r="AV227" s="1">
        <v>3</v>
      </c>
      <c r="AW227" s="1">
        <v>5</v>
      </c>
      <c r="AX227" s="1">
        <v>5</v>
      </c>
      <c r="AY227" s="1">
        <v>5</v>
      </c>
      <c r="AZ227" s="1">
        <v>5</v>
      </c>
      <c r="BA227" s="1">
        <v>4</v>
      </c>
      <c r="BB227" s="1">
        <v>1</v>
      </c>
      <c r="BC227" s="1">
        <v>3</v>
      </c>
      <c r="BD227" s="1">
        <v>4</v>
      </c>
      <c r="BE227" s="1" t="s">
        <v>2414</v>
      </c>
      <c r="BF227" s="1" t="s">
        <v>2411</v>
      </c>
      <c r="BG227" s="1" t="s">
        <v>2416</v>
      </c>
      <c r="BH227" s="1" t="s">
        <v>2415</v>
      </c>
      <c r="BI227" s="1" t="s">
        <v>2412</v>
      </c>
      <c r="BJ227" s="1" t="s">
        <v>2413</v>
      </c>
      <c r="BK227" s="1" t="s">
        <v>198</v>
      </c>
      <c r="BL227" s="1" t="s">
        <v>2418</v>
      </c>
      <c r="BM227" s="1" t="s">
        <v>198</v>
      </c>
      <c r="BN227" s="1" t="s">
        <v>198</v>
      </c>
      <c r="BO227" s="1" t="s">
        <v>198</v>
      </c>
      <c r="BP227" s="1" t="s">
        <v>198</v>
      </c>
      <c r="BQ227" s="1" t="s">
        <v>5</v>
      </c>
      <c r="BR227" s="1" t="s">
        <v>5</v>
      </c>
      <c r="BS227" s="1" t="s">
        <v>5</v>
      </c>
      <c r="BT227" s="1" t="s">
        <v>5</v>
      </c>
      <c r="BU227" s="1" t="s">
        <v>198</v>
      </c>
      <c r="BV227" s="1" t="s">
        <v>2119</v>
      </c>
      <c r="BW227" s="1" t="s">
        <v>2121</v>
      </c>
      <c r="BX227" s="1" t="s">
        <v>2128</v>
      </c>
      <c r="BY227" s="1" t="s">
        <v>704</v>
      </c>
      <c r="BZ227" s="1" t="s">
        <v>714</v>
      </c>
      <c r="CA227" s="1" t="s">
        <v>1668</v>
      </c>
      <c r="CB227" s="1" t="s">
        <v>727</v>
      </c>
      <c r="CC227" s="1" t="s">
        <v>2627</v>
      </c>
      <c r="CD227" s="1" t="s">
        <v>741</v>
      </c>
      <c r="CE227" s="1" t="s">
        <v>236</v>
      </c>
      <c r="CF227" s="1" t="s">
        <v>837</v>
      </c>
      <c r="CG227" s="1" t="s">
        <v>844</v>
      </c>
    </row>
    <row r="228" spans="1:85" ht="12.75" x14ac:dyDescent="0.2">
      <c r="A228" s="14">
        <v>42015.927124016198</v>
      </c>
      <c r="B228" s="1">
        <v>3</v>
      </c>
      <c r="C228" s="1">
        <v>2</v>
      </c>
      <c r="D228" s="1">
        <v>2</v>
      </c>
      <c r="E228" s="1">
        <v>5</v>
      </c>
      <c r="F228" s="1">
        <v>5</v>
      </c>
      <c r="G228" s="1">
        <v>2</v>
      </c>
      <c r="H228" s="1">
        <v>1</v>
      </c>
      <c r="I228" s="1">
        <v>1</v>
      </c>
      <c r="J228" s="1">
        <v>3</v>
      </c>
      <c r="K228" s="1">
        <v>5</v>
      </c>
      <c r="L228" s="1">
        <v>3</v>
      </c>
      <c r="M228" s="1">
        <v>1</v>
      </c>
      <c r="N228" s="1">
        <v>1</v>
      </c>
      <c r="O228" s="1">
        <v>5</v>
      </c>
      <c r="P228" s="1">
        <v>2</v>
      </c>
      <c r="Q228" s="1">
        <v>5</v>
      </c>
      <c r="R228" s="1">
        <v>5</v>
      </c>
      <c r="S228" s="1">
        <v>5</v>
      </c>
      <c r="T228" s="1">
        <v>5</v>
      </c>
      <c r="U228" s="1">
        <v>1</v>
      </c>
      <c r="V228" s="1">
        <v>5</v>
      </c>
      <c r="W228" s="1">
        <v>5</v>
      </c>
      <c r="X228" s="1">
        <v>3</v>
      </c>
      <c r="Y228" s="1">
        <v>4</v>
      </c>
      <c r="Z228" s="1">
        <v>3</v>
      </c>
      <c r="AA228" s="1">
        <v>5</v>
      </c>
      <c r="AB228" s="1">
        <v>4</v>
      </c>
      <c r="AC228" s="1">
        <v>5</v>
      </c>
      <c r="AD228" s="1">
        <v>3</v>
      </c>
      <c r="AE228" s="1">
        <v>3</v>
      </c>
      <c r="AF228" s="1">
        <v>4</v>
      </c>
      <c r="AG228" s="1">
        <v>3</v>
      </c>
      <c r="AH228" s="1">
        <v>3</v>
      </c>
      <c r="AI228" s="1">
        <v>3</v>
      </c>
      <c r="AJ228" s="1">
        <v>3</v>
      </c>
      <c r="AK228" s="1">
        <v>2</v>
      </c>
      <c r="AL228" s="1">
        <v>2</v>
      </c>
      <c r="AM228" s="1">
        <v>5</v>
      </c>
      <c r="AN228" s="1">
        <v>5</v>
      </c>
      <c r="AO228" s="1">
        <v>1</v>
      </c>
      <c r="AP228" s="1">
        <v>1</v>
      </c>
      <c r="AQ228" s="1">
        <v>1</v>
      </c>
      <c r="AR228" s="1">
        <v>3</v>
      </c>
      <c r="AS228" s="1">
        <v>5</v>
      </c>
      <c r="AT228" s="1">
        <v>2</v>
      </c>
      <c r="AU228" s="1">
        <v>2</v>
      </c>
      <c r="AV228" s="1">
        <v>1</v>
      </c>
      <c r="AW228" s="1">
        <v>5</v>
      </c>
      <c r="AX228" s="1">
        <v>2</v>
      </c>
      <c r="AY228" s="1">
        <v>5</v>
      </c>
      <c r="AZ228" s="1">
        <v>5</v>
      </c>
      <c r="BA228" s="1">
        <v>5</v>
      </c>
      <c r="BB228" s="1">
        <v>5</v>
      </c>
      <c r="BC228" s="1">
        <v>1</v>
      </c>
      <c r="BD228" s="1">
        <v>5</v>
      </c>
      <c r="BE228" s="1" t="s">
        <v>2414</v>
      </c>
      <c r="BF228" s="1" t="s">
        <v>2412</v>
      </c>
      <c r="BG228" s="1" t="s">
        <v>2416</v>
      </c>
      <c r="BH228" s="1" t="s">
        <v>2415</v>
      </c>
      <c r="BI228" s="1" t="s">
        <v>2413</v>
      </c>
      <c r="BJ228" s="1" t="s">
        <v>2411</v>
      </c>
      <c r="BK228" s="1" t="s">
        <v>2118</v>
      </c>
      <c r="BL228" s="1" t="s">
        <v>2118</v>
      </c>
      <c r="BM228" s="1" t="s">
        <v>2118</v>
      </c>
      <c r="BN228" s="1" t="s">
        <v>2118</v>
      </c>
      <c r="BO228" s="1" t="s">
        <v>2118</v>
      </c>
      <c r="BP228" s="1" t="s">
        <v>2118</v>
      </c>
      <c r="BQ228" s="1" t="s">
        <v>198</v>
      </c>
      <c r="BR228" s="1" t="s">
        <v>198</v>
      </c>
      <c r="BS228" s="1" t="s">
        <v>198</v>
      </c>
      <c r="BT228" s="1" t="s">
        <v>198</v>
      </c>
      <c r="BU228" s="1" t="s">
        <v>1564</v>
      </c>
      <c r="BY228" s="1" t="s">
        <v>704</v>
      </c>
      <c r="BZ228" s="1" t="s">
        <v>711</v>
      </c>
      <c r="CA228" s="1" t="s">
        <v>1371</v>
      </c>
      <c r="CB228" s="1" t="s">
        <v>727</v>
      </c>
      <c r="CC228" s="1" t="s">
        <v>2628</v>
      </c>
      <c r="CD228" s="1" t="s">
        <v>206</v>
      </c>
      <c r="CE228" s="1" t="s">
        <v>2629</v>
      </c>
      <c r="CF228" s="1" t="s">
        <v>837</v>
      </c>
      <c r="CG228" s="1" t="s">
        <v>844</v>
      </c>
    </row>
    <row r="229" spans="1:85" ht="12.75" x14ac:dyDescent="0.2">
      <c r="A229" s="14">
        <v>42016.342926087964</v>
      </c>
      <c r="B229" s="1">
        <v>1</v>
      </c>
      <c r="C229" s="1">
        <v>5</v>
      </c>
      <c r="D229" s="1">
        <v>4</v>
      </c>
      <c r="E229" s="1">
        <v>1</v>
      </c>
      <c r="F229" s="1">
        <v>5</v>
      </c>
      <c r="G229" s="1">
        <v>1</v>
      </c>
      <c r="H229" s="1">
        <v>2</v>
      </c>
      <c r="I229" s="1">
        <v>1</v>
      </c>
      <c r="J229" s="1">
        <v>3</v>
      </c>
      <c r="K229" s="1">
        <v>1</v>
      </c>
      <c r="L229" s="1">
        <v>1</v>
      </c>
      <c r="M229" s="1">
        <v>2</v>
      </c>
      <c r="N229" s="1">
        <v>1</v>
      </c>
      <c r="O229" s="1">
        <v>1</v>
      </c>
      <c r="P229" s="1">
        <v>1</v>
      </c>
      <c r="Q229" s="1">
        <v>4</v>
      </c>
      <c r="R229" s="1">
        <v>1</v>
      </c>
      <c r="S229" s="1">
        <v>4</v>
      </c>
      <c r="T229" s="1">
        <v>1</v>
      </c>
      <c r="U229" s="1">
        <v>1</v>
      </c>
      <c r="V229" s="1">
        <v>3</v>
      </c>
      <c r="W229" s="1">
        <v>5</v>
      </c>
      <c r="X229" s="1">
        <v>2</v>
      </c>
      <c r="Y229" s="1">
        <v>4</v>
      </c>
      <c r="Z229" s="1">
        <v>2</v>
      </c>
      <c r="AA229" s="1">
        <v>4</v>
      </c>
      <c r="AB229" s="1">
        <v>2</v>
      </c>
      <c r="AC229" s="1">
        <v>4</v>
      </c>
      <c r="AD229" s="1">
        <v>4</v>
      </c>
      <c r="AE229" s="1">
        <v>2</v>
      </c>
      <c r="AF229" s="1">
        <v>4</v>
      </c>
      <c r="AG229" s="1">
        <v>5</v>
      </c>
      <c r="AH229" s="1">
        <v>3</v>
      </c>
      <c r="AI229" s="1">
        <v>4</v>
      </c>
      <c r="AJ229" s="1">
        <v>1</v>
      </c>
      <c r="AK229" s="1">
        <v>5</v>
      </c>
      <c r="AL229" s="1">
        <v>3</v>
      </c>
      <c r="AM229" s="1">
        <v>1</v>
      </c>
      <c r="AN229" s="1">
        <v>5</v>
      </c>
      <c r="AO229" s="1">
        <v>3</v>
      </c>
      <c r="AP229" s="1">
        <v>3</v>
      </c>
      <c r="AQ229" s="1">
        <v>1</v>
      </c>
      <c r="AR229" s="1">
        <v>3</v>
      </c>
      <c r="AS229" s="1">
        <v>1</v>
      </c>
      <c r="AT229" s="1">
        <v>3</v>
      </c>
      <c r="AU229" s="1">
        <v>1</v>
      </c>
      <c r="AV229" s="1">
        <v>1</v>
      </c>
      <c r="AW229" s="1">
        <v>1</v>
      </c>
      <c r="AX229" s="1">
        <v>3</v>
      </c>
      <c r="AY229" s="1">
        <v>5</v>
      </c>
      <c r="AZ229" s="1">
        <v>1</v>
      </c>
      <c r="BA229" s="1">
        <v>4</v>
      </c>
      <c r="BB229" s="1">
        <v>1</v>
      </c>
      <c r="BC229" s="1">
        <v>1</v>
      </c>
      <c r="BD229" s="1">
        <v>3</v>
      </c>
      <c r="BE229" s="1" t="s">
        <v>2411</v>
      </c>
      <c r="BF229" s="1" t="s">
        <v>2414</v>
      </c>
      <c r="BG229" s="1" t="s">
        <v>2413</v>
      </c>
      <c r="BH229" s="1" t="s">
        <v>2412</v>
      </c>
      <c r="BI229" s="1" t="s">
        <v>2416</v>
      </c>
      <c r="BJ229" s="1" t="s">
        <v>2415</v>
      </c>
      <c r="BK229" s="1" t="s">
        <v>198</v>
      </c>
      <c r="BL229" s="1" t="s">
        <v>1564</v>
      </c>
      <c r="BM229" s="1" t="s">
        <v>198</v>
      </c>
      <c r="BN229" s="1" t="s">
        <v>2118</v>
      </c>
      <c r="BO229" s="1" t="s">
        <v>1564</v>
      </c>
      <c r="BP229" s="1" t="s">
        <v>2118</v>
      </c>
      <c r="BQ229" s="1" t="s">
        <v>1564</v>
      </c>
      <c r="BR229" s="1" t="s">
        <v>1564</v>
      </c>
      <c r="BS229" s="1" t="s">
        <v>1564</v>
      </c>
      <c r="BT229" s="1" t="s">
        <v>1564</v>
      </c>
      <c r="BU229" s="1" t="s">
        <v>198</v>
      </c>
      <c r="BV229" s="1" t="s">
        <v>187</v>
      </c>
      <c r="BX229" s="1" t="s">
        <v>2128</v>
      </c>
      <c r="BY229" s="1" t="s">
        <v>704</v>
      </c>
      <c r="BZ229" s="1" t="s">
        <v>712</v>
      </c>
      <c r="CA229" s="1" t="s">
        <v>719</v>
      </c>
      <c r="CB229" s="1" t="s">
        <v>727</v>
      </c>
      <c r="CC229" s="1" t="s">
        <v>933</v>
      </c>
      <c r="CD229" s="1" t="s">
        <v>741</v>
      </c>
      <c r="CE229" s="1" t="s">
        <v>236</v>
      </c>
      <c r="CF229" s="1" t="s">
        <v>837</v>
      </c>
      <c r="CG229" s="1" t="s">
        <v>844</v>
      </c>
    </row>
    <row r="230" spans="1:85" ht="12.75" x14ac:dyDescent="0.2">
      <c r="A230" s="14">
        <v>42016.472370821757</v>
      </c>
      <c r="B230" s="1">
        <v>4</v>
      </c>
      <c r="C230" s="1">
        <v>2</v>
      </c>
      <c r="D230" s="1">
        <v>3</v>
      </c>
      <c r="E230" s="1">
        <v>1</v>
      </c>
      <c r="F230" s="1">
        <v>5</v>
      </c>
      <c r="G230" s="1">
        <v>1</v>
      </c>
      <c r="H230" s="1">
        <v>3</v>
      </c>
      <c r="I230" s="1">
        <v>3</v>
      </c>
      <c r="J230" s="1">
        <v>5</v>
      </c>
      <c r="K230" s="1">
        <v>5</v>
      </c>
      <c r="L230" s="1">
        <v>5</v>
      </c>
      <c r="M230" s="1">
        <v>1</v>
      </c>
      <c r="N230" s="1">
        <v>3</v>
      </c>
      <c r="O230" s="1">
        <v>5</v>
      </c>
      <c r="P230" s="1">
        <v>3</v>
      </c>
      <c r="Q230" s="1">
        <v>4</v>
      </c>
      <c r="R230" s="1">
        <v>4</v>
      </c>
      <c r="S230" s="1">
        <v>4</v>
      </c>
      <c r="T230" s="1">
        <v>1</v>
      </c>
      <c r="U230" s="1">
        <v>2</v>
      </c>
      <c r="V230" s="1">
        <v>4</v>
      </c>
      <c r="W230" s="1">
        <v>5</v>
      </c>
      <c r="X230" s="1">
        <v>3</v>
      </c>
      <c r="Y230" s="1">
        <v>5</v>
      </c>
      <c r="Z230" s="1">
        <v>1</v>
      </c>
      <c r="AA230" s="1">
        <v>5</v>
      </c>
      <c r="AB230" s="1">
        <v>1</v>
      </c>
      <c r="AC230" s="1" t="s">
        <v>5</v>
      </c>
      <c r="AD230" s="1">
        <v>5</v>
      </c>
      <c r="AE230" s="1">
        <v>1</v>
      </c>
      <c r="AF230" s="1">
        <v>3</v>
      </c>
      <c r="AG230" s="1">
        <v>5</v>
      </c>
      <c r="AH230" s="1">
        <v>4</v>
      </c>
      <c r="AI230" s="1" t="s">
        <v>5</v>
      </c>
      <c r="AJ230" s="1" t="s">
        <v>5</v>
      </c>
      <c r="AK230" s="1">
        <v>5</v>
      </c>
      <c r="AL230" s="1" t="s">
        <v>5</v>
      </c>
      <c r="AM230" s="1">
        <v>5</v>
      </c>
      <c r="AN230" s="1">
        <v>5</v>
      </c>
      <c r="AO230" s="1" t="s">
        <v>5</v>
      </c>
      <c r="AP230" s="1" t="s">
        <v>5</v>
      </c>
      <c r="AQ230" s="1">
        <v>5</v>
      </c>
      <c r="AR230" s="1">
        <v>5</v>
      </c>
      <c r="AS230" s="1">
        <v>5</v>
      </c>
      <c r="AT230" s="1">
        <v>5</v>
      </c>
      <c r="AU230" s="1" t="s">
        <v>5</v>
      </c>
      <c r="AV230" s="1">
        <v>5</v>
      </c>
      <c r="AW230" s="1">
        <v>5</v>
      </c>
      <c r="AX230" s="1">
        <v>5</v>
      </c>
      <c r="AY230" s="1">
        <v>5</v>
      </c>
      <c r="AZ230" s="1">
        <v>5</v>
      </c>
      <c r="BA230" s="1">
        <v>5</v>
      </c>
      <c r="BB230" s="1" t="s">
        <v>5</v>
      </c>
      <c r="BC230" s="1">
        <v>5</v>
      </c>
      <c r="BD230" s="1">
        <v>5</v>
      </c>
      <c r="BE230" s="1" t="s">
        <v>2411</v>
      </c>
      <c r="BF230" s="1" t="s">
        <v>2414</v>
      </c>
      <c r="BG230" s="1" t="s">
        <v>2413</v>
      </c>
      <c r="BH230" s="1" t="s">
        <v>2415</v>
      </c>
      <c r="BI230" s="1" t="s">
        <v>2412</v>
      </c>
      <c r="BJ230" s="1" t="s">
        <v>2416</v>
      </c>
      <c r="BK230" s="1" t="s">
        <v>198</v>
      </c>
      <c r="BL230" s="1" t="s">
        <v>2418</v>
      </c>
      <c r="BM230" s="1" t="s">
        <v>1564</v>
      </c>
      <c r="BN230" s="1" t="s">
        <v>2418</v>
      </c>
      <c r="BO230" s="1" t="s">
        <v>2418</v>
      </c>
      <c r="BP230" s="1" t="s">
        <v>1564</v>
      </c>
      <c r="BQ230" s="1" t="s">
        <v>1564</v>
      </c>
      <c r="BR230" s="1" t="s">
        <v>1564</v>
      </c>
      <c r="BS230" s="1" t="s">
        <v>1564</v>
      </c>
      <c r="BT230" s="1" t="s">
        <v>1564</v>
      </c>
      <c r="BU230" s="1" t="s">
        <v>198</v>
      </c>
      <c r="BV230" s="1" t="s">
        <v>187</v>
      </c>
      <c r="BX230" s="1" t="s">
        <v>2128</v>
      </c>
      <c r="BY230" s="1" t="s">
        <v>705</v>
      </c>
      <c r="BZ230" s="1" t="s">
        <v>714</v>
      </c>
      <c r="CA230" s="1" t="s">
        <v>719</v>
      </c>
      <c r="CB230" s="1" t="s">
        <v>727</v>
      </c>
      <c r="CC230" s="1" t="s">
        <v>1134</v>
      </c>
      <c r="CD230" s="1" t="s">
        <v>828</v>
      </c>
      <c r="CE230" s="1" t="s">
        <v>830</v>
      </c>
      <c r="CF230" s="1" t="s">
        <v>2630</v>
      </c>
      <c r="CG230" s="1" t="s">
        <v>846</v>
      </c>
    </row>
    <row r="231" spans="1:85" ht="12.75" x14ac:dyDescent="0.2">
      <c r="A231" s="14">
        <v>42016.474986666668</v>
      </c>
      <c r="B231" s="1">
        <v>3</v>
      </c>
      <c r="C231" s="1">
        <v>2</v>
      </c>
      <c r="D231" s="1">
        <v>2</v>
      </c>
      <c r="E231" s="1">
        <v>3</v>
      </c>
      <c r="F231" s="1">
        <v>3</v>
      </c>
      <c r="G231" s="1">
        <v>3</v>
      </c>
      <c r="H231" s="1">
        <v>3</v>
      </c>
      <c r="I231" s="1">
        <v>3</v>
      </c>
      <c r="J231" s="1">
        <v>1</v>
      </c>
      <c r="K231" s="1">
        <v>4</v>
      </c>
      <c r="L231" s="1">
        <v>4</v>
      </c>
      <c r="M231" s="1">
        <v>3</v>
      </c>
      <c r="N231" s="1">
        <v>3</v>
      </c>
      <c r="O231" s="1">
        <v>3</v>
      </c>
      <c r="P231" s="1">
        <v>3</v>
      </c>
      <c r="Q231" s="1">
        <v>2</v>
      </c>
      <c r="R231" s="1">
        <v>3</v>
      </c>
      <c r="S231" s="1">
        <v>5</v>
      </c>
      <c r="T231" s="1">
        <v>2</v>
      </c>
      <c r="U231" s="1">
        <v>4</v>
      </c>
      <c r="V231" s="1">
        <v>5</v>
      </c>
      <c r="W231" s="1">
        <v>2</v>
      </c>
      <c r="X231" s="1">
        <v>2</v>
      </c>
      <c r="Y231" s="1">
        <v>3</v>
      </c>
      <c r="Z231" s="1">
        <v>2</v>
      </c>
      <c r="AA231" s="1">
        <v>3</v>
      </c>
      <c r="AB231" s="1">
        <v>3</v>
      </c>
      <c r="AC231" s="1">
        <v>3</v>
      </c>
      <c r="AD231" s="1">
        <v>2</v>
      </c>
      <c r="AE231" s="1">
        <v>2</v>
      </c>
      <c r="AF231" s="1">
        <v>4</v>
      </c>
      <c r="AG231" s="1">
        <v>4</v>
      </c>
      <c r="AH231" s="1">
        <v>3</v>
      </c>
      <c r="AI231" s="1">
        <v>2</v>
      </c>
      <c r="AJ231" s="1">
        <v>3</v>
      </c>
      <c r="AK231" s="1">
        <v>2</v>
      </c>
      <c r="AL231" s="1">
        <v>2</v>
      </c>
      <c r="AM231" s="1">
        <v>3</v>
      </c>
      <c r="AN231" s="1">
        <v>4</v>
      </c>
      <c r="AO231" s="1">
        <v>3</v>
      </c>
      <c r="AP231" s="1">
        <v>4</v>
      </c>
      <c r="AQ231" s="1">
        <v>2</v>
      </c>
      <c r="AR231" s="1">
        <v>2</v>
      </c>
      <c r="AS231" s="1">
        <v>3</v>
      </c>
      <c r="AT231" s="1">
        <v>4</v>
      </c>
      <c r="AU231" s="1">
        <v>2</v>
      </c>
      <c r="AV231" s="1">
        <v>3</v>
      </c>
      <c r="AW231" s="1">
        <v>3</v>
      </c>
      <c r="AX231" s="1">
        <v>4</v>
      </c>
      <c r="AY231" s="1">
        <v>3</v>
      </c>
      <c r="AZ231" s="1">
        <v>2</v>
      </c>
      <c r="BA231" s="1">
        <v>5</v>
      </c>
      <c r="BB231" s="1">
        <v>2</v>
      </c>
      <c r="BC231" s="1">
        <v>4</v>
      </c>
      <c r="BD231" s="1">
        <v>5</v>
      </c>
      <c r="BE231" s="1" t="s">
        <v>2412</v>
      </c>
      <c r="BF231" s="1" t="s">
        <v>2411</v>
      </c>
      <c r="BG231" s="1" t="s">
        <v>2413</v>
      </c>
      <c r="BH231" s="1" t="s">
        <v>2414</v>
      </c>
      <c r="BI231" s="1" t="s">
        <v>2416</v>
      </c>
      <c r="BJ231" s="1" t="s">
        <v>2415</v>
      </c>
      <c r="BK231" s="1" t="s">
        <v>198</v>
      </c>
      <c r="BL231" s="1" t="s">
        <v>2418</v>
      </c>
      <c r="BM231" s="1" t="s">
        <v>198</v>
      </c>
      <c r="BN231" s="1" t="s">
        <v>198</v>
      </c>
      <c r="BO231" s="1" t="s">
        <v>1564</v>
      </c>
      <c r="BP231" s="1" t="s">
        <v>198</v>
      </c>
      <c r="BQ231" s="1" t="s">
        <v>2118</v>
      </c>
      <c r="BR231" s="1" t="s">
        <v>1564</v>
      </c>
      <c r="BS231" s="1" t="s">
        <v>2118</v>
      </c>
      <c r="BT231" s="1" t="s">
        <v>2118</v>
      </c>
      <c r="BU231" s="1" t="s">
        <v>198</v>
      </c>
      <c r="BV231" s="1" t="s">
        <v>187</v>
      </c>
      <c r="BW231" s="1" t="s">
        <v>2253</v>
      </c>
      <c r="BX231" s="1" t="s">
        <v>2128</v>
      </c>
      <c r="BY231" s="1" t="s">
        <v>705</v>
      </c>
      <c r="BZ231" s="1" t="s">
        <v>711</v>
      </c>
      <c r="CA231" s="1" t="s">
        <v>719</v>
      </c>
      <c r="CB231" s="1" t="s">
        <v>727</v>
      </c>
      <c r="CC231" s="1" t="s">
        <v>2631</v>
      </c>
      <c r="CD231" s="1" t="s">
        <v>206</v>
      </c>
      <c r="CE231" s="1" t="s">
        <v>2632</v>
      </c>
      <c r="CF231" s="1" t="s">
        <v>837</v>
      </c>
      <c r="CG231" s="1" t="s">
        <v>844</v>
      </c>
    </row>
    <row r="232" spans="1:85" ht="12.75" x14ac:dyDescent="0.2">
      <c r="A232" s="14">
        <v>42016.507153668979</v>
      </c>
      <c r="B232" s="1">
        <v>4</v>
      </c>
      <c r="C232" s="1">
        <v>5</v>
      </c>
      <c r="D232" s="1">
        <v>3</v>
      </c>
      <c r="E232" s="1">
        <v>2</v>
      </c>
      <c r="F232" s="1">
        <v>5</v>
      </c>
      <c r="G232" s="1">
        <v>1</v>
      </c>
      <c r="H232" s="1">
        <v>5</v>
      </c>
      <c r="I232" s="1">
        <v>5</v>
      </c>
      <c r="J232" s="1">
        <v>4</v>
      </c>
      <c r="K232" s="1">
        <v>1</v>
      </c>
      <c r="L232" s="1">
        <v>3</v>
      </c>
      <c r="M232" s="1">
        <v>3</v>
      </c>
      <c r="N232" s="1">
        <v>3</v>
      </c>
      <c r="O232" s="1">
        <v>4</v>
      </c>
      <c r="P232" s="1">
        <v>5</v>
      </c>
      <c r="Q232" s="1">
        <v>5</v>
      </c>
      <c r="R232" s="1">
        <v>3</v>
      </c>
      <c r="S232" s="1">
        <v>5</v>
      </c>
      <c r="T232" s="1">
        <v>5</v>
      </c>
      <c r="U232" s="1">
        <v>1</v>
      </c>
      <c r="V232" s="1">
        <v>5</v>
      </c>
      <c r="W232" s="1">
        <v>2</v>
      </c>
      <c r="X232" s="1">
        <v>2</v>
      </c>
      <c r="Y232" s="1">
        <v>4</v>
      </c>
      <c r="Z232" s="1">
        <v>4</v>
      </c>
      <c r="AA232" s="1">
        <v>5</v>
      </c>
      <c r="AB232" s="1">
        <v>2</v>
      </c>
      <c r="AC232" s="1">
        <v>2</v>
      </c>
      <c r="AD232" s="1">
        <v>4</v>
      </c>
      <c r="AE232" s="1">
        <v>4</v>
      </c>
      <c r="AF232" s="1">
        <v>5</v>
      </c>
      <c r="AG232" s="1">
        <v>4</v>
      </c>
      <c r="AH232" s="1">
        <v>2</v>
      </c>
      <c r="AI232" s="1">
        <v>5</v>
      </c>
      <c r="AJ232" s="1">
        <v>4</v>
      </c>
      <c r="AK232" s="1">
        <v>5</v>
      </c>
      <c r="AL232" s="1">
        <v>4</v>
      </c>
      <c r="AM232" s="1">
        <v>3</v>
      </c>
      <c r="AN232" s="1">
        <v>5</v>
      </c>
      <c r="AO232" s="1">
        <v>1</v>
      </c>
      <c r="AP232" s="1">
        <v>5</v>
      </c>
      <c r="AQ232" s="1">
        <v>5</v>
      </c>
      <c r="AR232" s="1">
        <v>3</v>
      </c>
      <c r="AS232" s="1">
        <v>2</v>
      </c>
      <c r="AT232" s="1">
        <v>3</v>
      </c>
      <c r="AU232" s="1">
        <v>4</v>
      </c>
      <c r="AV232" s="1">
        <v>3</v>
      </c>
      <c r="AW232" s="1">
        <v>3</v>
      </c>
      <c r="AX232" s="1">
        <v>5</v>
      </c>
      <c r="AY232" s="1">
        <v>5</v>
      </c>
      <c r="AZ232" s="1">
        <v>4</v>
      </c>
      <c r="BA232" s="1">
        <v>5</v>
      </c>
      <c r="BB232" s="1">
        <v>4</v>
      </c>
      <c r="BC232" s="1">
        <v>2</v>
      </c>
      <c r="BD232" s="1">
        <v>5</v>
      </c>
      <c r="BE232" s="1" t="s">
        <v>2411</v>
      </c>
      <c r="BF232" s="1" t="s">
        <v>2413</v>
      </c>
      <c r="BG232" s="1" t="s">
        <v>2415</v>
      </c>
      <c r="BH232" s="1" t="s">
        <v>2416</v>
      </c>
      <c r="BI232" s="1" t="s">
        <v>2412</v>
      </c>
      <c r="BJ232" s="1" t="s">
        <v>2414</v>
      </c>
      <c r="BK232" s="1" t="s">
        <v>2418</v>
      </c>
      <c r="BL232" s="1" t="s">
        <v>2418</v>
      </c>
      <c r="BM232" s="1" t="s">
        <v>198</v>
      </c>
      <c r="BN232" s="1" t="s">
        <v>198</v>
      </c>
      <c r="BO232" s="1" t="s">
        <v>198</v>
      </c>
      <c r="BP232" s="1" t="s">
        <v>2418</v>
      </c>
      <c r="BQ232" s="1" t="s">
        <v>2118</v>
      </c>
      <c r="BR232" s="1" t="s">
        <v>2118</v>
      </c>
      <c r="BS232" s="1" t="s">
        <v>2118</v>
      </c>
      <c r="BT232" s="1" t="s">
        <v>2118</v>
      </c>
      <c r="BU232" s="1" t="s">
        <v>198</v>
      </c>
      <c r="BV232" s="1" t="s">
        <v>187</v>
      </c>
      <c r="BW232" s="1" t="s">
        <v>2121</v>
      </c>
      <c r="BX232" s="1" t="s">
        <v>2128</v>
      </c>
      <c r="BY232" s="1" t="s">
        <v>704</v>
      </c>
      <c r="BZ232" s="1" t="s">
        <v>713</v>
      </c>
      <c r="CA232" s="1" t="s">
        <v>719</v>
      </c>
      <c r="CB232" s="1" t="s">
        <v>727</v>
      </c>
      <c r="CC232" s="1" t="s">
        <v>2303</v>
      </c>
      <c r="CD232" s="1" t="s">
        <v>828</v>
      </c>
      <c r="CE232" s="1" t="s">
        <v>1164</v>
      </c>
      <c r="CF232" s="1" t="s">
        <v>1727</v>
      </c>
      <c r="CG232" s="1" t="s">
        <v>844</v>
      </c>
    </row>
    <row r="233" spans="1:85" ht="12.75" x14ac:dyDescent="0.2">
      <c r="A233" s="14">
        <v>42016.605129872689</v>
      </c>
      <c r="B233" s="1">
        <v>3</v>
      </c>
      <c r="C233" s="1">
        <v>5</v>
      </c>
      <c r="D233" s="1">
        <v>2</v>
      </c>
      <c r="E233" s="1">
        <v>2</v>
      </c>
      <c r="F233" s="1">
        <v>5</v>
      </c>
      <c r="G233" s="1">
        <v>5</v>
      </c>
      <c r="H233" s="1">
        <v>4</v>
      </c>
      <c r="I233" s="1">
        <v>4</v>
      </c>
      <c r="J233" s="1">
        <v>3</v>
      </c>
      <c r="K233" s="1">
        <v>3</v>
      </c>
      <c r="L233" s="1">
        <v>2</v>
      </c>
      <c r="M233" s="1">
        <v>1</v>
      </c>
      <c r="N233" s="1">
        <v>2</v>
      </c>
      <c r="O233" s="1">
        <v>1</v>
      </c>
      <c r="P233" s="1">
        <v>4</v>
      </c>
      <c r="Q233" s="1">
        <v>3</v>
      </c>
      <c r="R233" s="1">
        <v>4</v>
      </c>
      <c r="S233" s="1">
        <v>5</v>
      </c>
      <c r="T233" s="1">
        <v>1</v>
      </c>
      <c r="U233" s="1">
        <v>4</v>
      </c>
      <c r="V233" s="1">
        <v>5</v>
      </c>
      <c r="W233" s="1">
        <v>5</v>
      </c>
      <c r="X233" s="1">
        <v>4</v>
      </c>
      <c r="Y233" s="1">
        <v>4</v>
      </c>
      <c r="Z233" s="1">
        <v>4</v>
      </c>
      <c r="AA233" s="1">
        <v>4</v>
      </c>
      <c r="AB233" s="1">
        <v>4</v>
      </c>
      <c r="AC233" s="1" t="s">
        <v>5</v>
      </c>
      <c r="AD233" s="1">
        <v>4</v>
      </c>
      <c r="AE233" s="1">
        <v>3</v>
      </c>
      <c r="AF233" s="1">
        <v>4</v>
      </c>
      <c r="AG233" s="1">
        <v>4</v>
      </c>
      <c r="AH233" s="1">
        <v>5</v>
      </c>
      <c r="AI233" s="1">
        <v>4</v>
      </c>
      <c r="AJ233" s="1">
        <v>3</v>
      </c>
      <c r="AK233" s="1">
        <v>4</v>
      </c>
      <c r="AL233" s="1">
        <v>3</v>
      </c>
      <c r="AM233" s="1">
        <v>2</v>
      </c>
      <c r="AN233" s="1">
        <v>5</v>
      </c>
      <c r="AO233" s="1">
        <v>4</v>
      </c>
      <c r="AP233" s="1">
        <v>3</v>
      </c>
      <c r="AQ233" s="1">
        <v>2</v>
      </c>
      <c r="AR233" s="1">
        <v>3</v>
      </c>
      <c r="AS233" s="1">
        <v>3</v>
      </c>
      <c r="AT233" s="1">
        <v>2</v>
      </c>
      <c r="AU233" s="1">
        <v>3</v>
      </c>
      <c r="AV233" s="1">
        <v>2</v>
      </c>
      <c r="AW233" s="1">
        <v>2</v>
      </c>
      <c r="AX233" s="1">
        <v>4</v>
      </c>
      <c r="AY233" s="1">
        <v>3</v>
      </c>
      <c r="AZ233" s="1">
        <v>3</v>
      </c>
      <c r="BA233" s="1">
        <v>4</v>
      </c>
      <c r="BB233" s="1">
        <v>2</v>
      </c>
      <c r="BC233" s="1">
        <v>4</v>
      </c>
      <c r="BD233" s="1">
        <v>4</v>
      </c>
      <c r="BE233" s="1" t="s">
        <v>2411</v>
      </c>
      <c r="BF233" s="1" t="s">
        <v>2413</v>
      </c>
      <c r="BG233" s="1" t="s">
        <v>2416</v>
      </c>
      <c r="BH233" s="1" t="s">
        <v>2414</v>
      </c>
      <c r="BI233" s="1" t="s">
        <v>2412</v>
      </c>
      <c r="BJ233" s="1" t="s">
        <v>2415</v>
      </c>
      <c r="BK233" s="1" t="s">
        <v>198</v>
      </c>
      <c r="BL233" s="1" t="s">
        <v>2418</v>
      </c>
      <c r="BM233" s="1" t="s">
        <v>198</v>
      </c>
      <c r="BN233" s="1" t="s">
        <v>2418</v>
      </c>
      <c r="BO233" s="1" t="s">
        <v>1564</v>
      </c>
      <c r="BP233" s="1" t="s">
        <v>1564</v>
      </c>
      <c r="BQ233" s="1" t="s">
        <v>5</v>
      </c>
      <c r="BR233" s="1" t="s">
        <v>5</v>
      </c>
      <c r="BS233" s="1" t="s">
        <v>5</v>
      </c>
      <c r="BT233" s="1" t="s">
        <v>5</v>
      </c>
      <c r="BU233" s="1" t="s">
        <v>198</v>
      </c>
      <c r="BV233" s="1" t="s">
        <v>183</v>
      </c>
      <c r="BW233" s="1" t="s">
        <v>2511</v>
      </c>
      <c r="BX233" s="1" t="s">
        <v>2128</v>
      </c>
      <c r="BY233" s="1" t="s">
        <v>705</v>
      </c>
      <c r="BZ233" s="1" t="s">
        <v>712</v>
      </c>
      <c r="CA233" s="1" t="s">
        <v>719</v>
      </c>
      <c r="CB233" s="1" t="s">
        <v>727</v>
      </c>
      <c r="CD233" s="1" t="s">
        <v>206</v>
      </c>
      <c r="CE233" s="1" t="s">
        <v>949</v>
      </c>
      <c r="CF233" s="1" t="s">
        <v>837</v>
      </c>
      <c r="CG233" s="1" t="s">
        <v>844</v>
      </c>
    </row>
    <row r="234" spans="1:85" ht="12.75" x14ac:dyDescent="0.2">
      <c r="A234" s="14">
        <v>42016.647484733796</v>
      </c>
      <c r="B234" s="1">
        <v>5</v>
      </c>
      <c r="C234" s="1">
        <v>3</v>
      </c>
      <c r="D234" s="1">
        <v>1</v>
      </c>
      <c r="E234" s="1">
        <v>4</v>
      </c>
      <c r="F234" s="1">
        <v>5</v>
      </c>
      <c r="G234" s="1">
        <v>1</v>
      </c>
      <c r="H234" s="1">
        <v>1</v>
      </c>
      <c r="I234" s="1">
        <v>1</v>
      </c>
      <c r="J234" s="1">
        <v>3</v>
      </c>
      <c r="K234" s="1">
        <v>5</v>
      </c>
      <c r="L234" s="1">
        <v>1</v>
      </c>
      <c r="M234" s="1">
        <v>1</v>
      </c>
      <c r="N234" s="1">
        <v>1</v>
      </c>
      <c r="O234" s="1">
        <v>1</v>
      </c>
      <c r="P234" s="1">
        <v>3</v>
      </c>
      <c r="Q234" s="1">
        <v>4</v>
      </c>
      <c r="R234" s="1">
        <v>1</v>
      </c>
      <c r="S234" s="1">
        <v>5</v>
      </c>
      <c r="T234" s="1">
        <v>1</v>
      </c>
      <c r="U234" s="1">
        <v>5</v>
      </c>
      <c r="V234" s="1">
        <v>3</v>
      </c>
      <c r="W234" s="1">
        <v>1</v>
      </c>
      <c r="X234" s="1">
        <v>1</v>
      </c>
      <c r="Y234" s="1">
        <v>1</v>
      </c>
      <c r="Z234" s="1">
        <v>4</v>
      </c>
      <c r="AA234" s="1">
        <v>1</v>
      </c>
      <c r="AB234" s="1">
        <v>1</v>
      </c>
      <c r="AC234" s="1">
        <v>1</v>
      </c>
      <c r="AD234" s="1">
        <v>1</v>
      </c>
      <c r="AE234" s="1">
        <v>1</v>
      </c>
      <c r="AF234" s="1">
        <v>1</v>
      </c>
      <c r="AG234" s="1">
        <v>1</v>
      </c>
      <c r="AH234" s="1">
        <v>4</v>
      </c>
      <c r="AI234" s="1">
        <v>1</v>
      </c>
      <c r="AJ234" s="1">
        <v>5</v>
      </c>
      <c r="AK234" s="1">
        <v>1</v>
      </c>
      <c r="AL234" s="1" t="s">
        <v>5</v>
      </c>
      <c r="AM234" s="1" t="s">
        <v>5</v>
      </c>
      <c r="AN234" s="1">
        <v>5</v>
      </c>
      <c r="AO234" s="1">
        <v>3</v>
      </c>
      <c r="AP234" s="1">
        <v>3</v>
      </c>
      <c r="AQ234" s="1" t="s">
        <v>5</v>
      </c>
      <c r="AR234" s="1" t="s">
        <v>5</v>
      </c>
      <c r="AS234" s="1">
        <v>5</v>
      </c>
      <c r="AT234" s="1">
        <v>1</v>
      </c>
      <c r="AU234" s="1" t="s">
        <v>5</v>
      </c>
      <c r="AV234" s="1">
        <v>1</v>
      </c>
      <c r="AW234" s="1">
        <v>3</v>
      </c>
      <c r="AX234" s="1" t="s">
        <v>5</v>
      </c>
      <c r="AY234" s="1">
        <v>4</v>
      </c>
      <c r="AZ234" s="1" t="s">
        <v>5</v>
      </c>
      <c r="BA234" s="1">
        <v>3</v>
      </c>
      <c r="BB234" s="1">
        <v>1</v>
      </c>
      <c r="BC234" s="1">
        <v>5</v>
      </c>
      <c r="BD234" s="1">
        <v>4</v>
      </c>
      <c r="BE234" s="1" t="s">
        <v>2413</v>
      </c>
      <c r="BF234" s="1" t="s">
        <v>2413</v>
      </c>
      <c r="BG234" s="1" t="s">
        <v>2413</v>
      </c>
      <c r="BH234" s="1" t="s">
        <v>2416</v>
      </c>
      <c r="BI234" s="1" t="s">
        <v>2414</v>
      </c>
      <c r="BJ234" s="1" t="s">
        <v>2411</v>
      </c>
      <c r="BK234" s="1" t="s">
        <v>2418</v>
      </c>
      <c r="BL234" s="1" t="s">
        <v>198</v>
      </c>
      <c r="BM234" s="1" t="s">
        <v>198</v>
      </c>
      <c r="BN234" s="1" t="s">
        <v>198</v>
      </c>
      <c r="BO234" s="1" t="s">
        <v>198</v>
      </c>
      <c r="BP234" s="1" t="s">
        <v>198</v>
      </c>
      <c r="BQ234" s="1" t="s">
        <v>2418</v>
      </c>
      <c r="BR234" s="1" t="s">
        <v>2418</v>
      </c>
      <c r="BS234" s="1" t="s">
        <v>2418</v>
      </c>
      <c r="BT234" s="1" t="s">
        <v>2418</v>
      </c>
      <c r="BU234" s="1" t="s">
        <v>182</v>
      </c>
      <c r="BY234" s="1" t="s">
        <v>704</v>
      </c>
      <c r="BZ234" s="1" t="s">
        <v>713</v>
      </c>
      <c r="CA234" s="1" t="s">
        <v>719</v>
      </c>
      <c r="CB234" s="1" t="s">
        <v>728</v>
      </c>
      <c r="CC234" s="1" t="s">
        <v>738</v>
      </c>
      <c r="CD234" s="1" t="s">
        <v>741</v>
      </c>
      <c r="CE234" s="1" t="s">
        <v>1088</v>
      </c>
      <c r="CF234" s="1" t="s">
        <v>838</v>
      </c>
      <c r="CG234" s="1" t="s">
        <v>845</v>
      </c>
    </row>
    <row r="235" spans="1:85" ht="12.75" x14ac:dyDescent="0.2">
      <c r="A235" s="14">
        <v>42016.650198067131</v>
      </c>
      <c r="B235" s="1">
        <v>5</v>
      </c>
      <c r="C235" s="1">
        <v>4</v>
      </c>
      <c r="D235" s="1">
        <v>4</v>
      </c>
      <c r="E235" s="1">
        <v>3</v>
      </c>
      <c r="F235" s="1">
        <v>4</v>
      </c>
      <c r="G235" s="1">
        <v>4</v>
      </c>
      <c r="H235" s="1">
        <v>5</v>
      </c>
      <c r="I235" s="1">
        <v>5</v>
      </c>
      <c r="J235" s="1">
        <v>2</v>
      </c>
      <c r="K235" s="1">
        <v>4</v>
      </c>
      <c r="L235" s="1">
        <v>5</v>
      </c>
      <c r="M235" s="1">
        <v>3</v>
      </c>
      <c r="N235" s="1">
        <v>4</v>
      </c>
      <c r="O235" s="1">
        <v>2</v>
      </c>
      <c r="P235" s="1">
        <v>4</v>
      </c>
      <c r="Q235" s="1">
        <v>4</v>
      </c>
      <c r="R235" s="1">
        <v>5</v>
      </c>
      <c r="S235" s="1">
        <v>4</v>
      </c>
      <c r="T235" s="1">
        <v>5</v>
      </c>
      <c r="U235" s="1">
        <v>4</v>
      </c>
      <c r="V235" s="1">
        <v>3</v>
      </c>
      <c r="W235" s="1">
        <v>3</v>
      </c>
      <c r="X235" s="1">
        <v>4</v>
      </c>
      <c r="Y235" s="1">
        <v>5</v>
      </c>
      <c r="Z235" s="1">
        <v>5</v>
      </c>
      <c r="AA235" s="1">
        <v>5</v>
      </c>
      <c r="AB235" s="1">
        <v>5</v>
      </c>
      <c r="AC235" s="1">
        <v>3</v>
      </c>
      <c r="AD235" s="1">
        <v>5</v>
      </c>
      <c r="AE235" s="1">
        <v>4</v>
      </c>
      <c r="AF235" s="1">
        <v>3</v>
      </c>
      <c r="AG235" s="1">
        <v>3</v>
      </c>
      <c r="AH235" s="1">
        <v>4</v>
      </c>
      <c r="AI235" s="1">
        <v>3</v>
      </c>
      <c r="AJ235" s="1">
        <v>2</v>
      </c>
      <c r="AK235" s="1">
        <v>3</v>
      </c>
      <c r="AL235" s="1">
        <v>3</v>
      </c>
      <c r="AM235" s="1">
        <v>4</v>
      </c>
      <c r="AN235" s="1">
        <v>5</v>
      </c>
      <c r="AO235" s="1">
        <v>5</v>
      </c>
      <c r="AP235" s="1">
        <v>3</v>
      </c>
      <c r="AQ235" s="1">
        <v>3</v>
      </c>
      <c r="AR235" s="1">
        <v>3</v>
      </c>
      <c r="AS235" s="1">
        <v>3</v>
      </c>
      <c r="AT235" s="1">
        <v>3</v>
      </c>
      <c r="AU235" s="1">
        <v>3</v>
      </c>
      <c r="AV235" s="1">
        <v>3</v>
      </c>
      <c r="AW235" s="1">
        <v>3</v>
      </c>
      <c r="AX235" s="1">
        <v>5</v>
      </c>
      <c r="AY235" s="1">
        <v>4</v>
      </c>
      <c r="AZ235" s="1">
        <v>3</v>
      </c>
      <c r="BA235" s="1">
        <v>3</v>
      </c>
      <c r="BB235" s="1">
        <v>4</v>
      </c>
      <c r="BC235" s="1">
        <v>3</v>
      </c>
      <c r="BD235" s="1">
        <v>4</v>
      </c>
      <c r="BE235" s="1" t="s">
        <v>2411</v>
      </c>
      <c r="BF235" s="1" t="s">
        <v>2413</v>
      </c>
      <c r="BG235" s="1" t="s">
        <v>2412</v>
      </c>
      <c r="BH235" s="1" t="s">
        <v>2414</v>
      </c>
      <c r="BI235" s="1" t="s">
        <v>2412</v>
      </c>
      <c r="BJ235" s="1" t="s">
        <v>2413</v>
      </c>
      <c r="BK235" s="1" t="s">
        <v>1564</v>
      </c>
      <c r="BL235" s="1" t="s">
        <v>1564</v>
      </c>
      <c r="BM235" s="1" t="s">
        <v>198</v>
      </c>
      <c r="BN235" s="1" t="s">
        <v>198</v>
      </c>
      <c r="BO235" s="1" t="s">
        <v>2118</v>
      </c>
      <c r="BP235" s="1" t="s">
        <v>198</v>
      </c>
      <c r="BQ235" s="1" t="s">
        <v>2118</v>
      </c>
      <c r="BR235" s="1" t="s">
        <v>2118</v>
      </c>
      <c r="BS235" s="1" t="s">
        <v>2118</v>
      </c>
      <c r="BT235" s="1" t="s">
        <v>2118</v>
      </c>
      <c r="BU235" s="1" t="s">
        <v>198</v>
      </c>
      <c r="BV235" s="1" t="s">
        <v>2119</v>
      </c>
      <c r="BW235" s="1" t="s">
        <v>2121</v>
      </c>
      <c r="BX235" s="1" t="s">
        <v>2440</v>
      </c>
      <c r="BY235" s="1" t="s">
        <v>705</v>
      </c>
      <c r="BZ235" s="1" t="s">
        <v>712</v>
      </c>
      <c r="CA235" s="1" t="s">
        <v>719</v>
      </c>
      <c r="CB235" s="1" t="s">
        <v>727</v>
      </c>
      <c r="CC235" s="1" t="s">
        <v>2633</v>
      </c>
      <c r="CD235" s="1" t="s">
        <v>830</v>
      </c>
      <c r="CE235" s="1" t="s">
        <v>206</v>
      </c>
      <c r="CF235" s="1" t="s">
        <v>837</v>
      </c>
      <c r="CG235" s="1" t="s">
        <v>844</v>
      </c>
    </row>
    <row r="236" spans="1:85" ht="12.75" x14ac:dyDescent="0.2">
      <c r="A236" s="14">
        <v>42016.667162800928</v>
      </c>
      <c r="B236" s="1">
        <v>5</v>
      </c>
      <c r="C236" s="1">
        <v>5</v>
      </c>
      <c r="D236" s="1">
        <v>4</v>
      </c>
      <c r="E236" s="1">
        <v>3</v>
      </c>
      <c r="F236" s="1">
        <v>5</v>
      </c>
      <c r="G236" s="1">
        <v>5</v>
      </c>
      <c r="H236" s="1">
        <v>5</v>
      </c>
      <c r="I236" s="1">
        <v>5</v>
      </c>
      <c r="J236" s="1">
        <v>4</v>
      </c>
      <c r="K236" s="1">
        <v>5</v>
      </c>
      <c r="L236" s="1">
        <v>5</v>
      </c>
      <c r="M236" s="1">
        <v>5</v>
      </c>
      <c r="N236" s="1">
        <v>4</v>
      </c>
      <c r="O236" s="1">
        <v>5</v>
      </c>
      <c r="P236" s="1">
        <v>5</v>
      </c>
      <c r="Q236" s="1">
        <v>5</v>
      </c>
      <c r="R236" s="1">
        <v>4</v>
      </c>
      <c r="S236" s="1">
        <v>5</v>
      </c>
      <c r="T236" s="1">
        <v>4</v>
      </c>
      <c r="U236" s="1">
        <v>5</v>
      </c>
      <c r="V236" s="1">
        <v>5</v>
      </c>
      <c r="W236" s="1">
        <v>5</v>
      </c>
      <c r="X236" s="1">
        <v>5</v>
      </c>
      <c r="Y236" s="1">
        <v>5</v>
      </c>
      <c r="Z236" s="1">
        <v>5</v>
      </c>
      <c r="AA236" s="1">
        <v>5</v>
      </c>
      <c r="AB236" s="1">
        <v>5</v>
      </c>
      <c r="AC236" s="1">
        <v>5</v>
      </c>
      <c r="AD236" s="1">
        <v>5</v>
      </c>
      <c r="AE236" s="1">
        <v>5</v>
      </c>
      <c r="AF236" s="1">
        <v>5</v>
      </c>
      <c r="AG236" s="1">
        <v>5</v>
      </c>
      <c r="AH236" s="1">
        <v>5</v>
      </c>
      <c r="AI236" s="1">
        <v>3</v>
      </c>
      <c r="AJ236" s="1">
        <v>5</v>
      </c>
      <c r="AK236" s="1">
        <v>5</v>
      </c>
      <c r="AL236" s="1">
        <v>4</v>
      </c>
      <c r="AM236" s="1">
        <v>4</v>
      </c>
      <c r="AN236" s="1">
        <v>5</v>
      </c>
      <c r="AO236" s="1">
        <v>4</v>
      </c>
      <c r="AP236" s="1">
        <v>5</v>
      </c>
      <c r="AQ236" s="1">
        <v>5</v>
      </c>
      <c r="AR236" s="1">
        <v>5</v>
      </c>
      <c r="AS236" s="1">
        <v>5</v>
      </c>
      <c r="AT236" s="1">
        <v>5</v>
      </c>
      <c r="AU236" s="1">
        <v>5</v>
      </c>
      <c r="AV236" s="1">
        <v>3</v>
      </c>
      <c r="AW236" s="1">
        <v>5</v>
      </c>
      <c r="AX236" s="1">
        <v>5</v>
      </c>
      <c r="AY236" s="1">
        <v>5</v>
      </c>
      <c r="AZ236" s="1">
        <v>4</v>
      </c>
      <c r="BA236" s="1">
        <v>5</v>
      </c>
      <c r="BB236" s="1">
        <v>4</v>
      </c>
      <c r="BC236" s="1">
        <v>5</v>
      </c>
      <c r="BD236" s="1">
        <v>5</v>
      </c>
      <c r="BE236" s="1" t="s">
        <v>2411</v>
      </c>
      <c r="BF236" s="1" t="s">
        <v>2414</v>
      </c>
      <c r="BG236" s="1" t="s">
        <v>2412</v>
      </c>
      <c r="BH236" s="1" t="s">
        <v>2415</v>
      </c>
      <c r="BI236" s="1" t="s">
        <v>2413</v>
      </c>
      <c r="BJ236" s="1" t="s">
        <v>2416</v>
      </c>
      <c r="BK236" s="1" t="s">
        <v>1564</v>
      </c>
      <c r="BL236" s="1" t="s">
        <v>198</v>
      </c>
      <c r="BM236" s="1" t="s">
        <v>198</v>
      </c>
      <c r="BN236" s="1" t="s">
        <v>198</v>
      </c>
      <c r="BO236" s="1" t="s">
        <v>198</v>
      </c>
      <c r="BP236" s="1" t="s">
        <v>198</v>
      </c>
      <c r="BQ236" s="1" t="s">
        <v>5</v>
      </c>
      <c r="BR236" s="1" t="s">
        <v>1564</v>
      </c>
      <c r="BS236" s="1" t="s">
        <v>198</v>
      </c>
      <c r="BT236" s="1" t="s">
        <v>198</v>
      </c>
      <c r="BU236" s="1" t="s">
        <v>198</v>
      </c>
      <c r="BV236" s="1" t="s">
        <v>183</v>
      </c>
      <c r="BW236" s="1" t="s">
        <v>2253</v>
      </c>
      <c r="BX236" s="1" t="s">
        <v>2128</v>
      </c>
      <c r="BY236" s="1" t="s">
        <v>704</v>
      </c>
      <c r="BZ236" s="1" t="s">
        <v>712</v>
      </c>
      <c r="CA236" s="1" t="s">
        <v>719</v>
      </c>
      <c r="CB236" s="1" t="s">
        <v>729</v>
      </c>
      <c r="CC236" s="1" t="s">
        <v>2634</v>
      </c>
      <c r="CD236" s="1" t="s">
        <v>830</v>
      </c>
      <c r="CE236" s="1" t="s">
        <v>2488</v>
      </c>
      <c r="CF236" s="1" t="s">
        <v>2304</v>
      </c>
      <c r="CG236" s="1" t="s">
        <v>2426</v>
      </c>
    </row>
    <row r="237" spans="1:85" ht="12.75" x14ac:dyDescent="0.2">
      <c r="A237" s="14">
        <v>42017.674199259265</v>
      </c>
      <c r="B237" s="1">
        <v>1</v>
      </c>
      <c r="C237" s="1">
        <v>1</v>
      </c>
      <c r="D237" s="1">
        <v>1</v>
      </c>
      <c r="E237" s="1">
        <v>1</v>
      </c>
      <c r="F237" s="1">
        <v>1</v>
      </c>
      <c r="G237" s="1">
        <v>1</v>
      </c>
      <c r="H237" s="1">
        <v>1</v>
      </c>
      <c r="I237" s="1">
        <v>1</v>
      </c>
      <c r="J237" s="1">
        <v>1</v>
      </c>
      <c r="K237" s="1">
        <v>1</v>
      </c>
      <c r="L237" s="1">
        <v>1</v>
      </c>
      <c r="M237" s="1">
        <v>1</v>
      </c>
      <c r="N237" s="1">
        <v>1</v>
      </c>
      <c r="O237" s="1">
        <v>5</v>
      </c>
      <c r="P237" s="1">
        <v>3</v>
      </c>
      <c r="Q237" s="1">
        <v>3</v>
      </c>
      <c r="R237" s="1">
        <v>4</v>
      </c>
      <c r="S237" s="1">
        <v>1</v>
      </c>
      <c r="T237" s="1">
        <v>1</v>
      </c>
      <c r="U237" s="1">
        <v>1</v>
      </c>
      <c r="V237" s="1">
        <v>1</v>
      </c>
      <c r="W237" s="1">
        <v>1</v>
      </c>
      <c r="X237" s="1">
        <v>1</v>
      </c>
      <c r="Y237" s="1">
        <v>1</v>
      </c>
      <c r="Z237" s="1">
        <v>1</v>
      </c>
      <c r="AA237" s="1">
        <v>1</v>
      </c>
      <c r="AB237" s="1">
        <v>1</v>
      </c>
      <c r="AC237" s="1">
        <v>1</v>
      </c>
      <c r="AD237" s="1">
        <v>1</v>
      </c>
      <c r="AE237" s="1">
        <v>1</v>
      </c>
      <c r="AF237" s="1">
        <v>2</v>
      </c>
      <c r="AG237" s="1">
        <v>1</v>
      </c>
      <c r="AH237" s="1">
        <v>5</v>
      </c>
      <c r="AI237" s="1">
        <v>1</v>
      </c>
      <c r="AJ237" s="1" t="s">
        <v>5</v>
      </c>
      <c r="AK237" s="1" t="s">
        <v>5</v>
      </c>
      <c r="AL237" s="1" t="s">
        <v>5</v>
      </c>
      <c r="AM237" s="1" t="s">
        <v>5</v>
      </c>
      <c r="AN237" s="1" t="s">
        <v>5</v>
      </c>
      <c r="AO237" s="1" t="s">
        <v>5</v>
      </c>
      <c r="AP237" s="1" t="s">
        <v>5</v>
      </c>
      <c r="AQ237" s="1" t="s">
        <v>5</v>
      </c>
      <c r="AR237" s="1" t="s">
        <v>5</v>
      </c>
      <c r="AS237" s="1" t="s">
        <v>5</v>
      </c>
      <c r="AT237" s="1" t="s">
        <v>5</v>
      </c>
      <c r="AU237" s="1" t="s">
        <v>5</v>
      </c>
      <c r="AV237" s="1" t="s">
        <v>5</v>
      </c>
      <c r="AW237" s="1">
        <v>5</v>
      </c>
      <c r="AX237" s="1">
        <v>3</v>
      </c>
      <c r="AY237" s="1" t="s">
        <v>5</v>
      </c>
      <c r="AZ237" s="1">
        <v>3</v>
      </c>
      <c r="BA237" s="1" t="s">
        <v>5</v>
      </c>
      <c r="BB237" s="1" t="s">
        <v>5</v>
      </c>
      <c r="BC237" s="1" t="s">
        <v>5</v>
      </c>
      <c r="BD237" s="1" t="s">
        <v>5</v>
      </c>
      <c r="BE237" s="1" t="s">
        <v>2416</v>
      </c>
      <c r="BF237" s="1" t="s">
        <v>2413</v>
      </c>
      <c r="BG237" s="1" t="s">
        <v>2411</v>
      </c>
      <c r="BH237" s="1" t="s">
        <v>2412</v>
      </c>
      <c r="BI237" s="1" t="s">
        <v>2414</v>
      </c>
      <c r="BJ237" s="1" t="s">
        <v>2415</v>
      </c>
      <c r="BK237" s="1" t="s">
        <v>198</v>
      </c>
      <c r="BL237" s="1" t="s">
        <v>198</v>
      </c>
      <c r="BM237" s="1" t="s">
        <v>198</v>
      </c>
      <c r="BN237" s="1" t="s">
        <v>198</v>
      </c>
      <c r="BO237" s="1" t="s">
        <v>198</v>
      </c>
      <c r="BP237" s="1" t="s">
        <v>1564</v>
      </c>
      <c r="BQ237" s="1" t="s">
        <v>198</v>
      </c>
      <c r="BR237" s="1" t="s">
        <v>198</v>
      </c>
      <c r="BS237" s="1" t="s">
        <v>198</v>
      </c>
      <c r="BT237" s="1" t="s">
        <v>198</v>
      </c>
      <c r="BU237" s="1" t="s">
        <v>198</v>
      </c>
      <c r="BV237" s="1" t="s">
        <v>2119</v>
      </c>
      <c r="BW237" s="1" t="s">
        <v>2121</v>
      </c>
      <c r="BX237" s="1" t="s">
        <v>1539</v>
      </c>
      <c r="BY237" s="1" t="s">
        <v>705</v>
      </c>
      <c r="BZ237" s="1" t="s">
        <v>714</v>
      </c>
      <c r="CA237" s="1" t="s">
        <v>719</v>
      </c>
      <c r="CB237" s="1" t="s">
        <v>731</v>
      </c>
      <c r="CC237" s="1" t="s">
        <v>2635</v>
      </c>
      <c r="CD237" s="1" t="s">
        <v>828</v>
      </c>
      <c r="CE237" s="1" t="s">
        <v>1378</v>
      </c>
      <c r="CF237" s="1" t="s">
        <v>837</v>
      </c>
      <c r="CG237" s="1" t="s">
        <v>2636</v>
      </c>
    </row>
    <row r="238" spans="1:85" ht="12.75" x14ac:dyDescent="0.2">
      <c r="A238" s="14">
        <v>42017.684779467592</v>
      </c>
      <c r="B238" s="1">
        <v>3</v>
      </c>
      <c r="C238" s="1">
        <v>5</v>
      </c>
      <c r="D238" s="1">
        <v>3</v>
      </c>
      <c r="E238" s="1" t="s">
        <v>5</v>
      </c>
      <c r="F238" s="1">
        <v>3</v>
      </c>
      <c r="G238" s="1">
        <v>3</v>
      </c>
      <c r="H238" s="1" t="s">
        <v>5</v>
      </c>
      <c r="I238" s="1" t="s">
        <v>5</v>
      </c>
      <c r="J238" s="1">
        <v>4</v>
      </c>
      <c r="K238" s="1">
        <v>5</v>
      </c>
      <c r="L238" s="1">
        <v>5</v>
      </c>
      <c r="M238" s="1" t="s">
        <v>5</v>
      </c>
      <c r="N238" s="1" t="s">
        <v>5</v>
      </c>
      <c r="O238" s="1" t="s">
        <v>5</v>
      </c>
      <c r="P238" s="1" t="s">
        <v>5</v>
      </c>
      <c r="Q238" s="1" t="s">
        <v>5</v>
      </c>
      <c r="R238" s="1" t="s">
        <v>5</v>
      </c>
      <c r="S238" s="1">
        <v>2</v>
      </c>
      <c r="T238" s="1">
        <v>2</v>
      </c>
      <c r="U238" s="1">
        <v>3</v>
      </c>
      <c r="V238" s="1" t="s">
        <v>5</v>
      </c>
      <c r="W238" s="1" t="s">
        <v>5</v>
      </c>
      <c r="X238" s="1" t="s">
        <v>5</v>
      </c>
      <c r="Y238" s="1" t="s">
        <v>5</v>
      </c>
      <c r="Z238" s="1" t="s">
        <v>5</v>
      </c>
      <c r="AA238" s="1" t="s">
        <v>5</v>
      </c>
      <c r="AB238" s="1" t="s">
        <v>5</v>
      </c>
      <c r="AC238" s="1" t="s">
        <v>5</v>
      </c>
      <c r="AD238" s="1" t="s">
        <v>5</v>
      </c>
      <c r="AE238" s="1" t="s">
        <v>5</v>
      </c>
      <c r="AF238" s="1" t="s">
        <v>5</v>
      </c>
      <c r="AG238" s="1" t="s">
        <v>5</v>
      </c>
      <c r="AH238" s="1" t="s">
        <v>5</v>
      </c>
      <c r="AI238" s="1" t="s">
        <v>5</v>
      </c>
      <c r="AJ238" s="1" t="s">
        <v>5</v>
      </c>
      <c r="AK238" s="1">
        <v>5</v>
      </c>
      <c r="AL238" s="1">
        <v>4</v>
      </c>
      <c r="AM238" s="1" t="s">
        <v>5</v>
      </c>
      <c r="AN238" s="1">
        <v>3</v>
      </c>
      <c r="AO238" s="1">
        <v>3</v>
      </c>
      <c r="AP238" s="1" t="s">
        <v>5</v>
      </c>
      <c r="AQ238" s="1" t="s">
        <v>5</v>
      </c>
      <c r="AR238" s="1">
        <v>4</v>
      </c>
      <c r="AS238" s="1">
        <v>4</v>
      </c>
      <c r="AT238" s="1">
        <v>5</v>
      </c>
      <c r="AU238" s="1">
        <v>5</v>
      </c>
      <c r="AV238" s="1" t="s">
        <v>5</v>
      </c>
      <c r="AW238" s="1" t="s">
        <v>5</v>
      </c>
      <c r="AX238" s="1" t="s">
        <v>5</v>
      </c>
      <c r="AY238" s="1" t="s">
        <v>5</v>
      </c>
      <c r="AZ238" s="1" t="s">
        <v>5</v>
      </c>
      <c r="BA238" s="1" t="s">
        <v>5</v>
      </c>
      <c r="BB238" s="1" t="s">
        <v>5</v>
      </c>
      <c r="BC238" s="1">
        <v>3</v>
      </c>
      <c r="BD238" s="1">
        <v>5</v>
      </c>
      <c r="BE238" s="1" t="s">
        <v>2412</v>
      </c>
      <c r="BF238" s="1" t="s">
        <v>2413</v>
      </c>
      <c r="BG238" s="1" t="s">
        <v>2411</v>
      </c>
      <c r="BH238" s="1" t="s">
        <v>2415</v>
      </c>
      <c r="BI238" s="1" t="s">
        <v>2414</v>
      </c>
      <c r="BJ238" s="1" t="s">
        <v>2416</v>
      </c>
      <c r="BK238" s="1" t="s">
        <v>198</v>
      </c>
      <c r="BL238" s="1" t="s">
        <v>198</v>
      </c>
      <c r="BM238" s="1" t="s">
        <v>198</v>
      </c>
      <c r="BN238" s="1" t="s">
        <v>198</v>
      </c>
      <c r="BO238" s="1" t="s">
        <v>198</v>
      </c>
      <c r="BP238" s="1" t="s">
        <v>2418</v>
      </c>
      <c r="BQ238" s="1" t="s">
        <v>2118</v>
      </c>
      <c r="BR238" s="1" t="s">
        <v>2118</v>
      </c>
      <c r="BS238" s="1" t="s">
        <v>2118</v>
      </c>
      <c r="BT238" s="1" t="s">
        <v>2118</v>
      </c>
      <c r="BU238" s="1" t="s">
        <v>198</v>
      </c>
      <c r="BV238" s="1" t="s">
        <v>187</v>
      </c>
      <c r="BW238" s="1" t="s">
        <v>2121</v>
      </c>
      <c r="BX238" s="1" t="s">
        <v>2128</v>
      </c>
      <c r="BY238" s="1" t="s">
        <v>705</v>
      </c>
      <c r="BZ238" s="1" t="s">
        <v>712</v>
      </c>
      <c r="CA238" s="1" t="s">
        <v>719</v>
      </c>
      <c r="CB238" s="1" t="s">
        <v>727</v>
      </c>
      <c r="CC238" s="1" t="s">
        <v>2637</v>
      </c>
      <c r="CD238" s="1" t="s">
        <v>828</v>
      </c>
      <c r="CE238" s="1" t="s">
        <v>2638</v>
      </c>
      <c r="CF238" s="1" t="s">
        <v>939</v>
      </c>
      <c r="CG238" s="1" t="s">
        <v>2639</v>
      </c>
    </row>
    <row r="239" spans="1:85" ht="12.75" x14ac:dyDescent="0.2">
      <c r="A239" s="14">
        <v>42017.733955451389</v>
      </c>
      <c r="B239" s="1">
        <v>1</v>
      </c>
      <c r="C239" s="1">
        <v>3</v>
      </c>
      <c r="D239" s="1">
        <v>3</v>
      </c>
      <c r="E239" s="1">
        <v>4</v>
      </c>
      <c r="F239" s="1">
        <v>5</v>
      </c>
      <c r="G239" s="1">
        <v>1</v>
      </c>
      <c r="H239" s="1">
        <v>4</v>
      </c>
      <c r="I239" s="1">
        <v>2</v>
      </c>
      <c r="J239" s="1">
        <v>1</v>
      </c>
      <c r="K239" s="1">
        <v>1</v>
      </c>
      <c r="L239" s="1">
        <v>2</v>
      </c>
      <c r="M239" s="1">
        <v>4</v>
      </c>
      <c r="N239" s="1">
        <v>2</v>
      </c>
      <c r="O239" s="1">
        <v>3</v>
      </c>
      <c r="P239" s="1">
        <v>4</v>
      </c>
      <c r="Q239" s="1">
        <v>3</v>
      </c>
      <c r="R239" s="1">
        <v>2</v>
      </c>
      <c r="S239" s="1">
        <v>4</v>
      </c>
      <c r="T239" s="1">
        <v>2</v>
      </c>
      <c r="U239" s="1">
        <v>4</v>
      </c>
      <c r="V239" s="1">
        <v>4</v>
      </c>
      <c r="W239" s="1">
        <v>3</v>
      </c>
      <c r="X239" s="1">
        <v>4</v>
      </c>
      <c r="Y239" s="1">
        <v>3</v>
      </c>
      <c r="Z239" s="1">
        <v>2</v>
      </c>
      <c r="AA239" s="1">
        <v>3</v>
      </c>
      <c r="AB239" s="1">
        <v>4</v>
      </c>
      <c r="AC239" s="1">
        <v>2</v>
      </c>
      <c r="AD239" s="1">
        <v>4</v>
      </c>
      <c r="AE239" s="1">
        <v>3</v>
      </c>
      <c r="AF239" s="1">
        <v>4</v>
      </c>
      <c r="AG239" s="1">
        <v>5</v>
      </c>
      <c r="AH239" s="1">
        <v>2</v>
      </c>
      <c r="AI239" s="1">
        <v>3</v>
      </c>
      <c r="AJ239" s="1">
        <v>3</v>
      </c>
      <c r="AK239" s="1">
        <v>3</v>
      </c>
      <c r="AL239" s="1">
        <v>2</v>
      </c>
      <c r="AM239" s="1">
        <v>4</v>
      </c>
      <c r="AN239" s="1">
        <v>2</v>
      </c>
      <c r="AO239" s="1">
        <v>3</v>
      </c>
      <c r="AP239" s="1">
        <v>4</v>
      </c>
      <c r="AQ239" s="1">
        <v>4</v>
      </c>
      <c r="AR239" s="1">
        <v>2</v>
      </c>
      <c r="AS239" s="1">
        <v>2</v>
      </c>
      <c r="AT239" s="1">
        <v>4</v>
      </c>
      <c r="AU239" s="1">
        <v>3</v>
      </c>
      <c r="AV239" s="1">
        <v>2</v>
      </c>
      <c r="AW239" s="1">
        <v>3</v>
      </c>
      <c r="AX239" s="1">
        <v>3</v>
      </c>
      <c r="AY239" s="1">
        <v>4</v>
      </c>
      <c r="AZ239" s="1">
        <v>3</v>
      </c>
      <c r="BA239" s="1">
        <v>5</v>
      </c>
      <c r="BB239" s="1">
        <v>3</v>
      </c>
      <c r="BC239" s="1">
        <v>4</v>
      </c>
      <c r="BD239" s="1">
        <v>3</v>
      </c>
      <c r="BE239" s="1" t="s">
        <v>2413</v>
      </c>
      <c r="BF239" s="1" t="s">
        <v>2415</v>
      </c>
      <c r="BG239" s="1" t="s">
        <v>2411</v>
      </c>
      <c r="BH239" s="1" t="s">
        <v>2414</v>
      </c>
      <c r="BI239" s="1" t="s">
        <v>2412</v>
      </c>
      <c r="BJ239" s="1" t="s">
        <v>2416</v>
      </c>
      <c r="BK239" s="1" t="s">
        <v>198</v>
      </c>
      <c r="BL239" s="1" t="s">
        <v>1564</v>
      </c>
      <c r="BM239" s="1" t="s">
        <v>2418</v>
      </c>
      <c r="BN239" s="1" t="s">
        <v>2418</v>
      </c>
      <c r="BO239" s="1" t="s">
        <v>2418</v>
      </c>
      <c r="BP239" s="1" t="s">
        <v>1564</v>
      </c>
      <c r="BQ239" s="1" t="s">
        <v>198</v>
      </c>
      <c r="BR239" s="1" t="s">
        <v>2418</v>
      </c>
      <c r="BS239" s="1" t="s">
        <v>2418</v>
      </c>
      <c r="BT239" s="1" t="s">
        <v>2418</v>
      </c>
      <c r="BU239" s="1" t="s">
        <v>198</v>
      </c>
      <c r="BV239" s="1" t="s">
        <v>184</v>
      </c>
      <c r="BX239" s="1" t="s">
        <v>2128</v>
      </c>
      <c r="BY239" s="1" t="s">
        <v>705</v>
      </c>
      <c r="BZ239" s="1" t="s">
        <v>712</v>
      </c>
      <c r="CA239" s="1" t="s">
        <v>719</v>
      </c>
      <c r="CB239" s="1" t="s">
        <v>727</v>
      </c>
      <c r="CC239" s="1" t="s">
        <v>1147</v>
      </c>
      <c r="CD239" s="1" t="s">
        <v>828</v>
      </c>
      <c r="CE239" s="1" t="s">
        <v>830</v>
      </c>
      <c r="CF239" s="1" t="s">
        <v>2640</v>
      </c>
      <c r="CG239" s="1" t="s">
        <v>846</v>
      </c>
    </row>
    <row r="240" spans="1:85" ht="12.75" x14ac:dyDescent="0.2">
      <c r="A240" s="14">
        <v>42018.001902303244</v>
      </c>
      <c r="B240" s="1">
        <v>5</v>
      </c>
      <c r="C240" s="1">
        <v>2</v>
      </c>
      <c r="D240" s="1">
        <v>2</v>
      </c>
      <c r="E240" s="1">
        <v>5</v>
      </c>
      <c r="F240" s="1">
        <v>1</v>
      </c>
      <c r="G240" s="1">
        <v>5</v>
      </c>
      <c r="H240" s="1">
        <v>2</v>
      </c>
      <c r="I240" s="1">
        <v>3</v>
      </c>
      <c r="J240" s="1">
        <v>2</v>
      </c>
      <c r="K240" s="1">
        <v>2</v>
      </c>
      <c r="L240" s="1">
        <v>2</v>
      </c>
      <c r="M240" s="1">
        <v>2</v>
      </c>
      <c r="N240" s="1">
        <v>2</v>
      </c>
      <c r="O240" s="1">
        <v>2</v>
      </c>
      <c r="P240" s="1">
        <v>1</v>
      </c>
      <c r="Q240" s="1">
        <v>2</v>
      </c>
      <c r="R240" s="1">
        <v>2</v>
      </c>
      <c r="S240" s="1">
        <v>2</v>
      </c>
      <c r="T240" s="1">
        <v>2</v>
      </c>
      <c r="U240" s="1">
        <v>5</v>
      </c>
      <c r="V240" s="1">
        <v>5</v>
      </c>
      <c r="W240" s="1">
        <v>3</v>
      </c>
      <c r="X240" s="1">
        <v>1</v>
      </c>
      <c r="Y240" s="1">
        <v>1</v>
      </c>
      <c r="Z240" s="1">
        <v>1</v>
      </c>
      <c r="AA240" s="1">
        <v>1</v>
      </c>
      <c r="AB240" s="1">
        <v>5</v>
      </c>
      <c r="AC240" s="1">
        <v>1</v>
      </c>
      <c r="AD240" s="1">
        <v>1</v>
      </c>
      <c r="AE240" s="1">
        <v>1</v>
      </c>
      <c r="AF240" s="1">
        <v>1</v>
      </c>
      <c r="AG240" s="1">
        <v>1</v>
      </c>
      <c r="AH240" s="1">
        <v>1</v>
      </c>
      <c r="AI240" s="1">
        <v>1</v>
      </c>
      <c r="AJ240" s="1">
        <v>3</v>
      </c>
      <c r="AK240" s="1">
        <v>3</v>
      </c>
      <c r="AL240" s="1">
        <v>5</v>
      </c>
      <c r="AM240" s="1">
        <v>5</v>
      </c>
      <c r="AN240" s="1">
        <v>5</v>
      </c>
      <c r="AO240" s="1">
        <v>2</v>
      </c>
      <c r="AP240" s="1">
        <v>3</v>
      </c>
      <c r="AQ240" s="1">
        <v>3</v>
      </c>
      <c r="AR240" s="1">
        <v>2</v>
      </c>
      <c r="AS240" s="1">
        <v>2</v>
      </c>
      <c r="AT240" s="1">
        <v>2</v>
      </c>
      <c r="AU240" s="1">
        <v>2</v>
      </c>
      <c r="AV240" s="1">
        <v>2</v>
      </c>
      <c r="AW240" s="1">
        <v>3</v>
      </c>
      <c r="AX240" s="1">
        <v>3</v>
      </c>
      <c r="AY240" s="1">
        <v>2</v>
      </c>
      <c r="AZ240" s="1">
        <v>4</v>
      </c>
      <c r="BA240" s="1">
        <v>2</v>
      </c>
      <c r="BB240" s="1">
        <v>2</v>
      </c>
      <c r="BC240" s="1">
        <v>4</v>
      </c>
      <c r="BD240" s="1">
        <v>2</v>
      </c>
      <c r="BE240" s="1" t="s">
        <v>2414</v>
      </c>
      <c r="BF240" s="1" t="s">
        <v>2413</v>
      </c>
      <c r="BG240" s="1" t="s">
        <v>2412</v>
      </c>
      <c r="BH240" s="1" t="s">
        <v>2415</v>
      </c>
      <c r="BI240" s="1" t="s">
        <v>2411</v>
      </c>
      <c r="BJ240" s="1" t="s">
        <v>2416</v>
      </c>
      <c r="BK240" s="1" t="s">
        <v>2418</v>
      </c>
      <c r="BL240" s="1" t="s">
        <v>2118</v>
      </c>
      <c r="BM240" s="1" t="s">
        <v>2418</v>
      </c>
      <c r="BN240" s="1" t="s">
        <v>2118</v>
      </c>
      <c r="BO240" s="1" t="s">
        <v>2118</v>
      </c>
      <c r="BP240" s="1" t="s">
        <v>2418</v>
      </c>
      <c r="BQ240" s="1" t="s">
        <v>2118</v>
      </c>
      <c r="BR240" s="1" t="s">
        <v>2418</v>
      </c>
      <c r="BS240" s="1" t="s">
        <v>2118</v>
      </c>
      <c r="BT240" s="1" t="s">
        <v>2418</v>
      </c>
      <c r="BU240" s="1" t="s">
        <v>1564</v>
      </c>
      <c r="BY240" s="1" t="s">
        <v>705</v>
      </c>
      <c r="BZ240" s="1" t="s">
        <v>711</v>
      </c>
      <c r="CA240" s="1" t="s">
        <v>719</v>
      </c>
      <c r="CB240" s="1" t="s">
        <v>1975</v>
      </c>
      <c r="CC240" s="1" t="s">
        <v>321</v>
      </c>
      <c r="CD240" s="1" t="s">
        <v>236</v>
      </c>
      <c r="CE240" s="1" t="s">
        <v>831</v>
      </c>
      <c r="CF240" s="1" t="s">
        <v>1502</v>
      </c>
      <c r="CG240" s="1" t="s">
        <v>2641</v>
      </c>
    </row>
    <row r="241" spans="1:85" ht="12.75" x14ac:dyDescent="0.2">
      <c r="A241" s="14">
        <v>42018.43240503472</v>
      </c>
      <c r="B241" s="1">
        <v>1</v>
      </c>
      <c r="C241" s="1">
        <v>4</v>
      </c>
      <c r="D241" s="1">
        <v>1</v>
      </c>
      <c r="E241" s="1">
        <v>3</v>
      </c>
      <c r="F241" s="1">
        <v>4</v>
      </c>
      <c r="G241" s="1">
        <v>3</v>
      </c>
      <c r="H241" s="1">
        <v>3</v>
      </c>
      <c r="I241" s="1">
        <v>3</v>
      </c>
      <c r="J241" s="1">
        <v>3</v>
      </c>
      <c r="K241" s="1">
        <v>4</v>
      </c>
      <c r="L241" s="1">
        <v>3</v>
      </c>
      <c r="M241" s="1">
        <v>2</v>
      </c>
      <c r="N241" s="1">
        <v>2</v>
      </c>
      <c r="O241" s="1">
        <v>4</v>
      </c>
      <c r="P241" s="1">
        <v>4</v>
      </c>
      <c r="Q241" s="1">
        <v>3</v>
      </c>
      <c r="R241" s="1">
        <v>2</v>
      </c>
      <c r="S241" s="1">
        <v>5</v>
      </c>
      <c r="T241" s="1">
        <v>4</v>
      </c>
      <c r="U241" s="1">
        <v>4</v>
      </c>
      <c r="V241" s="1">
        <v>4</v>
      </c>
      <c r="W241" s="1">
        <v>4</v>
      </c>
      <c r="X241" s="1">
        <v>2</v>
      </c>
      <c r="Y241" s="1">
        <v>3</v>
      </c>
      <c r="Z241" s="1">
        <v>3</v>
      </c>
      <c r="AA241" s="1">
        <v>4</v>
      </c>
      <c r="AB241" s="1">
        <v>2</v>
      </c>
      <c r="AC241" s="1">
        <v>3</v>
      </c>
      <c r="AD241" s="1">
        <v>3</v>
      </c>
      <c r="AE241" s="1">
        <v>3</v>
      </c>
      <c r="AF241" s="1">
        <v>3</v>
      </c>
      <c r="AG241" s="1">
        <v>4</v>
      </c>
      <c r="AH241" s="1">
        <v>3</v>
      </c>
      <c r="AI241" s="1">
        <v>3</v>
      </c>
      <c r="AJ241" s="1">
        <v>1</v>
      </c>
      <c r="AK241" s="1">
        <v>4</v>
      </c>
      <c r="AL241" s="1">
        <v>1</v>
      </c>
      <c r="AM241" s="1">
        <v>3</v>
      </c>
      <c r="AN241" s="1">
        <v>4</v>
      </c>
      <c r="AO241" s="1">
        <v>3</v>
      </c>
      <c r="AP241" s="1">
        <v>4</v>
      </c>
      <c r="AQ241" s="1">
        <v>3</v>
      </c>
      <c r="AR241" s="1">
        <v>4</v>
      </c>
      <c r="AS241" s="1">
        <v>4</v>
      </c>
      <c r="AT241" s="1">
        <v>3</v>
      </c>
      <c r="AU241" s="1">
        <v>2</v>
      </c>
      <c r="AV241" s="1">
        <v>2</v>
      </c>
      <c r="AW241" s="1">
        <v>3</v>
      </c>
      <c r="AX241" s="1">
        <v>4</v>
      </c>
      <c r="AY241" s="1">
        <v>3</v>
      </c>
      <c r="AZ241" s="1">
        <v>1</v>
      </c>
      <c r="BA241" s="1">
        <v>5</v>
      </c>
      <c r="BB241" s="1">
        <v>4</v>
      </c>
      <c r="BC241" s="1">
        <v>3</v>
      </c>
      <c r="BD241" s="1">
        <v>5</v>
      </c>
      <c r="BE241" s="1" t="s">
        <v>2414</v>
      </c>
      <c r="BF241" s="1" t="s">
        <v>2411</v>
      </c>
      <c r="BG241" s="1" t="s">
        <v>2413</v>
      </c>
      <c r="BH241" s="1" t="s">
        <v>2412</v>
      </c>
      <c r="BI241" s="1" t="s">
        <v>2415</v>
      </c>
      <c r="BJ241" s="1" t="s">
        <v>2416</v>
      </c>
      <c r="BK241" s="1" t="s">
        <v>1564</v>
      </c>
      <c r="BL241" s="1" t="s">
        <v>198</v>
      </c>
      <c r="BM241" s="1" t="s">
        <v>198</v>
      </c>
      <c r="BN241" s="1" t="s">
        <v>1564</v>
      </c>
      <c r="BO241" s="1" t="s">
        <v>1564</v>
      </c>
      <c r="BP241" s="1" t="s">
        <v>2418</v>
      </c>
      <c r="BQ241" s="1" t="s">
        <v>2418</v>
      </c>
      <c r="BR241" s="1" t="s">
        <v>2418</v>
      </c>
      <c r="BS241" s="1" t="s">
        <v>2418</v>
      </c>
      <c r="BT241" s="1" t="s">
        <v>2418</v>
      </c>
      <c r="BU241" s="1" t="s">
        <v>198</v>
      </c>
      <c r="BV241" s="1" t="s">
        <v>187</v>
      </c>
      <c r="BW241" s="1" t="s">
        <v>2642</v>
      </c>
      <c r="BX241" s="1" t="s">
        <v>2128</v>
      </c>
      <c r="BY241" s="1" t="s">
        <v>704</v>
      </c>
      <c r="BZ241" s="1" t="s">
        <v>712</v>
      </c>
      <c r="CA241" s="1" t="s">
        <v>720</v>
      </c>
      <c r="CB241" s="1" t="s">
        <v>727</v>
      </c>
      <c r="CC241" s="1" t="s">
        <v>2643</v>
      </c>
      <c r="CD241" s="1" t="s">
        <v>206</v>
      </c>
      <c r="CE241" s="1" t="s">
        <v>2488</v>
      </c>
      <c r="CF241" s="1" t="s">
        <v>837</v>
      </c>
      <c r="CG241" s="1" t="s">
        <v>844</v>
      </c>
    </row>
    <row r="242" spans="1:85" ht="12.75" x14ac:dyDescent="0.2">
      <c r="A242" s="14">
        <v>42018.849431620372</v>
      </c>
      <c r="B242" s="1">
        <v>3</v>
      </c>
      <c r="C242" s="1">
        <v>4</v>
      </c>
      <c r="D242" s="1">
        <v>4</v>
      </c>
      <c r="E242" s="1">
        <v>4</v>
      </c>
      <c r="F242" s="1">
        <v>5</v>
      </c>
      <c r="G242" s="1">
        <v>3</v>
      </c>
      <c r="H242" s="1">
        <v>3</v>
      </c>
      <c r="I242" s="1">
        <v>3</v>
      </c>
      <c r="J242" s="1">
        <v>4</v>
      </c>
      <c r="K242" s="1">
        <v>4</v>
      </c>
      <c r="L242" s="1">
        <v>2</v>
      </c>
      <c r="M242" s="1">
        <v>4</v>
      </c>
      <c r="N242" s="1">
        <v>3</v>
      </c>
      <c r="O242" s="1">
        <v>5</v>
      </c>
      <c r="P242" s="1">
        <v>3</v>
      </c>
      <c r="Q242" s="1">
        <v>5</v>
      </c>
      <c r="R242" s="1">
        <v>4</v>
      </c>
      <c r="S242" s="1">
        <v>3</v>
      </c>
      <c r="T242" s="1">
        <v>3</v>
      </c>
      <c r="U242" s="1">
        <v>4</v>
      </c>
      <c r="V242" s="1">
        <v>5</v>
      </c>
      <c r="W242" s="1">
        <v>3</v>
      </c>
      <c r="X242" s="1">
        <v>3</v>
      </c>
      <c r="Y242" s="1">
        <v>5</v>
      </c>
      <c r="Z242" s="1">
        <v>5</v>
      </c>
      <c r="AA242" s="1">
        <v>4</v>
      </c>
      <c r="AB242" s="1">
        <v>4</v>
      </c>
      <c r="AC242" s="1">
        <v>4</v>
      </c>
      <c r="AD242" s="1">
        <v>4</v>
      </c>
      <c r="AE242" s="1">
        <v>3</v>
      </c>
      <c r="AF242" s="1">
        <v>5</v>
      </c>
      <c r="AG242" s="1">
        <v>5</v>
      </c>
      <c r="AH242" s="1">
        <v>5</v>
      </c>
      <c r="AI242" s="1">
        <v>5</v>
      </c>
      <c r="AJ242" s="1">
        <v>5</v>
      </c>
      <c r="AK242" s="1">
        <v>5</v>
      </c>
      <c r="AL242" s="1">
        <v>5</v>
      </c>
      <c r="AM242" s="1">
        <v>5</v>
      </c>
      <c r="AN242" s="1">
        <v>4</v>
      </c>
      <c r="AO242" s="1">
        <v>4</v>
      </c>
      <c r="AP242" s="1">
        <v>4</v>
      </c>
      <c r="AQ242" s="1">
        <v>4</v>
      </c>
      <c r="AR242" s="1">
        <v>4</v>
      </c>
      <c r="AS242" s="1">
        <v>5</v>
      </c>
      <c r="AT242" s="1">
        <v>4</v>
      </c>
      <c r="AU242" s="1">
        <v>4</v>
      </c>
      <c r="AV242" s="1">
        <v>3</v>
      </c>
      <c r="AW242" s="1">
        <v>5</v>
      </c>
      <c r="AX242" s="1">
        <v>4</v>
      </c>
      <c r="AY242" s="1">
        <v>5</v>
      </c>
      <c r="AZ242" s="1">
        <v>5</v>
      </c>
      <c r="BA242" s="1" t="s">
        <v>5</v>
      </c>
      <c r="BB242" s="1">
        <v>4</v>
      </c>
      <c r="BC242" s="1">
        <v>5</v>
      </c>
      <c r="BD242" s="1">
        <v>5</v>
      </c>
      <c r="BE242" s="1" t="s">
        <v>2413</v>
      </c>
      <c r="BF242" s="1" t="s">
        <v>2416</v>
      </c>
      <c r="BG242" s="1" t="s">
        <v>2412</v>
      </c>
      <c r="BH242" s="1" t="s">
        <v>2411</v>
      </c>
      <c r="BI242" s="1" t="s">
        <v>2414</v>
      </c>
      <c r="BJ242" s="1" t="s">
        <v>2415</v>
      </c>
      <c r="BK242" s="1" t="s">
        <v>2418</v>
      </c>
      <c r="BL242" s="1" t="s">
        <v>2418</v>
      </c>
      <c r="BM242" s="1" t="s">
        <v>198</v>
      </c>
      <c r="BN242" s="1" t="s">
        <v>198</v>
      </c>
      <c r="BO242" s="1" t="s">
        <v>198</v>
      </c>
      <c r="BP242" s="1" t="s">
        <v>2418</v>
      </c>
      <c r="BQ242" s="1" t="s">
        <v>2418</v>
      </c>
      <c r="BR242" s="1" t="s">
        <v>198</v>
      </c>
      <c r="BS242" s="1" t="s">
        <v>198</v>
      </c>
      <c r="BT242" s="1" t="s">
        <v>198</v>
      </c>
      <c r="BU242" s="1" t="s">
        <v>198</v>
      </c>
      <c r="BV242" s="1" t="s">
        <v>187</v>
      </c>
      <c r="BW242" s="1" t="s">
        <v>1619</v>
      </c>
      <c r="BX242" s="1" t="s">
        <v>1553</v>
      </c>
      <c r="BY242" s="1" t="s">
        <v>704</v>
      </c>
      <c r="BZ242" s="1" t="s">
        <v>712</v>
      </c>
      <c r="CA242" s="1" t="s">
        <v>719</v>
      </c>
      <c r="CB242" s="1" t="s">
        <v>727</v>
      </c>
      <c r="CC242" s="1" t="s">
        <v>2644</v>
      </c>
      <c r="CD242" s="1" t="s">
        <v>828</v>
      </c>
      <c r="CE242" s="1" t="s">
        <v>1378</v>
      </c>
      <c r="CF242" s="1" t="s">
        <v>1721</v>
      </c>
      <c r="CG242" s="1" t="s">
        <v>845</v>
      </c>
    </row>
    <row r="243" spans="1:85" ht="12.75" x14ac:dyDescent="0.2">
      <c r="A243" s="14">
        <v>42018.954337604169</v>
      </c>
      <c r="B243" s="1">
        <v>3</v>
      </c>
      <c r="C243" s="1">
        <v>5</v>
      </c>
      <c r="D243" s="1">
        <v>4</v>
      </c>
      <c r="E243" s="1">
        <v>3</v>
      </c>
      <c r="F243" s="1">
        <v>5</v>
      </c>
      <c r="G243" s="1">
        <v>4</v>
      </c>
      <c r="H243" s="1">
        <v>5</v>
      </c>
      <c r="I243" s="1">
        <v>4</v>
      </c>
      <c r="J243" s="1">
        <v>3</v>
      </c>
      <c r="K243" s="1">
        <v>1</v>
      </c>
      <c r="L243" s="1">
        <v>5</v>
      </c>
      <c r="M243" s="1">
        <v>5</v>
      </c>
      <c r="N243" s="1">
        <v>3</v>
      </c>
      <c r="O243" s="1">
        <v>4</v>
      </c>
      <c r="P243" s="1">
        <v>4</v>
      </c>
      <c r="Q243" s="1">
        <v>5</v>
      </c>
      <c r="R243" s="1">
        <v>3</v>
      </c>
      <c r="S243" s="1">
        <v>5</v>
      </c>
      <c r="T243" s="1">
        <v>3</v>
      </c>
      <c r="U243" s="1">
        <v>5</v>
      </c>
      <c r="V243" s="1">
        <v>5</v>
      </c>
      <c r="W243" s="1">
        <v>5</v>
      </c>
      <c r="X243" s="1">
        <v>5</v>
      </c>
      <c r="Y243" s="1">
        <v>4</v>
      </c>
      <c r="Z243" s="1">
        <v>4</v>
      </c>
      <c r="AA243" s="1">
        <v>4</v>
      </c>
      <c r="AB243" s="1">
        <v>4</v>
      </c>
      <c r="AC243" s="1">
        <v>4</v>
      </c>
      <c r="AD243" s="1">
        <v>4</v>
      </c>
      <c r="AE243" s="1">
        <v>5</v>
      </c>
      <c r="AF243" s="1">
        <v>3</v>
      </c>
      <c r="AG243" s="1">
        <v>5</v>
      </c>
      <c r="AH243" s="1">
        <v>4</v>
      </c>
      <c r="AI243" s="1">
        <v>3</v>
      </c>
      <c r="AJ243" s="1">
        <v>3</v>
      </c>
      <c r="AK243" s="1">
        <v>5</v>
      </c>
      <c r="AL243" s="1">
        <v>2</v>
      </c>
      <c r="AM243" s="1">
        <v>2</v>
      </c>
      <c r="AN243" s="1">
        <v>5</v>
      </c>
      <c r="AO243" s="1">
        <v>3</v>
      </c>
      <c r="AP243" s="1">
        <v>4</v>
      </c>
      <c r="AQ243" s="1">
        <v>3</v>
      </c>
      <c r="AR243" s="1">
        <v>2</v>
      </c>
      <c r="AS243" s="1">
        <v>1</v>
      </c>
      <c r="AT243" s="1">
        <v>5</v>
      </c>
      <c r="AU243" s="1">
        <v>4</v>
      </c>
      <c r="AV243" s="1">
        <v>3</v>
      </c>
      <c r="AW243" s="1">
        <v>4</v>
      </c>
      <c r="AX243" s="1">
        <v>3</v>
      </c>
      <c r="AY243" s="1">
        <v>5</v>
      </c>
      <c r="AZ243" s="1">
        <v>2</v>
      </c>
      <c r="BA243" s="1">
        <v>5</v>
      </c>
      <c r="BB243" s="1">
        <v>3</v>
      </c>
      <c r="BC243" s="1">
        <v>4</v>
      </c>
      <c r="BD243" s="1">
        <v>5</v>
      </c>
      <c r="BE243" s="1" t="s">
        <v>2411</v>
      </c>
      <c r="BF243" s="1" t="s">
        <v>2414</v>
      </c>
      <c r="BG243" s="1" t="s">
        <v>2416</v>
      </c>
      <c r="BH243" s="1" t="s">
        <v>2415</v>
      </c>
      <c r="BI243" s="1" t="s">
        <v>2412</v>
      </c>
      <c r="BJ243" s="1" t="s">
        <v>2413</v>
      </c>
      <c r="BK243" s="1" t="s">
        <v>198</v>
      </c>
      <c r="BL243" s="1" t="s">
        <v>2418</v>
      </c>
      <c r="BM243" s="1" t="s">
        <v>198</v>
      </c>
      <c r="BN243" s="1" t="s">
        <v>198</v>
      </c>
      <c r="BO243" s="1" t="s">
        <v>198</v>
      </c>
      <c r="BP243" s="1" t="s">
        <v>2418</v>
      </c>
      <c r="BQ243" s="1" t="s">
        <v>2418</v>
      </c>
      <c r="BR243" s="1" t="s">
        <v>2418</v>
      </c>
      <c r="BS243" s="1" t="s">
        <v>198</v>
      </c>
      <c r="BT243" s="1" t="s">
        <v>2118</v>
      </c>
      <c r="BU243" s="1" t="s">
        <v>198</v>
      </c>
      <c r="BV243" s="1" t="s">
        <v>2119</v>
      </c>
      <c r="BW243" s="1" t="s">
        <v>2125</v>
      </c>
      <c r="BX243" s="1" t="s">
        <v>2128</v>
      </c>
      <c r="BY243" s="1" t="s">
        <v>704</v>
      </c>
      <c r="BZ243" s="1" t="s">
        <v>714</v>
      </c>
      <c r="CA243" s="1" t="s">
        <v>721</v>
      </c>
      <c r="CB243" s="1" t="s">
        <v>727</v>
      </c>
      <c r="CC243" s="1" t="s">
        <v>2645</v>
      </c>
      <c r="CD243" s="1" t="s">
        <v>828</v>
      </c>
      <c r="CE243" s="1" t="s">
        <v>1242</v>
      </c>
      <c r="CF243" s="1" t="s">
        <v>837</v>
      </c>
      <c r="CG243" s="1" t="s">
        <v>844</v>
      </c>
    </row>
    <row r="244" spans="1:85" ht="12.75" x14ac:dyDescent="0.2">
      <c r="A244" s="14">
        <v>42019.633925833332</v>
      </c>
      <c r="B244" s="1">
        <v>3</v>
      </c>
      <c r="C244" s="1">
        <v>5</v>
      </c>
      <c r="D244" s="1">
        <v>4</v>
      </c>
      <c r="E244" s="1">
        <v>4</v>
      </c>
      <c r="F244" s="1">
        <v>5</v>
      </c>
      <c r="G244" s="1">
        <v>1</v>
      </c>
      <c r="H244" s="1">
        <v>3</v>
      </c>
      <c r="I244" s="1">
        <v>2</v>
      </c>
      <c r="J244" s="1">
        <v>2</v>
      </c>
      <c r="K244" s="1">
        <v>3</v>
      </c>
      <c r="L244" s="1">
        <v>4</v>
      </c>
      <c r="M244" s="1">
        <v>4</v>
      </c>
      <c r="N244" s="1">
        <v>4</v>
      </c>
      <c r="O244" s="1">
        <v>5</v>
      </c>
      <c r="P244" s="1">
        <v>3</v>
      </c>
      <c r="Q244" s="1">
        <v>3</v>
      </c>
      <c r="R244" s="1">
        <v>4</v>
      </c>
      <c r="S244" s="1">
        <v>4</v>
      </c>
      <c r="T244" s="1">
        <v>2</v>
      </c>
      <c r="U244" s="1">
        <v>4</v>
      </c>
      <c r="V244" s="1">
        <v>5</v>
      </c>
      <c r="W244" s="1">
        <v>5</v>
      </c>
      <c r="X244" s="1" t="s">
        <v>5</v>
      </c>
      <c r="Y244" s="1">
        <v>4</v>
      </c>
      <c r="Z244" s="1" t="s">
        <v>5</v>
      </c>
      <c r="AA244" s="1">
        <v>3</v>
      </c>
      <c r="AB244" s="1">
        <v>1</v>
      </c>
      <c r="AC244" s="1">
        <v>3</v>
      </c>
      <c r="AD244" s="1">
        <v>2</v>
      </c>
      <c r="AE244" s="1">
        <v>3</v>
      </c>
      <c r="AF244" s="1">
        <v>2</v>
      </c>
      <c r="AG244" s="1">
        <v>3</v>
      </c>
      <c r="AH244" s="1">
        <v>4</v>
      </c>
      <c r="AI244" s="1">
        <v>4</v>
      </c>
      <c r="AJ244" s="1">
        <v>3</v>
      </c>
      <c r="AK244" s="1">
        <v>5</v>
      </c>
      <c r="AL244" s="1">
        <v>4</v>
      </c>
      <c r="AM244" s="1">
        <v>4</v>
      </c>
      <c r="AN244" s="1">
        <v>5</v>
      </c>
      <c r="AO244" s="1">
        <v>3</v>
      </c>
      <c r="AP244" s="1">
        <v>3</v>
      </c>
      <c r="AQ244" s="1">
        <v>2</v>
      </c>
      <c r="AR244" s="1">
        <v>3</v>
      </c>
      <c r="AS244" s="1">
        <v>4</v>
      </c>
      <c r="AT244" s="1">
        <v>3</v>
      </c>
      <c r="AU244" s="1">
        <v>3</v>
      </c>
      <c r="AV244" s="1">
        <v>4</v>
      </c>
      <c r="AW244" s="1">
        <v>4</v>
      </c>
      <c r="AX244" s="1">
        <v>5</v>
      </c>
      <c r="AY244" s="1">
        <v>3</v>
      </c>
      <c r="AZ244" s="1">
        <v>4</v>
      </c>
      <c r="BA244" s="1">
        <v>4</v>
      </c>
      <c r="BB244" s="1">
        <v>2</v>
      </c>
      <c r="BC244" s="1">
        <v>4</v>
      </c>
      <c r="BD244" s="1">
        <v>5</v>
      </c>
      <c r="BE244" s="1" t="s">
        <v>2411</v>
      </c>
      <c r="BF244" s="1" t="s">
        <v>2412</v>
      </c>
      <c r="BG244" s="1" t="s">
        <v>2414</v>
      </c>
      <c r="BH244" s="1" t="s">
        <v>2414</v>
      </c>
      <c r="BI244" s="1" t="s">
        <v>2414</v>
      </c>
      <c r="BJ244" s="1" t="s">
        <v>2411</v>
      </c>
      <c r="BK244" s="1" t="s">
        <v>198</v>
      </c>
      <c r="BL244" s="1" t="s">
        <v>198</v>
      </c>
      <c r="BM244" s="1" t="s">
        <v>2418</v>
      </c>
      <c r="BN244" s="1" t="s">
        <v>198</v>
      </c>
      <c r="BO244" s="1" t="s">
        <v>1564</v>
      </c>
      <c r="BP244" s="1" t="s">
        <v>198</v>
      </c>
      <c r="BQ244" s="1" t="s">
        <v>198</v>
      </c>
      <c r="BR244" s="1" t="s">
        <v>198</v>
      </c>
      <c r="BS244" s="1" t="s">
        <v>2418</v>
      </c>
      <c r="BT244" s="1" t="s">
        <v>2418</v>
      </c>
      <c r="BU244" s="1" t="s">
        <v>1564</v>
      </c>
      <c r="BY244" s="1" t="s">
        <v>705</v>
      </c>
      <c r="BZ244" s="1" t="s">
        <v>713</v>
      </c>
      <c r="CA244" s="1" t="s">
        <v>720</v>
      </c>
      <c r="CB244" s="1" t="s">
        <v>727</v>
      </c>
      <c r="CD244" s="1" t="s">
        <v>741</v>
      </c>
      <c r="CE244" s="1" t="s">
        <v>206</v>
      </c>
      <c r="CF244" s="1" t="s">
        <v>837</v>
      </c>
      <c r="CG244" s="1" t="s">
        <v>844</v>
      </c>
    </row>
    <row r="245" spans="1:85" ht="12.75" x14ac:dyDescent="0.2">
      <c r="A245" s="14">
        <v>42019.634332210648</v>
      </c>
      <c r="B245" s="1">
        <v>5</v>
      </c>
      <c r="C245" s="1">
        <v>5</v>
      </c>
      <c r="D245" s="1">
        <v>5</v>
      </c>
      <c r="E245" s="1">
        <v>3</v>
      </c>
      <c r="F245" s="1">
        <v>5</v>
      </c>
      <c r="G245" s="1">
        <v>3</v>
      </c>
      <c r="H245" s="1">
        <v>4</v>
      </c>
      <c r="I245" s="1">
        <v>4</v>
      </c>
      <c r="J245" s="1">
        <v>3</v>
      </c>
      <c r="K245" s="1">
        <v>5</v>
      </c>
      <c r="L245" s="1">
        <v>3</v>
      </c>
      <c r="M245" s="1">
        <v>3</v>
      </c>
      <c r="N245" s="1">
        <v>2</v>
      </c>
      <c r="O245" s="1">
        <v>4</v>
      </c>
      <c r="P245" s="1">
        <v>2</v>
      </c>
      <c r="Q245" s="1">
        <v>4</v>
      </c>
      <c r="R245" s="1">
        <v>3</v>
      </c>
      <c r="S245" s="1">
        <v>5</v>
      </c>
      <c r="T245" s="1">
        <v>3</v>
      </c>
      <c r="U245" s="1">
        <v>4</v>
      </c>
      <c r="V245" s="1">
        <v>5</v>
      </c>
      <c r="W245" s="1">
        <v>5</v>
      </c>
      <c r="X245" s="1">
        <v>4</v>
      </c>
      <c r="Y245" s="1">
        <v>3</v>
      </c>
      <c r="Z245" s="1">
        <v>5</v>
      </c>
      <c r="AA245" s="1">
        <v>5</v>
      </c>
      <c r="AB245" s="1">
        <v>4</v>
      </c>
      <c r="AC245" s="1">
        <v>5</v>
      </c>
      <c r="AD245" s="1">
        <v>3</v>
      </c>
      <c r="AE245" s="1">
        <v>3</v>
      </c>
      <c r="AF245" s="1">
        <v>5</v>
      </c>
      <c r="AG245" s="1">
        <v>5</v>
      </c>
      <c r="AH245" s="1">
        <v>4</v>
      </c>
      <c r="AI245" s="1">
        <v>5</v>
      </c>
      <c r="AJ245" s="1">
        <v>4</v>
      </c>
      <c r="AK245" s="1">
        <v>5</v>
      </c>
      <c r="AL245" s="1">
        <v>5</v>
      </c>
      <c r="AM245" s="1">
        <v>5</v>
      </c>
      <c r="AN245" s="1">
        <v>5</v>
      </c>
      <c r="AO245" s="1">
        <v>3</v>
      </c>
      <c r="AP245" s="1">
        <v>4</v>
      </c>
      <c r="AQ245" s="1">
        <v>4</v>
      </c>
      <c r="AR245" s="1">
        <v>3</v>
      </c>
      <c r="AS245" s="1">
        <v>4</v>
      </c>
      <c r="AT245" s="1">
        <v>4</v>
      </c>
      <c r="AU245" s="1">
        <v>3</v>
      </c>
      <c r="AV245" s="1">
        <v>3</v>
      </c>
      <c r="AW245" s="1">
        <v>4</v>
      </c>
      <c r="AX245" s="1">
        <v>3</v>
      </c>
      <c r="AY245" s="1">
        <v>3</v>
      </c>
      <c r="AZ245" s="1">
        <v>3</v>
      </c>
      <c r="BA245" s="1">
        <v>5</v>
      </c>
      <c r="BB245" s="1">
        <v>4</v>
      </c>
      <c r="BC245" s="1">
        <v>3</v>
      </c>
      <c r="BD245" s="1">
        <v>5</v>
      </c>
      <c r="BE245" s="1" t="s">
        <v>2412</v>
      </c>
      <c r="BF245" s="1" t="s">
        <v>2413</v>
      </c>
      <c r="BG245" s="1" t="s">
        <v>2411</v>
      </c>
      <c r="BH245" s="1" t="s">
        <v>2416</v>
      </c>
      <c r="BI245" s="1" t="s">
        <v>2414</v>
      </c>
      <c r="BJ245" s="1" t="s">
        <v>2415</v>
      </c>
      <c r="BK245" s="1" t="s">
        <v>2418</v>
      </c>
      <c r="BL245" s="1" t="s">
        <v>198</v>
      </c>
      <c r="BM245" s="1" t="s">
        <v>198</v>
      </c>
      <c r="BN245" s="1" t="s">
        <v>198</v>
      </c>
      <c r="BO245" s="1" t="s">
        <v>198</v>
      </c>
      <c r="BP245" s="1" t="s">
        <v>2418</v>
      </c>
      <c r="BQ245" s="1" t="s">
        <v>2118</v>
      </c>
      <c r="BR245" s="1" t="s">
        <v>2118</v>
      </c>
      <c r="BS245" s="1" t="s">
        <v>198</v>
      </c>
      <c r="BT245" s="1" t="s">
        <v>198</v>
      </c>
      <c r="BU245" s="1" t="s">
        <v>182</v>
      </c>
      <c r="BY245" s="1" t="s">
        <v>704</v>
      </c>
      <c r="BZ245" s="1" t="s">
        <v>712</v>
      </c>
      <c r="CA245" s="1" t="s">
        <v>720</v>
      </c>
      <c r="CB245" s="1" t="s">
        <v>727</v>
      </c>
      <c r="CC245" s="1" t="s">
        <v>2646</v>
      </c>
      <c r="CD245" s="1" t="s">
        <v>828</v>
      </c>
      <c r="CE245" s="1" t="s">
        <v>1601</v>
      </c>
      <c r="CF245" s="1" t="s">
        <v>2217</v>
      </c>
      <c r="CG245" s="1" t="s">
        <v>845</v>
      </c>
    </row>
    <row r="246" spans="1:85" ht="12.75" x14ac:dyDescent="0.2">
      <c r="A246" s="14">
        <v>42019.690838194445</v>
      </c>
      <c r="B246" s="1">
        <v>4</v>
      </c>
      <c r="C246" s="1">
        <v>5</v>
      </c>
      <c r="D246" s="1">
        <v>5</v>
      </c>
      <c r="E246" s="1">
        <v>2</v>
      </c>
      <c r="F246" s="1">
        <v>5</v>
      </c>
      <c r="G246" s="1">
        <v>5</v>
      </c>
      <c r="H246" s="1">
        <v>3</v>
      </c>
      <c r="I246" s="1">
        <v>3</v>
      </c>
      <c r="J246" s="1">
        <v>2</v>
      </c>
      <c r="K246" s="1">
        <v>2</v>
      </c>
      <c r="L246" s="1">
        <v>1</v>
      </c>
      <c r="M246" s="1">
        <v>1</v>
      </c>
      <c r="N246" s="1">
        <v>3</v>
      </c>
      <c r="O246" s="1">
        <v>3</v>
      </c>
      <c r="P246" s="1">
        <v>5</v>
      </c>
      <c r="Q246" s="1">
        <v>3</v>
      </c>
      <c r="R246" s="1">
        <v>3</v>
      </c>
      <c r="S246" s="1">
        <v>5</v>
      </c>
      <c r="T246" s="1">
        <v>2</v>
      </c>
      <c r="U246" s="1">
        <v>1</v>
      </c>
      <c r="V246" s="1">
        <v>5</v>
      </c>
      <c r="W246" s="1">
        <v>5</v>
      </c>
      <c r="X246" s="1">
        <v>5</v>
      </c>
      <c r="Y246" s="1">
        <v>5</v>
      </c>
      <c r="Z246" s="1">
        <v>5</v>
      </c>
      <c r="AA246" s="1">
        <v>5</v>
      </c>
      <c r="AB246" s="1">
        <v>5</v>
      </c>
      <c r="AC246" s="1">
        <v>5</v>
      </c>
      <c r="AD246" s="1">
        <v>5</v>
      </c>
      <c r="AE246" s="1">
        <v>3</v>
      </c>
      <c r="AF246" s="1">
        <v>4</v>
      </c>
      <c r="AG246" s="1">
        <v>4</v>
      </c>
      <c r="AH246" s="1">
        <v>4</v>
      </c>
      <c r="AI246" s="1">
        <v>5</v>
      </c>
      <c r="AJ246" s="1">
        <v>4</v>
      </c>
      <c r="AK246" s="1">
        <v>5</v>
      </c>
      <c r="AL246" s="1">
        <v>5</v>
      </c>
      <c r="AM246" s="1">
        <v>3</v>
      </c>
      <c r="AN246" s="1">
        <v>5</v>
      </c>
      <c r="AO246" s="1">
        <v>5</v>
      </c>
      <c r="AP246" s="1">
        <v>4</v>
      </c>
      <c r="AQ246" s="1">
        <v>3</v>
      </c>
      <c r="AR246" s="1">
        <v>2</v>
      </c>
      <c r="AS246" s="1">
        <v>2</v>
      </c>
      <c r="AT246" s="1">
        <v>3</v>
      </c>
      <c r="AU246" s="1">
        <v>1</v>
      </c>
      <c r="AV246" s="1">
        <v>3</v>
      </c>
      <c r="AW246" s="1">
        <v>2</v>
      </c>
      <c r="AX246" s="1">
        <v>4</v>
      </c>
      <c r="AY246" s="1">
        <v>2</v>
      </c>
      <c r="AZ246" s="1">
        <v>3</v>
      </c>
      <c r="BA246" s="1">
        <v>5</v>
      </c>
      <c r="BB246" s="1">
        <v>1</v>
      </c>
      <c r="BC246" s="1">
        <v>1</v>
      </c>
      <c r="BD246" s="1">
        <v>5</v>
      </c>
      <c r="BE246" s="1" t="s">
        <v>2411</v>
      </c>
      <c r="BF246" s="1" t="s">
        <v>2411</v>
      </c>
      <c r="BG246" s="1" t="s">
        <v>2413</v>
      </c>
      <c r="BH246" s="1" t="s">
        <v>2413</v>
      </c>
      <c r="BI246" s="1" t="s">
        <v>2414</v>
      </c>
      <c r="BJ246" s="1" t="s">
        <v>2414</v>
      </c>
      <c r="BK246" s="1" t="s">
        <v>2418</v>
      </c>
      <c r="BL246" s="1" t="s">
        <v>198</v>
      </c>
      <c r="BM246" s="1" t="s">
        <v>2418</v>
      </c>
      <c r="BN246" s="1" t="s">
        <v>198</v>
      </c>
      <c r="BO246" s="1" t="s">
        <v>2418</v>
      </c>
      <c r="BP246" s="1" t="s">
        <v>2418</v>
      </c>
      <c r="BQ246" s="1" t="s">
        <v>198</v>
      </c>
      <c r="BR246" s="1" t="s">
        <v>198</v>
      </c>
      <c r="BS246" s="1" t="s">
        <v>1564</v>
      </c>
      <c r="BT246" s="1" t="s">
        <v>198</v>
      </c>
      <c r="BU246" s="1" t="s">
        <v>198</v>
      </c>
      <c r="BV246" s="1" t="s">
        <v>183</v>
      </c>
      <c r="BX246" s="1" t="s">
        <v>2128</v>
      </c>
      <c r="BY246" s="1" t="s">
        <v>704</v>
      </c>
      <c r="BZ246" s="1" t="s">
        <v>714</v>
      </c>
      <c r="CA246" s="1" t="s">
        <v>719</v>
      </c>
      <c r="CB246" s="1" t="s">
        <v>727</v>
      </c>
      <c r="CC246" s="1" t="s">
        <v>2487</v>
      </c>
      <c r="CD246" s="1" t="s">
        <v>830</v>
      </c>
      <c r="CE246" s="1" t="s">
        <v>985</v>
      </c>
      <c r="CF246" s="1" t="s">
        <v>837</v>
      </c>
      <c r="CG246" s="1" t="s">
        <v>844</v>
      </c>
    </row>
    <row r="247" spans="1:85" ht="12.75" x14ac:dyDescent="0.2">
      <c r="A247" s="14">
        <v>42019.861940196759</v>
      </c>
      <c r="B247" s="1">
        <v>3</v>
      </c>
      <c r="C247" s="1">
        <v>5</v>
      </c>
      <c r="D247" s="1">
        <v>3</v>
      </c>
      <c r="E247" s="1">
        <v>3</v>
      </c>
      <c r="F247" s="1">
        <v>5</v>
      </c>
      <c r="G247" s="1">
        <v>5</v>
      </c>
      <c r="H247" s="1">
        <v>5</v>
      </c>
      <c r="I247" s="1">
        <v>5</v>
      </c>
      <c r="J247" s="1">
        <v>5</v>
      </c>
      <c r="K247" s="1">
        <v>5</v>
      </c>
      <c r="L247" s="1">
        <v>4</v>
      </c>
      <c r="M247" s="1">
        <v>4</v>
      </c>
      <c r="N247" s="1">
        <v>5</v>
      </c>
      <c r="O247" s="1">
        <v>4</v>
      </c>
      <c r="P247" s="1">
        <v>5</v>
      </c>
      <c r="Q247" s="1">
        <v>4</v>
      </c>
      <c r="R247" s="1">
        <v>3</v>
      </c>
      <c r="S247" s="1">
        <v>5</v>
      </c>
      <c r="T247" s="1">
        <v>3</v>
      </c>
      <c r="U247" s="1">
        <v>4</v>
      </c>
      <c r="V247" s="1">
        <v>5</v>
      </c>
      <c r="W247" s="1">
        <v>4</v>
      </c>
      <c r="X247" s="1">
        <v>3</v>
      </c>
      <c r="Y247" s="1">
        <v>4</v>
      </c>
      <c r="Z247" s="1">
        <v>4</v>
      </c>
      <c r="AA247" s="1">
        <v>5</v>
      </c>
      <c r="AB247" s="1">
        <v>3</v>
      </c>
      <c r="AC247" s="1">
        <v>3</v>
      </c>
      <c r="AD247" s="1">
        <v>4</v>
      </c>
      <c r="AE247" s="1">
        <v>4</v>
      </c>
      <c r="AF247" s="1">
        <v>4</v>
      </c>
      <c r="AG247" s="1">
        <v>4</v>
      </c>
      <c r="AH247" s="1">
        <v>5</v>
      </c>
      <c r="AI247" s="1">
        <v>4</v>
      </c>
      <c r="AJ247" s="1">
        <v>3</v>
      </c>
      <c r="AK247" s="1">
        <v>5</v>
      </c>
      <c r="AL247" s="1">
        <v>3</v>
      </c>
      <c r="AM247" s="1">
        <v>3</v>
      </c>
      <c r="AN247" s="1">
        <v>5</v>
      </c>
      <c r="AO247" s="1">
        <v>5</v>
      </c>
      <c r="AP247" s="1">
        <v>3</v>
      </c>
      <c r="AQ247" s="1">
        <v>5</v>
      </c>
      <c r="AR247" s="1">
        <v>5</v>
      </c>
      <c r="AS247" s="1">
        <v>5</v>
      </c>
      <c r="AT247" s="1">
        <v>4</v>
      </c>
      <c r="AU247" s="1">
        <v>4</v>
      </c>
      <c r="AV247" s="1">
        <v>5</v>
      </c>
      <c r="AW247" s="1">
        <v>4</v>
      </c>
      <c r="AX247" s="1">
        <v>5</v>
      </c>
      <c r="AY247" s="1">
        <v>5</v>
      </c>
      <c r="AZ247" s="1">
        <v>3</v>
      </c>
      <c r="BA247" s="1">
        <v>5</v>
      </c>
      <c r="BB247" s="1">
        <v>4</v>
      </c>
      <c r="BC247" s="1">
        <v>4</v>
      </c>
      <c r="BD247" s="1">
        <v>5</v>
      </c>
      <c r="BE247" s="1" t="s">
        <v>2416</v>
      </c>
      <c r="BF247" s="1" t="s">
        <v>2413</v>
      </c>
      <c r="BG247" s="1" t="s">
        <v>2415</v>
      </c>
      <c r="BH247" s="1" t="s">
        <v>2411</v>
      </c>
      <c r="BI247" s="1" t="s">
        <v>2414</v>
      </c>
      <c r="BJ247" s="1" t="s">
        <v>2412</v>
      </c>
      <c r="BK247" s="1" t="s">
        <v>2418</v>
      </c>
      <c r="BL247" s="1" t="s">
        <v>2418</v>
      </c>
      <c r="BM247" s="1" t="s">
        <v>198</v>
      </c>
      <c r="BN247" s="1" t="s">
        <v>198</v>
      </c>
      <c r="BO247" s="1" t="s">
        <v>198</v>
      </c>
      <c r="BP247" s="1" t="s">
        <v>2418</v>
      </c>
      <c r="BQ247" s="1" t="s">
        <v>2418</v>
      </c>
      <c r="BR247" s="1" t="s">
        <v>2418</v>
      </c>
      <c r="BS247" s="1" t="s">
        <v>2418</v>
      </c>
      <c r="BT247" s="1" t="s">
        <v>2418</v>
      </c>
      <c r="BU247" s="1" t="s">
        <v>198</v>
      </c>
      <c r="BV247" s="1" t="s">
        <v>184</v>
      </c>
      <c r="BW247" s="1" t="s">
        <v>2121</v>
      </c>
      <c r="BX247" s="1" t="s">
        <v>2128</v>
      </c>
      <c r="BY247" s="1" t="s">
        <v>704</v>
      </c>
      <c r="BZ247" s="1" t="s">
        <v>711</v>
      </c>
      <c r="CA247" s="1" t="s">
        <v>719</v>
      </c>
      <c r="CB247" s="1" t="s">
        <v>728</v>
      </c>
      <c r="CC247" s="1" t="s">
        <v>977</v>
      </c>
      <c r="CD247" s="1" t="s">
        <v>830</v>
      </c>
      <c r="CE247" s="1" t="s">
        <v>1100</v>
      </c>
      <c r="CF247" s="1" t="s">
        <v>837</v>
      </c>
      <c r="CG247" s="1" t="s">
        <v>844</v>
      </c>
    </row>
    <row r="248" spans="1:85" ht="12.75" x14ac:dyDescent="0.2">
      <c r="A248" s="14">
        <v>42021.84013138889</v>
      </c>
      <c r="B248" s="1">
        <v>2</v>
      </c>
      <c r="C248" s="1">
        <v>5</v>
      </c>
      <c r="D248" s="1">
        <v>4</v>
      </c>
      <c r="E248" s="1">
        <v>5</v>
      </c>
      <c r="F248" s="1">
        <v>5</v>
      </c>
      <c r="G248" s="1">
        <v>5</v>
      </c>
      <c r="H248" s="1">
        <v>4</v>
      </c>
      <c r="I248" s="1">
        <v>3</v>
      </c>
      <c r="J248" s="1">
        <v>1</v>
      </c>
      <c r="K248" s="1">
        <v>5</v>
      </c>
      <c r="L248" s="1">
        <v>4</v>
      </c>
      <c r="M248" s="1">
        <v>2</v>
      </c>
      <c r="N248" s="1">
        <v>4</v>
      </c>
      <c r="O248" s="1">
        <v>5</v>
      </c>
      <c r="P248" s="1">
        <v>5</v>
      </c>
      <c r="Q248" s="1">
        <v>4</v>
      </c>
      <c r="R248" s="1">
        <v>4</v>
      </c>
      <c r="S248" s="1">
        <v>5</v>
      </c>
      <c r="T248" s="1">
        <v>3</v>
      </c>
      <c r="U248" s="1">
        <v>4</v>
      </c>
      <c r="V248" s="1">
        <v>5</v>
      </c>
      <c r="W248" s="1">
        <v>2</v>
      </c>
      <c r="X248" s="1">
        <v>4</v>
      </c>
      <c r="Y248" s="1">
        <v>4</v>
      </c>
      <c r="Z248" s="1">
        <v>5</v>
      </c>
      <c r="AA248" s="1">
        <v>4</v>
      </c>
      <c r="AB248" s="1">
        <v>3</v>
      </c>
      <c r="AC248" s="1">
        <v>1</v>
      </c>
      <c r="AD248" s="1">
        <v>5</v>
      </c>
      <c r="AE248" s="1">
        <v>3</v>
      </c>
      <c r="AF248" s="1">
        <v>4</v>
      </c>
      <c r="AG248" s="1">
        <v>5</v>
      </c>
      <c r="AH248" s="1">
        <v>5</v>
      </c>
      <c r="AI248" s="1">
        <v>1</v>
      </c>
      <c r="AJ248" s="1">
        <v>2</v>
      </c>
      <c r="AK248" s="1">
        <v>5</v>
      </c>
      <c r="AL248" s="1">
        <v>3</v>
      </c>
      <c r="AM248" s="1">
        <v>5</v>
      </c>
      <c r="AN248" s="1">
        <v>5</v>
      </c>
      <c r="AO248" s="1">
        <v>5</v>
      </c>
      <c r="AP248" s="1">
        <v>4</v>
      </c>
      <c r="AQ248" s="1">
        <v>4</v>
      </c>
      <c r="AR248" s="1">
        <v>1</v>
      </c>
      <c r="AS248" s="1">
        <v>5</v>
      </c>
      <c r="AT248" s="1">
        <v>3</v>
      </c>
      <c r="AU248" s="1">
        <v>3</v>
      </c>
      <c r="AV248" s="1">
        <v>3</v>
      </c>
      <c r="AW248" s="1">
        <v>5</v>
      </c>
      <c r="AX248" s="1">
        <v>5</v>
      </c>
      <c r="AY248" s="1">
        <v>4</v>
      </c>
      <c r="AZ248" s="1">
        <v>3</v>
      </c>
      <c r="BA248" s="1">
        <v>5</v>
      </c>
      <c r="BB248" s="1">
        <v>3</v>
      </c>
      <c r="BC248" s="1">
        <v>4</v>
      </c>
      <c r="BD248" s="1">
        <v>4</v>
      </c>
      <c r="BE248" s="1" t="s">
        <v>2411</v>
      </c>
      <c r="BF248" s="1" t="s">
        <v>2416</v>
      </c>
      <c r="BG248" s="1" t="s">
        <v>2412</v>
      </c>
      <c r="BH248" s="1" t="s">
        <v>2415</v>
      </c>
      <c r="BI248" s="1" t="s">
        <v>2414</v>
      </c>
      <c r="BJ248" s="1" t="s">
        <v>2413</v>
      </c>
      <c r="BK248" s="1" t="s">
        <v>198</v>
      </c>
      <c r="BL248" s="1" t="s">
        <v>198</v>
      </c>
      <c r="BM248" s="1" t="s">
        <v>1564</v>
      </c>
      <c r="BN248" s="1" t="s">
        <v>1564</v>
      </c>
      <c r="BO248" s="1" t="s">
        <v>198</v>
      </c>
      <c r="BP248" s="1" t="s">
        <v>2418</v>
      </c>
      <c r="BQ248" s="1" t="s">
        <v>198</v>
      </c>
      <c r="BR248" s="1" t="s">
        <v>2418</v>
      </c>
      <c r="BS248" s="1" t="s">
        <v>1564</v>
      </c>
      <c r="BT248" s="1" t="s">
        <v>1564</v>
      </c>
      <c r="BU248" s="1" t="s">
        <v>198</v>
      </c>
      <c r="BV248" s="1" t="s">
        <v>2204</v>
      </c>
      <c r="BW248" s="1" t="s">
        <v>2504</v>
      </c>
      <c r="BX248" s="1" t="s">
        <v>2122</v>
      </c>
      <c r="BY248" s="1" t="s">
        <v>705</v>
      </c>
      <c r="BZ248" s="1" t="s">
        <v>714</v>
      </c>
      <c r="CA248" s="1" t="s">
        <v>722</v>
      </c>
      <c r="CB248" s="1" t="s">
        <v>727</v>
      </c>
      <c r="CC248" s="1" t="s">
        <v>2647</v>
      </c>
      <c r="CD248" s="1" t="s">
        <v>828</v>
      </c>
      <c r="CE248" s="1" t="s">
        <v>2229</v>
      </c>
      <c r="CF248" s="1" t="s">
        <v>837</v>
      </c>
      <c r="CG248" s="1" t="s">
        <v>844</v>
      </c>
    </row>
    <row r="249" spans="1:85" ht="12.75" x14ac:dyDescent="0.2">
      <c r="A249" s="14">
        <v>42022.58587476852</v>
      </c>
      <c r="B249" s="1" t="s">
        <v>5</v>
      </c>
      <c r="C249" s="1">
        <v>5</v>
      </c>
      <c r="D249" s="1" t="s">
        <v>5</v>
      </c>
      <c r="E249" s="1" t="s">
        <v>5</v>
      </c>
      <c r="F249" s="1">
        <v>5</v>
      </c>
      <c r="G249" s="1">
        <v>1</v>
      </c>
      <c r="H249" s="1">
        <v>4</v>
      </c>
      <c r="I249" s="1">
        <v>2</v>
      </c>
      <c r="J249" s="1">
        <v>4</v>
      </c>
      <c r="K249" s="1">
        <v>3</v>
      </c>
      <c r="L249" s="1">
        <v>2</v>
      </c>
      <c r="M249" s="1">
        <v>2</v>
      </c>
      <c r="N249" s="1">
        <v>3</v>
      </c>
      <c r="O249" s="1">
        <v>5</v>
      </c>
      <c r="P249" s="1">
        <v>2</v>
      </c>
      <c r="Q249" s="1">
        <v>3</v>
      </c>
      <c r="R249" s="1">
        <v>3</v>
      </c>
      <c r="S249" s="1">
        <v>4</v>
      </c>
      <c r="T249" s="1" t="s">
        <v>5</v>
      </c>
      <c r="U249" s="1">
        <v>3</v>
      </c>
      <c r="V249" s="1">
        <v>2</v>
      </c>
      <c r="W249" s="1">
        <v>5</v>
      </c>
      <c r="X249" s="1">
        <v>1</v>
      </c>
      <c r="Y249" s="1">
        <v>5</v>
      </c>
      <c r="Z249" s="1">
        <v>2</v>
      </c>
      <c r="AA249" s="1">
        <v>5</v>
      </c>
      <c r="AB249" s="1">
        <v>3</v>
      </c>
      <c r="AC249" s="1">
        <v>1</v>
      </c>
      <c r="AD249" s="1">
        <v>1</v>
      </c>
      <c r="AE249" s="1">
        <v>2</v>
      </c>
      <c r="AF249" s="1">
        <v>1</v>
      </c>
      <c r="AG249" s="1">
        <v>1</v>
      </c>
      <c r="AH249" s="1">
        <v>5</v>
      </c>
      <c r="AI249" s="1">
        <v>1</v>
      </c>
      <c r="AJ249" s="1">
        <v>1</v>
      </c>
      <c r="AK249" s="1">
        <v>5</v>
      </c>
      <c r="AL249" s="1">
        <v>1</v>
      </c>
      <c r="AM249" s="1" t="s">
        <v>5</v>
      </c>
      <c r="AN249" s="1">
        <v>5</v>
      </c>
      <c r="AO249" s="1">
        <v>2</v>
      </c>
      <c r="AP249" s="1">
        <v>4</v>
      </c>
      <c r="AQ249" s="1">
        <v>4</v>
      </c>
      <c r="AR249" s="1">
        <v>3</v>
      </c>
      <c r="AS249" s="1">
        <v>3</v>
      </c>
      <c r="AT249" s="1">
        <v>2</v>
      </c>
      <c r="AU249" s="1">
        <v>2</v>
      </c>
      <c r="AV249" s="1">
        <v>4</v>
      </c>
      <c r="AW249" s="1">
        <v>5</v>
      </c>
      <c r="AX249" s="1">
        <v>5</v>
      </c>
      <c r="AY249" s="1">
        <v>3</v>
      </c>
      <c r="AZ249" s="1">
        <v>4</v>
      </c>
      <c r="BA249" s="1">
        <v>4</v>
      </c>
      <c r="BB249" s="1">
        <v>2</v>
      </c>
      <c r="BC249" s="1">
        <v>4</v>
      </c>
      <c r="BD249" s="1">
        <v>5</v>
      </c>
      <c r="BE249" s="1" t="s">
        <v>2414</v>
      </c>
      <c r="BF249" s="1" t="s">
        <v>2411</v>
      </c>
      <c r="BG249" s="1" t="s">
        <v>2412</v>
      </c>
      <c r="BH249" s="1" t="s">
        <v>2416</v>
      </c>
      <c r="BI249" s="1" t="s">
        <v>2415</v>
      </c>
      <c r="BJ249" s="1" t="s">
        <v>2413</v>
      </c>
      <c r="BK249" s="1" t="s">
        <v>2118</v>
      </c>
      <c r="BL249" s="1" t="s">
        <v>2118</v>
      </c>
      <c r="BM249" s="1" t="s">
        <v>2118</v>
      </c>
      <c r="BN249" s="1" t="s">
        <v>2118</v>
      </c>
      <c r="BO249" s="1" t="s">
        <v>198</v>
      </c>
      <c r="BP249" s="1" t="s">
        <v>2118</v>
      </c>
      <c r="BQ249" s="1" t="s">
        <v>198</v>
      </c>
      <c r="BR249" s="1" t="s">
        <v>198</v>
      </c>
      <c r="BS249" s="1" t="s">
        <v>198</v>
      </c>
      <c r="BT249" s="1" t="s">
        <v>198</v>
      </c>
      <c r="BU249" s="1" t="s">
        <v>1564</v>
      </c>
      <c r="BY249" s="1" t="s">
        <v>704</v>
      </c>
      <c r="BZ249" s="1" t="s">
        <v>713</v>
      </c>
      <c r="CA249" s="1" t="s">
        <v>719</v>
      </c>
      <c r="CB249" s="1" t="s">
        <v>727</v>
      </c>
      <c r="CC249" s="1" t="s">
        <v>2648</v>
      </c>
      <c r="CD249" s="1" t="s">
        <v>741</v>
      </c>
      <c r="CE249" s="1" t="s">
        <v>2649</v>
      </c>
      <c r="CF249" s="1" t="s">
        <v>837</v>
      </c>
      <c r="CG249" s="1" t="s">
        <v>844</v>
      </c>
    </row>
    <row r="250" spans="1:85" ht="12.75" x14ac:dyDescent="0.2">
      <c r="A250" s="14">
        <v>42022.635286377314</v>
      </c>
      <c r="B250" s="1">
        <v>3</v>
      </c>
      <c r="C250" s="1">
        <v>1</v>
      </c>
      <c r="D250" s="1">
        <v>1</v>
      </c>
      <c r="E250" s="1">
        <v>1</v>
      </c>
      <c r="F250" s="1">
        <v>1</v>
      </c>
      <c r="G250" s="1">
        <v>2</v>
      </c>
      <c r="H250" s="1">
        <v>4</v>
      </c>
      <c r="I250" s="1">
        <v>4</v>
      </c>
      <c r="J250" s="1">
        <v>4</v>
      </c>
      <c r="K250" s="1">
        <v>5</v>
      </c>
      <c r="L250" s="1">
        <v>3</v>
      </c>
      <c r="M250" s="1">
        <v>1</v>
      </c>
      <c r="N250" s="1">
        <v>5</v>
      </c>
      <c r="O250" s="1">
        <v>5</v>
      </c>
      <c r="P250" s="1">
        <v>4</v>
      </c>
      <c r="Q250" s="1">
        <v>4</v>
      </c>
      <c r="R250" s="1">
        <v>5</v>
      </c>
      <c r="S250" s="1">
        <v>4</v>
      </c>
      <c r="T250" s="1">
        <v>2</v>
      </c>
      <c r="U250" s="1">
        <v>5</v>
      </c>
      <c r="V250" s="1">
        <v>4</v>
      </c>
      <c r="W250" s="1">
        <v>4</v>
      </c>
      <c r="X250" s="1" t="s">
        <v>5</v>
      </c>
      <c r="Y250" s="1">
        <v>4</v>
      </c>
      <c r="Z250" s="1" t="s">
        <v>5</v>
      </c>
      <c r="AA250" s="1">
        <v>4</v>
      </c>
      <c r="AB250" s="1" t="s">
        <v>5</v>
      </c>
      <c r="AC250" s="1" t="s">
        <v>5</v>
      </c>
      <c r="AD250" s="1" t="s">
        <v>5</v>
      </c>
      <c r="AE250" s="1" t="s">
        <v>5</v>
      </c>
      <c r="AF250" s="1" t="s">
        <v>5</v>
      </c>
      <c r="AG250" s="1" t="s">
        <v>5</v>
      </c>
      <c r="AH250" s="1">
        <v>4</v>
      </c>
      <c r="AI250" s="1">
        <v>4</v>
      </c>
      <c r="AJ250" s="1">
        <v>3</v>
      </c>
      <c r="AK250" s="1">
        <v>3</v>
      </c>
      <c r="AL250" s="1">
        <v>1</v>
      </c>
      <c r="AM250" s="1">
        <v>1</v>
      </c>
      <c r="AN250" s="1">
        <v>1</v>
      </c>
      <c r="AO250" s="1">
        <v>1</v>
      </c>
      <c r="AP250" s="1">
        <v>3</v>
      </c>
      <c r="AQ250" s="1">
        <v>4</v>
      </c>
      <c r="AR250" s="1">
        <v>4</v>
      </c>
      <c r="AS250" s="1">
        <v>5</v>
      </c>
      <c r="AT250" s="1">
        <v>3</v>
      </c>
      <c r="AU250" s="1">
        <v>1</v>
      </c>
      <c r="AV250" s="1">
        <v>4</v>
      </c>
      <c r="AW250" s="1">
        <v>4</v>
      </c>
      <c r="AX250" s="1">
        <v>3</v>
      </c>
      <c r="AY250" s="1">
        <v>5</v>
      </c>
      <c r="AZ250" s="1">
        <v>4</v>
      </c>
      <c r="BA250" s="1">
        <v>3</v>
      </c>
      <c r="BB250" s="1">
        <v>3</v>
      </c>
      <c r="BC250" s="1">
        <v>3</v>
      </c>
      <c r="BD250" s="1">
        <v>2</v>
      </c>
      <c r="BE250" s="1" t="s">
        <v>2416</v>
      </c>
      <c r="BF250" s="1" t="s">
        <v>2413</v>
      </c>
      <c r="BG250" s="1" t="s">
        <v>2411</v>
      </c>
      <c r="BH250" s="1" t="s">
        <v>2414</v>
      </c>
      <c r="BI250" s="1" t="s">
        <v>2412</v>
      </c>
      <c r="BJ250" s="1" t="s">
        <v>2415</v>
      </c>
      <c r="BK250" s="1" t="s">
        <v>2418</v>
      </c>
      <c r="BL250" s="1" t="s">
        <v>198</v>
      </c>
      <c r="BM250" s="1" t="s">
        <v>198</v>
      </c>
      <c r="BN250" s="1" t="s">
        <v>198</v>
      </c>
      <c r="BO250" s="1" t="s">
        <v>198</v>
      </c>
      <c r="BP250" s="1" t="s">
        <v>1564</v>
      </c>
      <c r="BQ250" s="1" t="s">
        <v>2418</v>
      </c>
      <c r="BR250" s="1" t="s">
        <v>1564</v>
      </c>
      <c r="BS250" s="1" t="s">
        <v>2418</v>
      </c>
      <c r="BT250" s="1" t="s">
        <v>2418</v>
      </c>
      <c r="BU250" s="1" t="s">
        <v>1564</v>
      </c>
      <c r="BY250" s="1" t="s">
        <v>704</v>
      </c>
      <c r="BZ250" s="1" t="s">
        <v>714</v>
      </c>
      <c r="CA250" s="1" t="s">
        <v>719</v>
      </c>
      <c r="CB250" s="1" t="s">
        <v>2650</v>
      </c>
      <c r="CC250" s="1" t="s">
        <v>933</v>
      </c>
      <c r="CD250" s="1" t="s">
        <v>741</v>
      </c>
      <c r="CE250" s="1" t="s">
        <v>1293</v>
      </c>
      <c r="CF250" s="1" t="s">
        <v>837</v>
      </c>
      <c r="CG250" s="1" t="s">
        <v>2651</v>
      </c>
    </row>
    <row r="251" spans="1:85" ht="12.75" x14ac:dyDescent="0.2">
      <c r="A251" s="14">
        <v>42023.385288668986</v>
      </c>
      <c r="B251" s="1">
        <v>1</v>
      </c>
      <c r="C251" s="1">
        <v>1</v>
      </c>
      <c r="D251" s="1">
        <v>1</v>
      </c>
      <c r="E251" s="1" t="s">
        <v>5</v>
      </c>
      <c r="F251" s="1">
        <v>5</v>
      </c>
      <c r="G251" s="1">
        <v>2</v>
      </c>
      <c r="H251" s="1">
        <v>4</v>
      </c>
      <c r="I251" s="1">
        <v>4</v>
      </c>
      <c r="J251" s="1">
        <v>4</v>
      </c>
      <c r="K251" s="1">
        <v>3</v>
      </c>
      <c r="L251" s="1">
        <v>3</v>
      </c>
      <c r="M251" s="1">
        <v>4</v>
      </c>
      <c r="N251" s="1">
        <v>2</v>
      </c>
      <c r="O251" s="1">
        <v>4</v>
      </c>
      <c r="P251" s="1">
        <v>2</v>
      </c>
      <c r="Q251" s="1">
        <v>5</v>
      </c>
      <c r="R251" s="1">
        <v>4</v>
      </c>
      <c r="S251" s="1">
        <v>3</v>
      </c>
      <c r="T251" s="1">
        <v>1</v>
      </c>
      <c r="U251" s="1">
        <v>5</v>
      </c>
      <c r="V251" s="1">
        <v>4</v>
      </c>
      <c r="W251" s="1">
        <v>4</v>
      </c>
      <c r="X251" s="1">
        <v>3</v>
      </c>
      <c r="Y251" s="1">
        <v>5</v>
      </c>
      <c r="Z251" s="1">
        <v>4</v>
      </c>
      <c r="AA251" s="1">
        <v>4</v>
      </c>
      <c r="AB251" s="1">
        <v>4</v>
      </c>
      <c r="AC251" s="1">
        <v>3</v>
      </c>
      <c r="AD251" s="1">
        <v>3</v>
      </c>
      <c r="AE251" s="1" t="s">
        <v>5</v>
      </c>
      <c r="AF251" s="1">
        <v>4</v>
      </c>
      <c r="AG251" s="1">
        <v>4</v>
      </c>
      <c r="AH251" s="1">
        <v>4</v>
      </c>
      <c r="AI251" s="1">
        <v>4</v>
      </c>
      <c r="AJ251" s="1">
        <v>3</v>
      </c>
      <c r="AK251" s="1">
        <v>3</v>
      </c>
      <c r="AL251" s="1">
        <v>1</v>
      </c>
      <c r="AM251" s="1" t="s">
        <v>5</v>
      </c>
      <c r="AN251" s="1">
        <v>5</v>
      </c>
      <c r="AO251" s="1">
        <v>4</v>
      </c>
      <c r="AP251" s="1">
        <v>4</v>
      </c>
      <c r="AQ251" s="1">
        <v>4</v>
      </c>
      <c r="AR251" s="1">
        <v>4</v>
      </c>
      <c r="AS251" s="1">
        <v>4</v>
      </c>
      <c r="AT251" s="1">
        <v>4</v>
      </c>
      <c r="AU251" s="1">
        <v>4</v>
      </c>
      <c r="AV251" s="1">
        <v>1</v>
      </c>
      <c r="AW251" s="1">
        <v>3</v>
      </c>
      <c r="AX251" s="1">
        <v>2</v>
      </c>
      <c r="AY251" s="1">
        <v>5</v>
      </c>
      <c r="AZ251" s="1">
        <v>4</v>
      </c>
      <c r="BA251" s="1">
        <v>4</v>
      </c>
      <c r="BB251" s="1">
        <v>1</v>
      </c>
      <c r="BC251" s="1">
        <v>5</v>
      </c>
      <c r="BD251" s="1">
        <v>4</v>
      </c>
      <c r="BE251" s="1" t="s">
        <v>2414</v>
      </c>
      <c r="BF251" s="1" t="s">
        <v>2413</v>
      </c>
      <c r="BG251" s="1" t="s">
        <v>2416</v>
      </c>
      <c r="BH251" s="1" t="s">
        <v>2412</v>
      </c>
      <c r="BI251" s="1" t="s">
        <v>2411</v>
      </c>
      <c r="BJ251" s="1" t="s">
        <v>2415</v>
      </c>
      <c r="BK251" s="1" t="s">
        <v>2418</v>
      </c>
      <c r="BL251" s="1" t="s">
        <v>198</v>
      </c>
      <c r="BM251" s="1" t="s">
        <v>2418</v>
      </c>
      <c r="BN251" s="1" t="s">
        <v>198</v>
      </c>
      <c r="BO251" s="1" t="s">
        <v>1564</v>
      </c>
      <c r="BP251" s="1" t="s">
        <v>2118</v>
      </c>
      <c r="BQ251" s="1" t="s">
        <v>2118</v>
      </c>
      <c r="BR251" s="1" t="s">
        <v>2418</v>
      </c>
      <c r="BS251" s="1" t="s">
        <v>1564</v>
      </c>
      <c r="BT251" s="1" t="s">
        <v>2118</v>
      </c>
      <c r="BU251" s="1" t="s">
        <v>198</v>
      </c>
      <c r="BV251" s="1" t="s">
        <v>183</v>
      </c>
      <c r="BW251" s="1" t="s">
        <v>2121</v>
      </c>
      <c r="BX251" s="1" t="s">
        <v>2128</v>
      </c>
      <c r="BY251" s="1" t="s">
        <v>704</v>
      </c>
      <c r="BZ251" s="1" t="s">
        <v>713</v>
      </c>
      <c r="CA251" s="1" t="s">
        <v>719</v>
      </c>
      <c r="CB251" s="1" t="s">
        <v>727</v>
      </c>
      <c r="CC251" s="1" t="s">
        <v>2652</v>
      </c>
      <c r="CD251" s="1" t="s">
        <v>830</v>
      </c>
      <c r="CE251" s="1" t="s">
        <v>973</v>
      </c>
      <c r="CF251" s="1" t="s">
        <v>837</v>
      </c>
      <c r="CG251" s="1" t="s">
        <v>844</v>
      </c>
    </row>
  </sheetData>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76"/>
  <sheetViews>
    <sheetView topLeftCell="N22" zoomScale="80" zoomScaleNormal="80" workbookViewId="0">
      <selection activeCell="AF47" sqref="Z28:AF47"/>
    </sheetView>
  </sheetViews>
  <sheetFormatPr defaultRowHeight="12.75" x14ac:dyDescent="0.2"/>
  <cols>
    <col min="2" max="2" width="35.140625" customWidth="1"/>
    <col min="12" max="12" width="55.7109375" customWidth="1"/>
    <col min="26" max="26" width="12.42578125" customWidth="1"/>
    <col min="31" max="31" width="8.85546875" customWidth="1"/>
  </cols>
  <sheetData>
    <row r="1" spans="1:31" ht="17.25" x14ac:dyDescent="0.2">
      <c r="A1" s="9" t="str">
        <f>"'Form responses "&amp;E1&amp;"'!"</f>
        <v>'Form responses 2017'!</v>
      </c>
      <c r="B1" s="7" t="str">
        <f>"How important have the following been to your work over the past year?  ("&amp;L28&amp;" and "&amp;L2&amp;" comparison)"</f>
        <v>How important have the following been to your work over the past year?  (2016 and 2017 comparison)</v>
      </c>
      <c r="C1" s="6"/>
      <c r="D1" s="6"/>
      <c r="E1">
        <v>2017</v>
      </c>
    </row>
    <row r="2" spans="1:31" ht="17.25" x14ac:dyDescent="0.2">
      <c r="A2" s="6" t="s">
        <v>3</v>
      </c>
      <c r="B2" s="7"/>
      <c r="C2" s="6"/>
      <c r="D2" s="6">
        <v>5</v>
      </c>
      <c r="E2">
        <v>4</v>
      </c>
      <c r="F2">
        <v>3</v>
      </c>
      <c r="G2">
        <v>2</v>
      </c>
      <c r="H2">
        <v>1</v>
      </c>
      <c r="I2" t="s">
        <v>5</v>
      </c>
      <c r="L2">
        <v>2017</v>
      </c>
      <c r="M2" s="6" t="str">
        <f>"Very important ("&amp;L2&amp;")"</f>
        <v>Very important (2017)</v>
      </c>
      <c r="N2" s="6" t="str">
        <f>"Important ("&amp;L2&amp;")"</f>
        <v>Important (2017)</v>
      </c>
      <c r="O2" s="6" t="str">
        <f>"Neutral ("&amp;L2&amp;")"</f>
        <v>Neutral (2017)</v>
      </c>
      <c r="P2" s="6" t="str">
        <f>"Neutral ("&amp;L2&amp;")"</f>
        <v>Neutral (2017)</v>
      </c>
      <c r="Q2" s="6" t="str">
        <f>"Unimportant ("&amp;L2&amp;")"</f>
        <v>Unimportant (2017)</v>
      </c>
      <c r="R2" s="6" t="str">
        <f>"Not at all important ("&amp;L2&amp;")"</f>
        <v>Not at all important (2017)</v>
      </c>
      <c r="S2" t="s">
        <v>33</v>
      </c>
      <c r="T2" s="6" t="s">
        <v>11</v>
      </c>
      <c r="U2">
        <v>2016</v>
      </c>
      <c r="V2" s="6" t="str">
        <f>"Very important ("&amp;U2&amp;")"</f>
        <v>Very important (2016)</v>
      </c>
      <c r="W2" s="6" t="str">
        <f>"Important ("&amp;U2&amp;")"</f>
        <v>Important (2016)</v>
      </c>
      <c r="X2" s="6" t="str">
        <f>"Neutral ("&amp;U2&amp;")"</f>
        <v>Neutral (2016)</v>
      </c>
      <c r="Y2" s="6" t="str">
        <f>"Neutral ("&amp;U2&amp;")"</f>
        <v>Neutral (2016)</v>
      </c>
      <c r="Z2" s="6" t="str">
        <f>"Unimportant ("&amp;U2&amp;")"</f>
        <v>Unimportant (2016)</v>
      </c>
      <c r="AA2" s="6" t="str">
        <f>"Not at all important ("&amp;U2&amp;")"</f>
        <v>Not at all important (2016)</v>
      </c>
      <c r="AB2" s="2" t="s">
        <v>34</v>
      </c>
      <c r="AC2" s="2" t="s">
        <v>35</v>
      </c>
      <c r="AE2" s="2" t="s">
        <v>36</v>
      </c>
    </row>
    <row r="3" spans="1:31" x14ac:dyDescent="0.2">
      <c r="A3" s="6" t="s">
        <v>12</v>
      </c>
      <c r="B3" t="str">
        <f t="shared" ref="B3:B24" ca="1" si="0">INDIRECT($A$1&amp;A3&amp;"1")</f>
        <v>1. How important have the following been to your work over the past year? [One-to-One Device initiatives]</v>
      </c>
      <c r="D3">
        <f t="shared" ref="D3:I12" ca="1" si="1">COUNTIF(INDIRECT($A$1&amp;$A3&amp;":"&amp;$A3),D$2)</f>
        <v>13</v>
      </c>
      <c r="E3">
        <f t="shared" ca="1" si="1"/>
        <v>19</v>
      </c>
      <c r="F3">
        <f t="shared" ca="1" si="1"/>
        <v>36</v>
      </c>
      <c r="G3">
        <f t="shared" ca="1" si="1"/>
        <v>44</v>
      </c>
      <c r="H3">
        <f t="shared" ca="1" si="1"/>
        <v>84</v>
      </c>
      <c r="I3">
        <f t="shared" ca="1" si="1"/>
        <v>30</v>
      </c>
      <c r="J3">
        <f t="shared" ref="J3:J24" ca="1" si="2">SUM(D3:I3)</f>
        <v>226</v>
      </c>
      <c r="L3" t="str">
        <f t="shared" ref="L3:L24" ca="1" si="3">MID(B3,FIND("[",B3)+1,LEN(B3)-FIND("[",B3)-1)</f>
        <v>One-to-One Device initiatives</v>
      </c>
      <c r="M3" s="2">
        <f t="shared" ref="M3:M24" ca="1" si="4">D3/$J3</f>
        <v>5.7522123893805309E-2</v>
      </c>
      <c r="N3" s="2">
        <f t="shared" ref="N3:N24" ca="1" si="5">E3/$J3</f>
        <v>8.4070796460176997E-2</v>
      </c>
      <c r="O3" s="2">
        <f t="shared" ref="O3:O24" ca="1" si="6">F3/$J3/2</f>
        <v>7.9646017699115043E-2</v>
      </c>
      <c r="P3" s="2">
        <f t="shared" ref="P3:P24" ca="1" si="7">-O3</f>
        <v>-7.9646017699115043E-2</v>
      </c>
      <c r="Q3" s="2">
        <f t="shared" ref="Q3:Q24" ca="1" si="8">-G3/$J3</f>
        <v>-0.19469026548672566</v>
      </c>
      <c r="R3" s="2">
        <f t="shared" ref="R3:R24" ca="1" si="9">-H3/$J3</f>
        <v>-0.37168141592920356</v>
      </c>
      <c r="S3" s="2">
        <f t="shared" ref="S3:S24" ca="1" si="10">I3/$J3</f>
        <v>0.13274336283185842</v>
      </c>
      <c r="T3" s="8">
        <f t="shared" ref="T3:T24" ca="1" si="11">M3+N3</f>
        <v>0.1415929203539823</v>
      </c>
      <c r="U3" s="8"/>
      <c r="V3" s="2">
        <f t="shared" ref="V3:AC12" ca="1" si="12">IFERROR(VLOOKUP($L3,$L$29:$T$49,COLUMN()-20,FALSE),"")</f>
        <v>1.2244897959183673E-2</v>
      </c>
      <c r="W3" s="2">
        <f t="shared" ca="1" si="12"/>
        <v>6.5306122448979598E-2</v>
      </c>
      <c r="X3" s="2">
        <f t="shared" ca="1" si="12"/>
        <v>6.9387755102040816E-2</v>
      </c>
      <c r="Y3" s="2">
        <f t="shared" ca="1" si="12"/>
        <v>-6.9387755102040816E-2</v>
      </c>
      <c r="Z3" s="2">
        <f t="shared" ca="1" si="12"/>
        <v>-0.23673469387755103</v>
      </c>
      <c r="AA3" s="2">
        <f t="shared" ca="1" si="12"/>
        <v>-0.37959183673469388</v>
      </c>
      <c r="AB3" s="2">
        <f t="shared" ca="1" si="12"/>
        <v>0.16734693877551021</v>
      </c>
      <c r="AC3" s="2">
        <f t="shared" ca="1" si="12"/>
        <v>7.7551020408163265E-2</v>
      </c>
      <c r="AE3" s="8">
        <f t="shared" ref="AE3:AE24" ca="1" si="13">IFERROR(T3-AC3,"")</f>
        <v>6.4041899945819034E-2</v>
      </c>
    </row>
    <row r="4" spans="1:31" x14ac:dyDescent="0.2">
      <c r="A4" s="6" t="s">
        <v>13</v>
      </c>
      <c r="B4" t="str">
        <f t="shared" ca="1" si="0"/>
        <v>1. How important have the following been to your work over the past year? [Digital and Open Badges]</v>
      </c>
      <c r="D4">
        <f t="shared" ca="1" si="1"/>
        <v>10</v>
      </c>
      <c r="E4">
        <f t="shared" ca="1" si="1"/>
        <v>35</v>
      </c>
      <c r="F4">
        <f t="shared" ca="1" si="1"/>
        <v>41</v>
      </c>
      <c r="G4">
        <f t="shared" ca="1" si="1"/>
        <v>52</v>
      </c>
      <c r="H4">
        <f t="shared" ca="1" si="1"/>
        <v>81</v>
      </c>
      <c r="I4">
        <f t="shared" ca="1" si="1"/>
        <v>7</v>
      </c>
      <c r="J4">
        <f t="shared" ca="1" si="2"/>
        <v>226</v>
      </c>
      <c r="L4" t="str">
        <f t="shared" ca="1" si="3"/>
        <v>Digital and Open Badges</v>
      </c>
      <c r="M4" s="2">
        <f t="shared" ca="1" si="4"/>
        <v>4.4247787610619468E-2</v>
      </c>
      <c r="N4" s="2">
        <f t="shared" ca="1" si="5"/>
        <v>0.15486725663716813</v>
      </c>
      <c r="O4" s="2">
        <f t="shared" ca="1" si="6"/>
        <v>9.0707964601769914E-2</v>
      </c>
      <c r="P4" s="2">
        <f t="shared" ca="1" si="7"/>
        <v>-9.0707964601769914E-2</v>
      </c>
      <c r="Q4" s="2">
        <f t="shared" ca="1" si="8"/>
        <v>-0.23008849557522124</v>
      </c>
      <c r="R4" s="2">
        <f t="shared" ca="1" si="9"/>
        <v>-0.3584070796460177</v>
      </c>
      <c r="S4" s="2">
        <f t="shared" ca="1" si="10"/>
        <v>3.0973451327433628E-2</v>
      </c>
      <c r="T4" s="8">
        <f t="shared" ca="1" si="11"/>
        <v>0.19911504424778759</v>
      </c>
      <c r="U4" s="8"/>
      <c r="V4" s="2">
        <f t="shared" ca="1" si="12"/>
        <v>6.9387755102040816E-2</v>
      </c>
      <c r="W4" s="2">
        <f t="shared" ca="1" si="12"/>
        <v>0.1306122448979592</v>
      </c>
      <c r="X4" s="2">
        <f t="shared" ca="1" si="12"/>
        <v>8.5714285714285715E-2</v>
      </c>
      <c r="Y4" s="2">
        <f t="shared" ca="1" si="12"/>
        <v>-8.5714285714285715E-2</v>
      </c>
      <c r="Z4" s="2">
        <f t="shared" ca="1" si="12"/>
        <v>-0.25714285714285712</v>
      </c>
      <c r="AA4" s="2">
        <f t="shared" ca="1" si="12"/>
        <v>-0.34693877551020408</v>
      </c>
      <c r="AB4" s="2">
        <f t="shared" ca="1" si="12"/>
        <v>2.4489795918367346E-2</v>
      </c>
      <c r="AC4" s="2">
        <f t="shared" ca="1" si="12"/>
        <v>0.2</v>
      </c>
      <c r="AE4" s="8">
        <f t="shared" ca="1" si="13"/>
        <v>-8.8495575221242406E-4</v>
      </c>
    </row>
    <row r="5" spans="1:31" x14ac:dyDescent="0.2">
      <c r="A5" s="6" t="s">
        <v>14</v>
      </c>
      <c r="B5" t="str">
        <f t="shared" ca="1" si="0"/>
        <v>1. How important have the following been to your work over the past year? [Augmented and Virtual Reality]</v>
      </c>
      <c r="D5">
        <f t="shared" ca="1" si="1"/>
        <v>21</v>
      </c>
      <c r="E5">
        <f t="shared" ca="1" si="1"/>
        <v>29</v>
      </c>
      <c r="F5">
        <f t="shared" ca="1" si="1"/>
        <v>41</v>
      </c>
      <c r="G5">
        <f t="shared" ca="1" si="1"/>
        <v>44</v>
      </c>
      <c r="H5">
        <f t="shared" ca="1" si="1"/>
        <v>88</v>
      </c>
      <c r="I5">
        <f t="shared" ca="1" si="1"/>
        <v>3</v>
      </c>
      <c r="J5">
        <f t="shared" ca="1" si="2"/>
        <v>226</v>
      </c>
      <c r="L5" t="str">
        <f t="shared" ca="1" si="3"/>
        <v>Augmented and Virtual Reality</v>
      </c>
      <c r="M5" s="2">
        <f t="shared" ca="1" si="4"/>
        <v>9.2920353982300891E-2</v>
      </c>
      <c r="N5" s="2">
        <f t="shared" ca="1" si="5"/>
        <v>0.12831858407079647</v>
      </c>
      <c r="O5" s="2">
        <f t="shared" ca="1" si="6"/>
        <v>9.0707964601769914E-2</v>
      </c>
      <c r="P5" s="2">
        <f t="shared" ca="1" si="7"/>
        <v>-9.0707964601769914E-2</v>
      </c>
      <c r="Q5" s="2">
        <f t="shared" ca="1" si="8"/>
        <v>-0.19469026548672566</v>
      </c>
      <c r="R5" s="2">
        <f t="shared" ca="1" si="9"/>
        <v>-0.38938053097345132</v>
      </c>
      <c r="S5" s="2">
        <f t="shared" ca="1" si="10"/>
        <v>1.3274336283185841E-2</v>
      </c>
      <c r="T5" s="8">
        <f t="shared" ca="1" si="11"/>
        <v>0.22123893805309736</v>
      </c>
      <c r="U5" s="8"/>
      <c r="V5" s="2" t="str">
        <f t="shared" ca="1" si="12"/>
        <v/>
      </c>
      <c r="W5" s="2" t="str">
        <f t="shared" ca="1" si="12"/>
        <v/>
      </c>
      <c r="X5" s="2" t="str">
        <f t="shared" ca="1" si="12"/>
        <v/>
      </c>
      <c r="Y5" s="2" t="str">
        <f t="shared" ca="1" si="12"/>
        <v/>
      </c>
      <c r="Z5" s="2" t="str">
        <f t="shared" ca="1" si="12"/>
        <v/>
      </c>
      <c r="AA5" s="2" t="str">
        <f t="shared" ca="1" si="12"/>
        <v/>
      </c>
      <c r="AB5" s="2" t="str">
        <f t="shared" ca="1" si="12"/>
        <v/>
      </c>
      <c r="AC5" s="2" t="str">
        <f t="shared" ca="1" si="12"/>
        <v/>
      </c>
      <c r="AE5" s="8" t="str">
        <f t="shared" ca="1" si="13"/>
        <v/>
      </c>
    </row>
    <row r="6" spans="1:31" x14ac:dyDescent="0.2">
      <c r="A6" s="6" t="s">
        <v>15</v>
      </c>
      <c r="B6" t="str">
        <f t="shared" ca="1" si="0"/>
        <v>1. How important have the following been to your work over the past year? [Game-based/playful learning]</v>
      </c>
      <c r="D6">
        <f t="shared" ca="1" si="1"/>
        <v>25</v>
      </c>
      <c r="E6">
        <f t="shared" ca="1" si="1"/>
        <v>28</v>
      </c>
      <c r="F6">
        <f t="shared" ca="1" si="1"/>
        <v>51</v>
      </c>
      <c r="G6">
        <f t="shared" ca="1" si="1"/>
        <v>59</v>
      </c>
      <c r="H6">
        <f t="shared" ca="1" si="1"/>
        <v>62</v>
      </c>
      <c r="I6">
        <f t="shared" ca="1" si="1"/>
        <v>1</v>
      </c>
      <c r="J6">
        <f t="shared" ca="1" si="2"/>
        <v>226</v>
      </c>
      <c r="L6" t="str">
        <f t="shared" ca="1" si="3"/>
        <v>Game-based/playful learning</v>
      </c>
      <c r="M6" s="2">
        <f t="shared" ca="1" si="4"/>
        <v>0.11061946902654868</v>
      </c>
      <c r="N6" s="2">
        <f t="shared" ca="1" si="5"/>
        <v>0.12389380530973451</v>
      </c>
      <c r="O6" s="2">
        <f t="shared" ca="1" si="6"/>
        <v>0.11283185840707964</v>
      </c>
      <c r="P6" s="2">
        <f t="shared" ca="1" si="7"/>
        <v>-0.11283185840707964</v>
      </c>
      <c r="Q6" s="2">
        <f t="shared" ca="1" si="8"/>
        <v>-0.26106194690265488</v>
      </c>
      <c r="R6" s="2">
        <f t="shared" ca="1" si="9"/>
        <v>-0.27433628318584069</v>
      </c>
      <c r="S6" s="2">
        <f t="shared" ca="1" si="10"/>
        <v>4.4247787610619468E-3</v>
      </c>
      <c r="T6" s="8">
        <f t="shared" ca="1" si="11"/>
        <v>0.23451327433628319</v>
      </c>
      <c r="U6" s="8"/>
      <c r="V6" s="2">
        <f t="shared" ca="1" si="12"/>
        <v>6.5306122448979598E-2</v>
      </c>
      <c r="W6" s="2">
        <f t="shared" ca="1" si="12"/>
        <v>0.13469387755102041</v>
      </c>
      <c r="X6" s="2">
        <f t="shared" ca="1" si="12"/>
        <v>8.1632653061224483E-2</v>
      </c>
      <c r="Y6" s="2">
        <f t="shared" ca="1" si="12"/>
        <v>-8.1632653061224483E-2</v>
      </c>
      <c r="Z6" s="2">
        <f t="shared" ca="1" si="12"/>
        <v>-0.26530612244897961</v>
      </c>
      <c r="AA6" s="2">
        <f t="shared" ca="1" si="12"/>
        <v>-0.35918367346938773</v>
      </c>
      <c r="AB6" s="2">
        <f t="shared" ca="1" si="12"/>
        <v>1.2244897959183673E-2</v>
      </c>
      <c r="AC6" s="2">
        <f t="shared" ca="1" si="12"/>
        <v>0.2</v>
      </c>
      <c r="AE6" s="8">
        <f t="shared" ca="1" si="13"/>
        <v>3.4513274336283178E-2</v>
      </c>
    </row>
    <row r="7" spans="1:31" x14ac:dyDescent="0.2">
      <c r="A7" s="6" t="s">
        <v>16</v>
      </c>
      <c r="B7" t="str">
        <f t="shared" ca="1" si="0"/>
        <v>1. How important have the following been to your work over the past year? [MOOCs, SPOCs, TOOCs etc.]</v>
      </c>
      <c r="D7">
        <f t="shared" ca="1" si="1"/>
        <v>37</v>
      </c>
      <c r="E7">
        <f t="shared" ca="1" si="1"/>
        <v>32</v>
      </c>
      <c r="F7">
        <f t="shared" ca="1" si="1"/>
        <v>41</v>
      </c>
      <c r="G7">
        <f t="shared" ca="1" si="1"/>
        <v>55</v>
      </c>
      <c r="H7">
        <f t="shared" ca="1" si="1"/>
        <v>58</v>
      </c>
      <c r="I7">
        <f t="shared" ca="1" si="1"/>
        <v>3</v>
      </c>
      <c r="J7">
        <f t="shared" ca="1" si="2"/>
        <v>226</v>
      </c>
      <c r="L7" t="str">
        <f t="shared" ca="1" si="3"/>
        <v>MOOCs, SPOCs, TOOCs etc.</v>
      </c>
      <c r="M7" s="2">
        <f t="shared" ca="1" si="4"/>
        <v>0.16371681415929204</v>
      </c>
      <c r="N7" s="2">
        <f t="shared" ca="1" si="5"/>
        <v>0.1415929203539823</v>
      </c>
      <c r="O7" s="2">
        <f t="shared" ca="1" si="6"/>
        <v>9.0707964601769914E-2</v>
      </c>
      <c r="P7" s="2">
        <f t="shared" ca="1" si="7"/>
        <v>-9.0707964601769914E-2</v>
      </c>
      <c r="Q7" s="2">
        <f t="shared" ca="1" si="8"/>
        <v>-0.24336283185840707</v>
      </c>
      <c r="R7" s="2">
        <f t="shared" ca="1" si="9"/>
        <v>-0.25663716814159293</v>
      </c>
      <c r="S7" s="2">
        <f t="shared" ca="1" si="10"/>
        <v>1.3274336283185841E-2</v>
      </c>
      <c r="T7" s="8">
        <f t="shared" ca="1" si="11"/>
        <v>0.30530973451327437</v>
      </c>
      <c r="U7" s="8"/>
      <c r="V7" s="2">
        <f t="shared" ca="1" si="12"/>
        <v>0.11428571428571428</v>
      </c>
      <c r="W7" s="2">
        <f t="shared" ca="1" si="12"/>
        <v>0.17551020408163265</v>
      </c>
      <c r="X7" s="2">
        <f t="shared" ca="1" si="12"/>
        <v>9.7959183673469383E-2</v>
      </c>
      <c r="Y7" s="2">
        <f t="shared" ca="1" si="12"/>
        <v>-9.7959183673469383E-2</v>
      </c>
      <c r="Z7" s="2">
        <f t="shared" ca="1" si="12"/>
        <v>-0.27346938775510204</v>
      </c>
      <c r="AA7" s="2">
        <f t="shared" ca="1" si="12"/>
        <v>-0.21632653061224491</v>
      </c>
      <c r="AB7" s="2">
        <f t="shared" ca="1" si="12"/>
        <v>2.4489795918367346E-2</v>
      </c>
      <c r="AC7" s="2">
        <f t="shared" ca="1" si="12"/>
        <v>0.28979591836734692</v>
      </c>
      <c r="AE7" s="8">
        <f t="shared" ca="1" si="13"/>
        <v>1.551381614592745E-2</v>
      </c>
    </row>
    <row r="8" spans="1:31" x14ac:dyDescent="0.2">
      <c r="A8" s="6" t="s">
        <v>4</v>
      </c>
      <c r="B8" t="str">
        <f t="shared" ca="1" si="0"/>
        <v>1. How important have the following been to your work over the past year? [Assistive technologies]</v>
      </c>
      <c r="D8">
        <f t="shared" ca="1" si="1"/>
        <v>30</v>
      </c>
      <c r="E8">
        <f t="shared" ca="1" si="1"/>
        <v>44</v>
      </c>
      <c r="F8">
        <f t="shared" ca="1" si="1"/>
        <v>67</v>
      </c>
      <c r="G8">
        <f t="shared" ca="1" si="1"/>
        <v>50</v>
      </c>
      <c r="H8">
        <f t="shared" ca="1" si="1"/>
        <v>30</v>
      </c>
      <c r="I8">
        <f t="shared" ca="1" si="1"/>
        <v>5</v>
      </c>
      <c r="J8">
        <f t="shared" ca="1" si="2"/>
        <v>226</v>
      </c>
      <c r="L8" t="str">
        <f t="shared" ca="1" si="3"/>
        <v>Assistive technologies</v>
      </c>
      <c r="M8" s="2">
        <f t="shared" ca="1" si="4"/>
        <v>0.13274336283185842</v>
      </c>
      <c r="N8" s="2">
        <f t="shared" ca="1" si="5"/>
        <v>0.19469026548672566</v>
      </c>
      <c r="O8" s="2">
        <f t="shared" ca="1" si="6"/>
        <v>0.14823008849557523</v>
      </c>
      <c r="P8" s="2">
        <f t="shared" ca="1" si="7"/>
        <v>-0.14823008849557523</v>
      </c>
      <c r="Q8" s="2">
        <f t="shared" ca="1" si="8"/>
        <v>-0.22123893805309736</v>
      </c>
      <c r="R8" s="2">
        <f t="shared" ca="1" si="9"/>
        <v>-0.13274336283185842</v>
      </c>
      <c r="S8" s="2">
        <f t="shared" ca="1" si="10"/>
        <v>2.2123893805309734E-2</v>
      </c>
      <c r="T8" s="8">
        <f t="shared" ca="1" si="11"/>
        <v>0.32743362831858408</v>
      </c>
      <c r="U8" s="8"/>
      <c r="V8" s="2">
        <f t="shared" ca="1" si="12"/>
        <v>0.10204081632653061</v>
      </c>
      <c r="W8" s="2">
        <f t="shared" ca="1" si="12"/>
        <v>0.14693877551020409</v>
      </c>
      <c r="X8" s="2">
        <f t="shared" ca="1" si="12"/>
        <v>0.12448979591836734</v>
      </c>
      <c r="Y8" s="2">
        <f t="shared" ca="1" si="12"/>
        <v>-0.12448979591836734</v>
      </c>
      <c r="Z8" s="2">
        <f t="shared" ca="1" si="12"/>
        <v>-0.28979591836734692</v>
      </c>
      <c r="AA8" s="2">
        <f t="shared" ca="1" si="12"/>
        <v>-0.17959183673469387</v>
      </c>
      <c r="AB8" s="2">
        <f t="shared" ca="1" si="12"/>
        <v>3.2653061224489799E-2</v>
      </c>
      <c r="AC8" s="2">
        <f t="shared" ca="1" si="12"/>
        <v>0.24897959183673471</v>
      </c>
      <c r="AE8" s="8">
        <f t="shared" ca="1" si="13"/>
        <v>7.8454036481849371E-2</v>
      </c>
    </row>
    <row r="9" spans="1:31" x14ac:dyDescent="0.2">
      <c r="A9" s="6" t="s">
        <v>17</v>
      </c>
      <c r="B9" t="str">
        <f t="shared" ca="1" si="0"/>
        <v>1. How important have the following been to your work over the past year? [Bring Your Own Device (BYOD)]</v>
      </c>
      <c r="D9">
        <f t="shared" ca="1" si="1"/>
        <v>42</v>
      </c>
      <c r="E9">
        <f t="shared" ca="1" si="1"/>
        <v>33</v>
      </c>
      <c r="F9">
        <f t="shared" ca="1" si="1"/>
        <v>52</v>
      </c>
      <c r="G9">
        <f t="shared" ca="1" si="1"/>
        <v>45</v>
      </c>
      <c r="H9">
        <f t="shared" ca="1" si="1"/>
        <v>52</v>
      </c>
      <c r="I9">
        <f t="shared" ca="1" si="1"/>
        <v>2</v>
      </c>
      <c r="J9">
        <f t="shared" ca="1" si="2"/>
        <v>226</v>
      </c>
      <c r="L9" t="str">
        <f t="shared" ca="1" si="3"/>
        <v>Bring Your Own Device (BYOD)</v>
      </c>
      <c r="M9" s="2">
        <f t="shared" ca="1" si="4"/>
        <v>0.18584070796460178</v>
      </c>
      <c r="N9" s="2">
        <f t="shared" ca="1" si="5"/>
        <v>0.14601769911504425</v>
      </c>
      <c r="O9" s="2">
        <f t="shared" ca="1" si="6"/>
        <v>0.11504424778761062</v>
      </c>
      <c r="P9" s="2">
        <f t="shared" ca="1" si="7"/>
        <v>-0.11504424778761062</v>
      </c>
      <c r="Q9" s="2">
        <f t="shared" ca="1" si="8"/>
        <v>-0.19911504424778761</v>
      </c>
      <c r="R9" s="2">
        <f t="shared" ca="1" si="9"/>
        <v>-0.23008849557522124</v>
      </c>
      <c r="S9" s="2">
        <f t="shared" ca="1" si="10"/>
        <v>8.8495575221238937E-3</v>
      </c>
      <c r="T9" s="8">
        <f t="shared" ca="1" si="11"/>
        <v>0.33185840707964603</v>
      </c>
      <c r="U9" s="8"/>
      <c r="V9" s="2" t="str">
        <f t="shared" ca="1" si="12"/>
        <v/>
      </c>
      <c r="W9" s="2" t="str">
        <f t="shared" ca="1" si="12"/>
        <v/>
      </c>
      <c r="X9" s="2" t="str">
        <f t="shared" ca="1" si="12"/>
        <v/>
      </c>
      <c r="Y9" s="2" t="str">
        <f t="shared" ca="1" si="12"/>
        <v/>
      </c>
      <c r="Z9" s="2" t="str">
        <f t="shared" ca="1" si="12"/>
        <v/>
      </c>
      <c r="AA9" s="2" t="str">
        <f t="shared" ca="1" si="12"/>
        <v/>
      </c>
      <c r="AB9" s="2" t="str">
        <f t="shared" ca="1" si="12"/>
        <v/>
      </c>
      <c r="AC9" s="2" t="str">
        <f t="shared" ca="1" si="12"/>
        <v/>
      </c>
      <c r="AE9" s="8" t="str">
        <f t="shared" ca="1" si="13"/>
        <v/>
      </c>
    </row>
    <row r="10" spans="1:31" x14ac:dyDescent="0.2">
      <c r="A10" s="6" t="s">
        <v>18</v>
      </c>
      <c r="B10" t="str">
        <f t="shared" ca="1" si="0"/>
        <v>1. How important have the following been to your work over the past year? [Digital repositories]</v>
      </c>
      <c r="D10">
        <f t="shared" ca="1" si="1"/>
        <v>30</v>
      </c>
      <c r="E10">
        <f t="shared" ca="1" si="1"/>
        <v>45</v>
      </c>
      <c r="F10">
        <f t="shared" ca="1" si="1"/>
        <v>61</v>
      </c>
      <c r="G10">
        <f t="shared" ca="1" si="1"/>
        <v>49</v>
      </c>
      <c r="H10">
        <f t="shared" ca="1" si="1"/>
        <v>38</v>
      </c>
      <c r="I10">
        <f t="shared" ca="1" si="1"/>
        <v>3</v>
      </c>
      <c r="J10">
        <f t="shared" ca="1" si="2"/>
        <v>226</v>
      </c>
      <c r="L10" t="str">
        <f t="shared" ca="1" si="3"/>
        <v>Digital repositories</v>
      </c>
      <c r="M10" s="2">
        <f t="shared" ca="1" si="4"/>
        <v>0.13274336283185842</v>
      </c>
      <c r="N10" s="2">
        <f t="shared" ca="1" si="5"/>
        <v>0.19911504424778761</v>
      </c>
      <c r="O10" s="2">
        <f t="shared" ca="1" si="6"/>
        <v>0.13495575221238937</v>
      </c>
      <c r="P10" s="2">
        <f t="shared" ca="1" si="7"/>
        <v>-0.13495575221238937</v>
      </c>
      <c r="Q10" s="2">
        <f t="shared" ca="1" si="8"/>
        <v>-0.2168141592920354</v>
      </c>
      <c r="R10" s="2">
        <f t="shared" ca="1" si="9"/>
        <v>-0.16814159292035399</v>
      </c>
      <c r="S10" s="2">
        <f t="shared" ca="1" si="10"/>
        <v>1.3274336283185841E-2</v>
      </c>
      <c r="T10" s="8">
        <f t="shared" ca="1" si="11"/>
        <v>0.33185840707964603</v>
      </c>
      <c r="U10" s="8"/>
      <c r="V10" s="2">
        <f t="shared" ca="1" si="12"/>
        <v>0.14693877551020409</v>
      </c>
      <c r="W10" s="2">
        <f t="shared" ca="1" si="12"/>
        <v>0.20408163265306123</v>
      </c>
      <c r="X10" s="2">
        <f t="shared" ca="1" si="12"/>
        <v>0.13469387755102041</v>
      </c>
      <c r="Y10" s="2">
        <f t="shared" ca="1" si="12"/>
        <v>-0.13469387755102041</v>
      </c>
      <c r="Z10" s="2">
        <f t="shared" ca="1" si="12"/>
        <v>-0.22040816326530613</v>
      </c>
      <c r="AA10" s="2">
        <f t="shared" ca="1" si="12"/>
        <v>-0.13469387755102041</v>
      </c>
      <c r="AB10" s="2">
        <f t="shared" ca="1" si="12"/>
        <v>2.4489795918367346E-2</v>
      </c>
      <c r="AC10" s="2">
        <f t="shared" ca="1" si="12"/>
        <v>0.3510204081632653</v>
      </c>
      <c r="AE10" s="8">
        <f t="shared" ca="1" si="13"/>
        <v>-1.9162001083619262E-2</v>
      </c>
    </row>
    <row r="11" spans="1:31" x14ac:dyDescent="0.2">
      <c r="A11" s="6" t="s">
        <v>19</v>
      </c>
      <c r="B11" t="str">
        <f t="shared" ca="1" si="0"/>
        <v>1. How important have the following been to your work over the past year? [Learning Space Design]</v>
      </c>
      <c r="D11">
        <f t="shared" ca="1" si="1"/>
        <v>49</v>
      </c>
      <c r="E11">
        <f t="shared" ca="1" si="1"/>
        <v>30</v>
      </c>
      <c r="F11">
        <f t="shared" ca="1" si="1"/>
        <v>54</v>
      </c>
      <c r="G11">
        <f t="shared" ca="1" si="1"/>
        <v>44</v>
      </c>
      <c r="H11">
        <f t="shared" ca="1" si="1"/>
        <v>43</v>
      </c>
      <c r="I11">
        <f t="shared" ca="1" si="1"/>
        <v>6</v>
      </c>
      <c r="J11">
        <f t="shared" ca="1" si="2"/>
        <v>226</v>
      </c>
      <c r="L11" t="str">
        <f t="shared" ca="1" si="3"/>
        <v>Learning Space Design</v>
      </c>
      <c r="M11" s="2">
        <f t="shared" ca="1" si="4"/>
        <v>0.2168141592920354</v>
      </c>
      <c r="N11" s="2">
        <f t="shared" ca="1" si="5"/>
        <v>0.13274336283185842</v>
      </c>
      <c r="O11" s="2">
        <f t="shared" ca="1" si="6"/>
        <v>0.11946902654867257</v>
      </c>
      <c r="P11" s="2">
        <f t="shared" ca="1" si="7"/>
        <v>-0.11946902654867257</v>
      </c>
      <c r="Q11" s="2">
        <f t="shared" ca="1" si="8"/>
        <v>-0.19469026548672566</v>
      </c>
      <c r="R11" s="2">
        <f t="shared" ca="1" si="9"/>
        <v>-0.19026548672566371</v>
      </c>
      <c r="S11" s="2">
        <f t="shared" ca="1" si="10"/>
        <v>2.6548672566371681E-2</v>
      </c>
      <c r="T11" s="8">
        <f t="shared" ca="1" si="11"/>
        <v>0.34955752212389379</v>
      </c>
      <c r="U11" s="8"/>
      <c r="V11" s="2" t="str">
        <f t="shared" ca="1" si="12"/>
        <v/>
      </c>
      <c r="W11" s="2" t="str">
        <f t="shared" ca="1" si="12"/>
        <v/>
      </c>
      <c r="X11" s="2" t="str">
        <f t="shared" ca="1" si="12"/>
        <v/>
      </c>
      <c r="Y11" s="2" t="str">
        <f t="shared" ca="1" si="12"/>
        <v/>
      </c>
      <c r="Z11" s="2" t="str">
        <f t="shared" ca="1" si="12"/>
        <v/>
      </c>
      <c r="AA11" s="2" t="str">
        <f t="shared" ca="1" si="12"/>
        <v/>
      </c>
      <c r="AB11" s="2" t="str">
        <f t="shared" ca="1" si="12"/>
        <v/>
      </c>
      <c r="AC11" s="2" t="str">
        <f t="shared" ca="1" si="12"/>
        <v/>
      </c>
      <c r="AE11" s="8" t="str">
        <f t="shared" ca="1" si="13"/>
        <v/>
      </c>
    </row>
    <row r="12" spans="1:31" x14ac:dyDescent="0.2">
      <c r="A12" s="6" t="s">
        <v>20</v>
      </c>
      <c r="B12" t="str">
        <f t="shared" ca="1" si="0"/>
        <v>1. How important have the following been to your work over the past year? [Blogs]</v>
      </c>
      <c r="D12">
        <f t="shared" ca="1" si="1"/>
        <v>32</v>
      </c>
      <c r="E12">
        <f t="shared" ca="1" si="1"/>
        <v>48</v>
      </c>
      <c r="F12">
        <f t="shared" ca="1" si="1"/>
        <v>64</v>
      </c>
      <c r="G12">
        <f t="shared" ca="1" si="1"/>
        <v>44</v>
      </c>
      <c r="H12">
        <f t="shared" ca="1" si="1"/>
        <v>37</v>
      </c>
      <c r="I12">
        <f t="shared" ca="1" si="1"/>
        <v>1</v>
      </c>
      <c r="J12">
        <f t="shared" ca="1" si="2"/>
        <v>226</v>
      </c>
      <c r="L12" t="str">
        <f t="shared" ca="1" si="3"/>
        <v>Blogs</v>
      </c>
      <c r="M12" s="2">
        <f t="shared" ca="1" si="4"/>
        <v>0.1415929203539823</v>
      </c>
      <c r="N12" s="2">
        <f t="shared" ca="1" si="5"/>
        <v>0.21238938053097345</v>
      </c>
      <c r="O12" s="2">
        <f t="shared" ca="1" si="6"/>
        <v>0.1415929203539823</v>
      </c>
      <c r="P12" s="2">
        <f t="shared" ca="1" si="7"/>
        <v>-0.1415929203539823</v>
      </c>
      <c r="Q12" s="2">
        <f t="shared" ca="1" si="8"/>
        <v>-0.19469026548672566</v>
      </c>
      <c r="R12" s="2">
        <f t="shared" ca="1" si="9"/>
        <v>-0.16371681415929204</v>
      </c>
      <c r="S12" s="2">
        <f t="shared" ca="1" si="10"/>
        <v>4.4247787610619468E-3</v>
      </c>
      <c r="T12" s="8">
        <f t="shared" ca="1" si="11"/>
        <v>0.35398230088495575</v>
      </c>
      <c r="U12" s="8"/>
      <c r="V12" s="2">
        <f t="shared" ca="1" si="12"/>
        <v>0.19591836734693877</v>
      </c>
      <c r="W12" s="2">
        <f t="shared" ca="1" si="12"/>
        <v>0.19591836734693877</v>
      </c>
      <c r="X12" s="2">
        <f t="shared" ca="1" si="12"/>
        <v>0.14489795918367346</v>
      </c>
      <c r="Y12" s="2">
        <f t="shared" ca="1" si="12"/>
        <v>-0.14489795918367346</v>
      </c>
      <c r="Z12" s="2">
        <f t="shared" ca="1" si="12"/>
        <v>-0.18367346938775511</v>
      </c>
      <c r="AA12" s="2">
        <f t="shared" ca="1" si="12"/>
        <v>-0.11836734693877551</v>
      </c>
      <c r="AB12" s="2">
        <f t="shared" ca="1" si="12"/>
        <v>1.6326530612244899E-2</v>
      </c>
      <c r="AC12" s="2">
        <f t="shared" ca="1" si="12"/>
        <v>0.39183673469387753</v>
      </c>
      <c r="AE12" s="8">
        <f t="shared" ca="1" si="13"/>
        <v>-3.7854433808921784E-2</v>
      </c>
    </row>
    <row r="13" spans="1:31" x14ac:dyDescent="0.2">
      <c r="A13" s="6" t="s">
        <v>21</v>
      </c>
      <c r="B13" t="str">
        <f t="shared" ca="1" si="0"/>
        <v>1. How important have the following been to your work over the past year? [Open Education (Practices, Policy &amp; Resources)]</v>
      </c>
      <c r="D13">
        <f t="shared" ref="D13:I24" ca="1" si="14">COUNTIF(INDIRECT($A$1&amp;$A13&amp;":"&amp;$A13),D$2)</f>
        <v>38</v>
      </c>
      <c r="E13">
        <f t="shared" ca="1" si="14"/>
        <v>43</v>
      </c>
      <c r="F13">
        <f t="shared" ca="1" si="14"/>
        <v>47</v>
      </c>
      <c r="G13">
        <f t="shared" ca="1" si="14"/>
        <v>50</v>
      </c>
      <c r="H13">
        <f t="shared" ca="1" si="14"/>
        <v>43</v>
      </c>
      <c r="I13">
        <f t="shared" ca="1" si="14"/>
        <v>5</v>
      </c>
      <c r="J13">
        <f t="shared" ca="1" si="2"/>
        <v>226</v>
      </c>
      <c r="L13" t="str">
        <f t="shared" ca="1" si="3"/>
        <v>Open Education (Practices, Policy &amp; Resources)</v>
      </c>
      <c r="M13" s="2">
        <f t="shared" ca="1" si="4"/>
        <v>0.16814159292035399</v>
      </c>
      <c r="N13" s="2">
        <f t="shared" ca="1" si="5"/>
        <v>0.19026548672566371</v>
      </c>
      <c r="O13" s="2">
        <f t="shared" ca="1" si="6"/>
        <v>0.10398230088495575</v>
      </c>
      <c r="P13" s="2">
        <f t="shared" ca="1" si="7"/>
        <v>-0.10398230088495575</v>
      </c>
      <c r="Q13" s="2">
        <f t="shared" ca="1" si="8"/>
        <v>-0.22123893805309736</v>
      </c>
      <c r="R13" s="2">
        <f t="shared" ca="1" si="9"/>
        <v>-0.19026548672566371</v>
      </c>
      <c r="S13" s="2">
        <f t="shared" ca="1" si="10"/>
        <v>2.2123893805309734E-2</v>
      </c>
      <c r="T13" s="8">
        <f t="shared" ca="1" si="11"/>
        <v>0.3584070796460177</v>
      </c>
      <c r="U13" s="8"/>
      <c r="V13" s="2">
        <f t="shared" ref="V13:AC24" ca="1" si="15">IFERROR(VLOOKUP($L13,$L$29:$T$49,COLUMN()-20,FALSE),"")</f>
        <v>0.15918367346938775</v>
      </c>
      <c r="W13" s="2">
        <f t="shared" ca="1" si="15"/>
        <v>0.24081632653061225</v>
      </c>
      <c r="X13" s="2">
        <f t="shared" ca="1" si="15"/>
        <v>0.12857142857142856</v>
      </c>
      <c r="Y13" s="2">
        <f t="shared" ca="1" si="15"/>
        <v>-0.12857142857142856</v>
      </c>
      <c r="Z13" s="2">
        <f t="shared" ca="1" si="15"/>
        <v>-0.15510204081632653</v>
      </c>
      <c r="AA13" s="2">
        <f t="shared" ca="1" si="15"/>
        <v>-0.15918367346938775</v>
      </c>
      <c r="AB13" s="2">
        <f t="shared" ca="1" si="15"/>
        <v>2.8571428571428571E-2</v>
      </c>
      <c r="AC13" s="2">
        <f t="shared" ca="1" si="15"/>
        <v>0.4</v>
      </c>
      <c r="AE13" s="8">
        <f t="shared" ca="1" si="13"/>
        <v>-4.1592920353982321E-2</v>
      </c>
    </row>
    <row r="14" spans="1:31" x14ac:dyDescent="0.2">
      <c r="A14" s="6" t="s">
        <v>22</v>
      </c>
      <c r="B14" t="str">
        <f t="shared" ca="1" si="0"/>
        <v>1. How important have the following been to your work over the past year? [ePortfolios]</v>
      </c>
      <c r="D14">
        <f t="shared" ca="1" si="14"/>
        <v>38</v>
      </c>
      <c r="E14">
        <f t="shared" ca="1" si="14"/>
        <v>46</v>
      </c>
      <c r="F14">
        <f t="shared" ca="1" si="14"/>
        <v>43</v>
      </c>
      <c r="G14">
        <f t="shared" ca="1" si="14"/>
        <v>36</v>
      </c>
      <c r="H14">
        <f t="shared" ca="1" si="14"/>
        <v>55</v>
      </c>
      <c r="I14">
        <f t="shared" ca="1" si="14"/>
        <v>8</v>
      </c>
      <c r="J14">
        <f t="shared" ca="1" si="2"/>
        <v>226</v>
      </c>
      <c r="L14" t="str">
        <f t="shared" ca="1" si="3"/>
        <v>ePortfolios</v>
      </c>
      <c r="M14" s="2">
        <f t="shared" ca="1" si="4"/>
        <v>0.16814159292035399</v>
      </c>
      <c r="N14" s="2">
        <f t="shared" ca="1" si="5"/>
        <v>0.20353982300884957</v>
      </c>
      <c r="O14" s="2">
        <f t="shared" ca="1" si="6"/>
        <v>9.5132743362831854E-2</v>
      </c>
      <c r="P14" s="2">
        <f t="shared" ca="1" si="7"/>
        <v>-9.5132743362831854E-2</v>
      </c>
      <c r="Q14" s="2">
        <f t="shared" ca="1" si="8"/>
        <v>-0.15929203539823009</v>
      </c>
      <c r="R14" s="2">
        <f t="shared" ca="1" si="9"/>
        <v>-0.24336283185840707</v>
      </c>
      <c r="S14" s="2">
        <f t="shared" ca="1" si="10"/>
        <v>3.5398230088495575E-2</v>
      </c>
      <c r="T14" s="8">
        <f t="shared" ca="1" si="11"/>
        <v>0.37168141592920356</v>
      </c>
      <c r="U14" s="8"/>
      <c r="V14" s="2">
        <f t="shared" ca="1" si="15"/>
        <v>0.15510204081632653</v>
      </c>
      <c r="W14" s="2">
        <f t="shared" ca="1" si="15"/>
        <v>0.23673469387755103</v>
      </c>
      <c r="X14" s="2">
        <f t="shared" ca="1" si="15"/>
        <v>9.1836734693877556E-2</v>
      </c>
      <c r="Y14" s="2">
        <f t="shared" ca="1" si="15"/>
        <v>-9.1836734693877556E-2</v>
      </c>
      <c r="Z14" s="2">
        <f t="shared" ca="1" si="15"/>
        <v>-0.16734693877551021</v>
      </c>
      <c r="AA14" s="2">
        <f t="shared" ca="1" si="15"/>
        <v>-0.22040816326530613</v>
      </c>
      <c r="AB14" s="2">
        <f t="shared" ca="1" si="15"/>
        <v>3.6734693877551024E-2</v>
      </c>
      <c r="AC14" s="2">
        <f t="shared" ca="1" si="15"/>
        <v>0.39183673469387759</v>
      </c>
      <c r="AE14" s="8">
        <f t="shared" ca="1" si="13"/>
        <v>-2.0155318764674024E-2</v>
      </c>
    </row>
    <row r="15" spans="1:31" x14ac:dyDescent="0.2">
      <c r="A15" s="6" t="s">
        <v>23</v>
      </c>
      <c r="B15" t="str">
        <f t="shared" ca="1" si="0"/>
        <v>1. How important have the following been to your work over the past year? [Data and Analytics (incl. Learning Analytics)]</v>
      </c>
      <c r="D15">
        <f t="shared" ca="1" si="14"/>
        <v>40</v>
      </c>
      <c r="E15">
        <f t="shared" ca="1" si="14"/>
        <v>67</v>
      </c>
      <c r="F15">
        <f t="shared" ca="1" si="14"/>
        <v>52</v>
      </c>
      <c r="G15">
        <f t="shared" ca="1" si="14"/>
        <v>38</v>
      </c>
      <c r="H15">
        <f t="shared" ca="1" si="14"/>
        <v>26</v>
      </c>
      <c r="I15">
        <f t="shared" ca="1" si="14"/>
        <v>3</v>
      </c>
      <c r="J15">
        <f t="shared" ca="1" si="2"/>
        <v>226</v>
      </c>
      <c r="L15" t="str">
        <f t="shared" ca="1" si="3"/>
        <v>Data and Analytics (incl. Learning Analytics)</v>
      </c>
      <c r="M15" s="2">
        <f t="shared" ca="1" si="4"/>
        <v>0.17699115044247787</v>
      </c>
      <c r="N15" s="2">
        <f t="shared" ca="1" si="5"/>
        <v>0.29646017699115046</v>
      </c>
      <c r="O15" s="2">
        <f t="shared" ca="1" si="6"/>
        <v>0.11504424778761062</v>
      </c>
      <c r="P15" s="2">
        <f t="shared" ca="1" si="7"/>
        <v>-0.11504424778761062</v>
      </c>
      <c r="Q15" s="2">
        <f t="shared" ca="1" si="8"/>
        <v>-0.16814159292035399</v>
      </c>
      <c r="R15" s="2">
        <f t="shared" ca="1" si="9"/>
        <v>-0.11504424778761062</v>
      </c>
      <c r="S15" s="2">
        <f t="shared" ca="1" si="10"/>
        <v>1.3274336283185841E-2</v>
      </c>
      <c r="T15" s="8">
        <f t="shared" ca="1" si="11"/>
        <v>0.47345132743362833</v>
      </c>
      <c r="U15" s="8"/>
      <c r="V15" s="2">
        <f t="shared" ca="1" si="15"/>
        <v>0.19183673469387755</v>
      </c>
      <c r="W15" s="2">
        <f t="shared" ca="1" si="15"/>
        <v>0.24081632653061225</v>
      </c>
      <c r="X15" s="2">
        <f t="shared" ca="1" si="15"/>
        <v>0.12448979591836734</v>
      </c>
      <c r="Y15" s="2">
        <f t="shared" ca="1" si="15"/>
        <v>-0.12448979591836734</v>
      </c>
      <c r="Z15" s="2">
        <f t="shared" ca="1" si="15"/>
        <v>-0.18367346938775511</v>
      </c>
      <c r="AA15" s="2">
        <f t="shared" ca="1" si="15"/>
        <v>-0.11836734693877551</v>
      </c>
      <c r="AB15" s="2">
        <f t="shared" ca="1" si="15"/>
        <v>1.6326530612244899E-2</v>
      </c>
      <c r="AC15" s="2">
        <f t="shared" ca="1" si="15"/>
        <v>0.43265306122448977</v>
      </c>
      <c r="AE15" s="8">
        <f t="shared" ca="1" si="13"/>
        <v>4.0798266209138567E-2</v>
      </c>
    </row>
    <row r="16" spans="1:31" x14ac:dyDescent="0.2">
      <c r="A16" s="6" t="s">
        <v>24</v>
      </c>
      <c r="B16" t="str">
        <f t="shared" ca="1" si="0"/>
        <v>1. How important have the following been to your work over the past year? [Social networking (e.g. Twitter, Facebook, Google+)]</v>
      </c>
      <c r="D16">
        <f t="shared" ca="1" si="14"/>
        <v>46</v>
      </c>
      <c r="E16">
        <f t="shared" ca="1" si="14"/>
        <v>60</v>
      </c>
      <c r="F16">
        <f t="shared" ca="1" si="14"/>
        <v>56</v>
      </c>
      <c r="G16">
        <f t="shared" ca="1" si="14"/>
        <v>44</v>
      </c>
      <c r="H16">
        <f t="shared" ca="1" si="14"/>
        <v>20</v>
      </c>
      <c r="I16">
        <f t="shared" ca="1" si="14"/>
        <v>0</v>
      </c>
      <c r="J16">
        <f t="shared" ca="1" si="2"/>
        <v>226</v>
      </c>
      <c r="L16" t="str">
        <f t="shared" ca="1" si="3"/>
        <v>Social networking (e.g. Twitter, Facebook, Google+)</v>
      </c>
      <c r="M16" s="2">
        <f t="shared" ca="1" si="4"/>
        <v>0.20353982300884957</v>
      </c>
      <c r="N16" s="2">
        <f t="shared" ca="1" si="5"/>
        <v>0.26548672566371684</v>
      </c>
      <c r="O16" s="2">
        <f t="shared" ca="1" si="6"/>
        <v>0.12389380530973451</v>
      </c>
      <c r="P16" s="2">
        <f t="shared" ca="1" si="7"/>
        <v>-0.12389380530973451</v>
      </c>
      <c r="Q16" s="2">
        <f t="shared" ca="1" si="8"/>
        <v>-0.19469026548672566</v>
      </c>
      <c r="R16" s="2">
        <f t="shared" ca="1" si="9"/>
        <v>-8.8495575221238937E-2</v>
      </c>
      <c r="S16" s="2">
        <f t="shared" ca="1" si="10"/>
        <v>0</v>
      </c>
      <c r="T16" s="8">
        <f t="shared" ca="1" si="11"/>
        <v>0.46902654867256643</v>
      </c>
      <c r="U16" s="8"/>
      <c r="V16" s="2">
        <f t="shared" ca="1" si="15"/>
        <v>0.28979591836734692</v>
      </c>
      <c r="W16" s="2">
        <f t="shared" ca="1" si="15"/>
        <v>0.22448979591836735</v>
      </c>
      <c r="X16" s="2">
        <f t="shared" ca="1" si="15"/>
        <v>0.10816326530612246</v>
      </c>
      <c r="Y16" s="2">
        <f t="shared" ca="1" si="15"/>
        <v>-0.10816326530612246</v>
      </c>
      <c r="Z16" s="2">
        <f t="shared" ca="1" si="15"/>
        <v>-0.14693877551020409</v>
      </c>
      <c r="AA16" s="2">
        <f t="shared" ca="1" si="15"/>
        <v>-9.3877551020408165E-2</v>
      </c>
      <c r="AB16" s="2">
        <f t="shared" ca="1" si="15"/>
        <v>2.8571428571428571E-2</v>
      </c>
      <c r="AC16" s="2">
        <f t="shared" ca="1" si="15"/>
        <v>0.51428571428571423</v>
      </c>
      <c r="AE16" s="8">
        <f t="shared" ca="1" si="13"/>
        <v>-4.52591656131478E-2</v>
      </c>
    </row>
    <row r="17" spans="1:37" x14ac:dyDescent="0.2">
      <c r="A17" s="6" t="s">
        <v>25</v>
      </c>
      <c r="B17" t="str">
        <f t="shared" ca="1" si="0"/>
        <v>1. How important have the following been to your work over the past year? [Plagiarism detection]</v>
      </c>
      <c r="D17">
        <f t="shared" ca="1" si="14"/>
        <v>54</v>
      </c>
      <c r="E17">
        <f t="shared" ca="1" si="14"/>
        <v>63</v>
      </c>
      <c r="F17">
        <f t="shared" ca="1" si="14"/>
        <v>41</v>
      </c>
      <c r="G17">
        <f t="shared" ca="1" si="14"/>
        <v>24</v>
      </c>
      <c r="H17">
        <f t="shared" ca="1" si="14"/>
        <v>42</v>
      </c>
      <c r="I17">
        <f t="shared" ca="1" si="14"/>
        <v>2</v>
      </c>
      <c r="J17">
        <f t="shared" ca="1" si="2"/>
        <v>226</v>
      </c>
      <c r="L17" t="str">
        <f t="shared" ca="1" si="3"/>
        <v>Plagiarism detection</v>
      </c>
      <c r="M17" s="2">
        <f t="shared" ca="1" si="4"/>
        <v>0.23893805309734514</v>
      </c>
      <c r="N17" s="2">
        <f t="shared" ca="1" si="5"/>
        <v>0.27876106194690264</v>
      </c>
      <c r="O17" s="2">
        <f t="shared" ca="1" si="6"/>
        <v>9.0707964601769914E-2</v>
      </c>
      <c r="P17" s="2">
        <f t="shared" ca="1" si="7"/>
        <v>-9.0707964601769914E-2</v>
      </c>
      <c r="Q17" s="2">
        <f t="shared" ca="1" si="8"/>
        <v>-0.10619469026548672</v>
      </c>
      <c r="R17" s="2">
        <f t="shared" ca="1" si="9"/>
        <v>-0.18584070796460178</v>
      </c>
      <c r="S17" s="2">
        <f t="shared" ca="1" si="10"/>
        <v>8.8495575221238937E-3</v>
      </c>
      <c r="T17" s="8">
        <f t="shared" ca="1" si="11"/>
        <v>0.51769911504424782</v>
      </c>
      <c r="U17" s="8"/>
      <c r="V17" s="2">
        <f t="shared" ca="1" si="15"/>
        <v>0.26122448979591839</v>
      </c>
      <c r="W17" s="2">
        <f t="shared" ca="1" si="15"/>
        <v>0.22448979591836735</v>
      </c>
      <c r="X17" s="2">
        <f t="shared" ca="1" si="15"/>
        <v>7.3469387755102047E-2</v>
      </c>
      <c r="Y17" s="2">
        <f t="shared" ca="1" si="15"/>
        <v>-7.3469387755102047E-2</v>
      </c>
      <c r="Z17" s="2">
        <f t="shared" ca="1" si="15"/>
        <v>-0.16734693877551021</v>
      </c>
      <c r="AA17" s="2">
        <f t="shared" ca="1" si="15"/>
        <v>-0.16326530612244897</v>
      </c>
      <c r="AB17" s="2">
        <f t="shared" ca="1" si="15"/>
        <v>3.6734693877551024E-2</v>
      </c>
      <c r="AC17" s="2">
        <f t="shared" ca="1" si="15"/>
        <v>0.48571428571428577</v>
      </c>
      <c r="AE17" s="8">
        <f t="shared" ca="1" si="13"/>
        <v>3.198482932996205E-2</v>
      </c>
    </row>
    <row r="18" spans="1:37" x14ac:dyDescent="0.2">
      <c r="A18" s="6" t="s">
        <v>26</v>
      </c>
      <c r="B18" t="str">
        <f t="shared" ca="1" si="0"/>
        <v>1. How important have the following been to your work over the past year? [Lecture capture tools]</v>
      </c>
      <c r="D18">
        <f t="shared" ca="1" si="14"/>
        <v>70</v>
      </c>
      <c r="E18">
        <f t="shared" ca="1" si="14"/>
        <v>56</v>
      </c>
      <c r="F18">
        <f t="shared" ca="1" si="14"/>
        <v>38</v>
      </c>
      <c r="G18">
        <f t="shared" ca="1" si="14"/>
        <v>21</v>
      </c>
      <c r="H18">
        <f t="shared" ca="1" si="14"/>
        <v>40</v>
      </c>
      <c r="I18">
        <f t="shared" ca="1" si="14"/>
        <v>1</v>
      </c>
      <c r="J18">
        <f t="shared" ca="1" si="2"/>
        <v>226</v>
      </c>
      <c r="L18" t="str">
        <f t="shared" ca="1" si="3"/>
        <v>Lecture capture tools</v>
      </c>
      <c r="M18" s="2">
        <f t="shared" ca="1" si="4"/>
        <v>0.30973451327433627</v>
      </c>
      <c r="N18" s="2">
        <f t="shared" ca="1" si="5"/>
        <v>0.24778761061946902</v>
      </c>
      <c r="O18" s="2">
        <f t="shared" ca="1" si="6"/>
        <v>8.4070796460176997E-2</v>
      </c>
      <c r="P18" s="2">
        <f t="shared" ca="1" si="7"/>
        <v>-8.4070796460176997E-2</v>
      </c>
      <c r="Q18" s="2">
        <f t="shared" ca="1" si="8"/>
        <v>-9.2920353982300891E-2</v>
      </c>
      <c r="R18" s="2">
        <f t="shared" ca="1" si="9"/>
        <v>-0.17699115044247787</v>
      </c>
      <c r="S18" s="2">
        <f t="shared" ca="1" si="10"/>
        <v>4.4247787610619468E-3</v>
      </c>
      <c r="T18" s="8">
        <f t="shared" ca="1" si="11"/>
        <v>0.55752212389380529</v>
      </c>
      <c r="U18" s="8"/>
      <c r="V18" s="2">
        <f t="shared" ca="1" si="15"/>
        <v>0.23265306122448978</v>
      </c>
      <c r="W18" s="2">
        <f t="shared" ca="1" si="15"/>
        <v>0.21632653061224491</v>
      </c>
      <c r="X18" s="2">
        <f t="shared" ca="1" si="15"/>
        <v>9.5918367346938774E-2</v>
      </c>
      <c r="Y18" s="2">
        <f t="shared" ca="1" si="15"/>
        <v>-9.5918367346938774E-2</v>
      </c>
      <c r="Z18" s="2">
        <f t="shared" ca="1" si="15"/>
        <v>-0.11836734693877551</v>
      </c>
      <c r="AA18" s="2">
        <f t="shared" ca="1" si="15"/>
        <v>-0.22448979591836735</v>
      </c>
      <c r="AB18" s="2">
        <f t="shared" ca="1" si="15"/>
        <v>1.6326530612244899E-2</v>
      </c>
      <c r="AC18" s="2">
        <f t="shared" ca="1" si="15"/>
        <v>0.44897959183673469</v>
      </c>
      <c r="AE18" s="8">
        <f t="shared" ca="1" si="13"/>
        <v>0.1085425320570706</v>
      </c>
    </row>
    <row r="19" spans="1:37" x14ac:dyDescent="0.2">
      <c r="A19" s="6" t="s">
        <v>27</v>
      </c>
      <c r="B19" t="str">
        <f t="shared" ca="1" si="0"/>
        <v>1. How important have the following been to your work over the past year? [Media production (e.g. podcasting, video interviews)]</v>
      </c>
      <c r="D19">
        <f t="shared" ca="1" si="14"/>
        <v>75</v>
      </c>
      <c r="E19">
        <f t="shared" ca="1" si="14"/>
        <v>54</v>
      </c>
      <c r="F19">
        <f t="shared" ca="1" si="14"/>
        <v>50</v>
      </c>
      <c r="G19">
        <f t="shared" ca="1" si="14"/>
        <v>16</v>
      </c>
      <c r="H19">
        <f t="shared" ca="1" si="14"/>
        <v>27</v>
      </c>
      <c r="I19">
        <f t="shared" ca="1" si="14"/>
        <v>4</v>
      </c>
      <c r="J19">
        <f t="shared" ca="1" si="2"/>
        <v>226</v>
      </c>
      <c r="L19" t="str">
        <f t="shared" ca="1" si="3"/>
        <v>Media production (e.g. podcasting, video interviews)</v>
      </c>
      <c r="M19" s="2">
        <f t="shared" ca="1" si="4"/>
        <v>0.33185840707964603</v>
      </c>
      <c r="N19" s="2">
        <f t="shared" ca="1" si="5"/>
        <v>0.23893805309734514</v>
      </c>
      <c r="O19" s="2">
        <f t="shared" ca="1" si="6"/>
        <v>0.11061946902654868</v>
      </c>
      <c r="P19" s="2">
        <f t="shared" ca="1" si="7"/>
        <v>-0.11061946902654868</v>
      </c>
      <c r="Q19" s="2">
        <f t="shared" ca="1" si="8"/>
        <v>-7.0796460176991149E-2</v>
      </c>
      <c r="R19" s="2">
        <f t="shared" ca="1" si="9"/>
        <v>-0.11946902654867257</v>
      </c>
      <c r="S19" s="2">
        <f t="shared" ca="1" si="10"/>
        <v>1.7699115044247787E-2</v>
      </c>
      <c r="T19" s="8">
        <f t="shared" ca="1" si="11"/>
        <v>0.57079646017699115</v>
      </c>
      <c r="U19" s="8"/>
      <c r="V19" s="2">
        <f t="shared" ca="1" si="15"/>
        <v>0.28979591836734692</v>
      </c>
      <c r="W19" s="2">
        <f t="shared" ca="1" si="15"/>
        <v>0.27346938775510204</v>
      </c>
      <c r="X19" s="2">
        <f t="shared" ca="1" si="15"/>
        <v>7.3469387755102047E-2</v>
      </c>
      <c r="Y19" s="2">
        <f t="shared" ca="1" si="15"/>
        <v>-7.3469387755102047E-2</v>
      </c>
      <c r="Z19" s="2">
        <f t="shared" ca="1" si="15"/>
        <v>-0.15510204081632653</v>
      </c>
      <c r="AA19" s="2">
        <f t="shared" ca="1" si="15"/>
        <v>-0.10204081632653061</v>
      </c>
      <c r="AB19" s="2">
        <f t="shared" ca="1" si="15"/>
        <v>3.2653061224489799E-2</v>
      </c>
      <c r="AC19" s="2">
        <f t="shared" ca="1" si="15"/>
        <v>0.56326530612244896</v>
      </c>
      <c r="AE19" s="8">
        <f t="shared" ca="1" si="13"/>
        <v>7.5311540545421884E-3</v>
      </c>
    </row>
    <row r="20" spans="1:37" x14ac:dyDescent="0.2">
      <c r="A20" s="6" t="s">
        <v>28</v>
      </c>
      <c r="B20" t="str">
        <f t="shared" ca="1" si="0"/>
        <v>1. How important have the following been to your work over the past year? [Web conferencing/virtual classroom software]</v>
      </c>
      <c r="D20">
        <f t="shared" ca="1" si="14"/>
        <v>75</v>
      </c>
      <c r="E20">
        <f t="shared" ca="1" si="14"/>
        <v>61</v>
      </c>
      <c r="F20">
        <f t="shared" ca="1" si="14"/>
        <v>49</v>
      </c>
      <c r="G20">
        <f t="shared" ca="1" si="14"/>
        <v>22</v>
      </c>
      <c r="H20">
        <f t="shared" ca="1" si="14"/>
        <v>17</v>
      </c>
      <c r="I20">
        <f t="shared" ca="1" si="14"/>
        <v>2</v>
      </c>
      <c r="J20">
        <f t="shared" ca="1" si="2"/>
        <v>226</v>
      </c>
      <c r="L20" t="str">
        <f t="shared" ca="1" si="3"/>
        <v>Web conferencing/virtual classroom software</v>
      </c>
      <c r="M20" s="2">
        <f t="shared" ca="1" si="4"/>
        <v>0.33185840707964603</v>
      </c>
      <c r="N20" s="2">
        <f t="shared" ca="1" si="5"/>
        <v>0.26991150442477874</v>
      </c>
      <c r="O20" s="2">
        <f t="shared" ca="1" si="6"/>
        <v>0.1084070796460177</v>
      </c>
      <c r="P20" s="2">
        <f t="shared" ca="1" si="7"/>
        <v>-0.1084070796460177</v>
      </c>
      <c r="Q20" s="2">
        <f t="shared" ca="1" si="8"/>
        <v>-9.7345132743362831E-2</v>
      </c>
      <c r="R20" s="2">
        <f t="shared" ca="1" si="9"/>
        <v>-7.5221238938053103E-2</v>
      </c>
      <c r="S20" s="2">
        <f t="shared" ca="1" si="10"/>
        <v>8.8495575221238937E-3</v>
      </c>
      <c r="T20" s="8">
        <f t="shared" ca="1" si="11"/>
        <v>0.60176991150442483</v>
      </c>
      <c r="U20" s="8"/>
      <c r="V20" s="2">
        <f t="shared" ca="1" si="15"/>
        <v>0.24489795918367346</v>
      </c>
      <c r="W20" s="2">
        <f t="shared" ca="1" si="15"/>
        <v>0.2857142857142857</v>
      </c>
      <c r="X20" s="2">
        <f t="shared" ca="1" si="15"/>
        <v>0.10408163265306122</v>
      </c>
      <c r="Y20" s="2">
        <f t="shared" ca="1" si="15"/>
        <v>-0.10408163265306122</v>
      </c>
      <c r="Z20" s="2">
        <f t="shared" ca="1" si="15"/>
        <v>-0.16734693877551021</v>
      </c>
      <c r="AA20" s="2">
        <f t="shared" ca="1" si="15"/>
        <v>-7.3469387755102047E-2</v>
      </c>
      <c r="AB20" s="2">
        <f t="shared" ca="1" si="15"/>
        <v>2.0408163265306121E-2</v>
      </c>
      <c r="AC20" s="2">
        <f t="shared" ca="1" si="15"/>
        <v>0.53061224489795911</v>
      </c>
      <c r="AE20" s="8">
        <f t="shared" ca="1" si="13"/>
        <v>7.1157666606465719E-2</v>
      </c>
    </row>
    <row r="21" spans="1:37" x14ac:dyDescent="0.2">
      <c r="A21" s="6" t="s">
        <v>29</v>
      </c>
      <c r="B21" t="str">
        <f t="shared" ca="1" si="0"/>
        <v>1. How important have the following been to your work over the past year? [Collaborative tools (e.g. Google G Suite, Office365, Padlet etc.)]</v>
      </c>
      <c r="D21">
        <f t="shared" ca="1" si="14"/>
        <v>76</v>
      </c>
      <c r="E21">
        <f t="shared" ca="1" si="14"/>
        <v>68</v>
      </c>
      <c r="F21">
        <f t="shared" ca="1" si="14"/>
        <v>41</v>
      </c>
      <c r="G21">
        <f t="shared" ca="1" si="14"/>
        <v>17</v>
      </c>
      <c r="H21">
        <f t="shared" ca="1" si="14"/>
        <v>19</v>
      </c>
      <c r="I21">
        <f t="shared" ca="1" si="14"/>
        <v>5</v>
      </c>
      <c r="J21">
        <f t="shared" ca="1" si="2"/>
        <v>226</v>
      </c>
      <c r="L21" t="str">
        <f t="shared" ca="1" si="3"/>
        <v>Collaborative tools (e.g. Google G Suite, Office365, Padlet etc.)</v>
      </c>
      <c r="M21" s="2">
        <f t="shared" ca="1" si="4"/>
        <v>0.33628318584070799</v>
      </c>
      <c r="N21" s="2">
        <f t="shared" ca="1" si="5"/>
        <v>0.30088495575221241</v>
      </c>
      <c r="O21" s="2">
        <f t="shared" ca="1" si="6"/>
        <v>9.0707964601769914E-2</v>
      </c>
      <c r="P21" s="2">
        <f t="shared" ca="1" si="7"/>
        <v>-9.0707964601769914E-2</v>
      </c>
      <c r="Q21" s="2">
        <f t="shared" ca="1" si="8"/>
        <v>-7.5221238938053103E-2</v>
      </c>
      <c r="R21" s="2">
        <f t="shared" ca="1" si="9"/>
        <v>-8.4070796460176997E-2</v>
      </c>
      <c r="S21" s="2">
        <f t="shared" ca="1" si="10"/>
        <v>2.2123893805309734E-2</v>
      </c>
      <c r="T21" s="8">
        <f t="shared" ca="1" si="11"/>
        <v>0.63716814159292046</v>
      </c>
      <c r="U21" s="8"/>
      <c r="V21" s="2">
        <f t="shared" ca="1" si="15"/>
        <v>0.2857142857142857</v>
      </c>
      <c r="W21" s="2">
        <f t="shared" ca="1" si="15"/>
        <v>0.31428571428571428</v>
      </c>
      <c r="X21" s="2">
        <f t="shared" ca="1" si="15"/>
        <v>0.11020408163265306</v>
      </c>
      <c r="Y21" s="2">
        <f t="shared" ca="1" si="15"/>
        <v>-0.11020408163265306</v>
      </c>
      <c r="Z21" s="2">
        <f t="shared" ca="1" si="15"/>
        <v>-0.11020408163265306</v>
      </c>
      <c r="AA21" s="2">
        <f t="shared" ca="1" si="15"/>
        <v>-5.7142857142857141E-2</v>
      </c>
      <c r="AB21" s="2">
        <f t="shared" ca="1" si="15"/>
        <v>1.2244897959183673E-2</v>
      </c>
      <c r="AC21" s="2">
        <f t="shared" ca="1" si="15"/>
        <v>0.6</v>
      </c>
      <c r="AE21" s="8">
        <f t="shared" ca="1" si="13"/>
        <v>3.7168141592920478E-2</v>
      </c>
    </row>
    <row r="22" spans="1:37" x14ac:dyDescent="0.2">
      <c r="A22" s="6" t="s">
        <v>30</v>
      </c>
      <c r="B22" t="str">
        <f t="shared" ca="1" si="0"/>
        <v>1. How important have the following been to your work over the past year? [Blended Learning]</v>
      </c>
      <c r="D22">
        <f t="shared" ca="1" si="14"/>
        <v>85</v>
      </c>
      <c r="E22">
        <f t="shared" ca="1" si="14"/>
        <v>63</v>
      </c>
      <c r="F22">
        <f t="shared" ca="1" si="14"/>
        <v>42</v>
      </c>
      <c r="G22">
        <f t="shared" ca="1" si="14"/>
        <v>17</v>
      </c>
      <c r="H22">
        <f t="shared" ca="1" si="14"/>
        <v>12</v>
      </c>
      <c r="I22">
        <f t="shared" ca="1" si="14"/>
        <v>7</v>
      </c>
      <c r="J22">
        <f t="shared" ca="1" si="2"/>
        <v>226</v>
      </c>
      <c r="L22" t="str">
        <f t="shared" ca="1" si="3"/>
        <v>Blended Learning</v>
      </c>
      <c r="M22" s="2">
        <f t="shared" ca="1" si="4"/>
        <v>0.37610619469026546</v>
      </c>
      <c r="N22" s="2">
        <f t="shared" ca="1" si="5"/>
        <v>0.27876106194690264</v>
      </c>
      <c r="O22" s="2">
        <f t="shared" ca="1" si="6"/>
        <v>9.2920353982300891E-2</v>
      </c>
      <c r="P22" s="2">
        <f t="shared" ca="1" si="7"/>
        <v>-9.2920353982300891E-2</v>
      </c>
      <c r="Q22" s="2">
        <f t="shared" ca="1" si="8"/>
        <v>-7.5221238938053103E-2</v>
      </c>
      <c r="R22" s="2">
        <f t="shared" ca="1" si="9"/>
        <v>-5.3097345132743362E-2</v>
      </c>
      <c r="S22" s="2">
        <f t="shared" ca="1" si="10"/>
        <v>3.0973451327433628E-2</v>
      </c>
      <c r="T22" s="8">
        <f t="shared" ca="1" si="11"/>
        <v>0.65486725663716805</v>
      </c>
      <c r="U22" s="8"/>
      <c r="V22" s="2" t="str">
        <f t="shared" ca="1" si="15"/>
        <v/>
      </c>
      <c r="W22" s="2" t="str">
        <f t="shared" ca="1" si="15"/>
        <v/>
      </c>
      <c r="X22" s="2" t="str">
        <f t="shared" ca="1" si="15"/>
        <v/>
      </c>
      <c r="Y22" s="2" t="str">
        <f t="shared" ca="1" si="15"/>
        <v/>
      </c>
      <c r="Z22" s="2" t="str">
        <f t="shared" ca="1" si="15"/>
        <v/>
      </c>
      <c r="AA22" s="2" t="str">
        <f t="shared" ca="1" si="15"/>
        <v/>
      </c>
      <c r="AB22" s="2" t="str">
        <f t="shared" ca="1" si="15"/>
        <v/>
      </c>
      <c r="AC22" s="2" t="str">
        <f t="shared" ca="1" si="15"/>
        <v/>
      </c>
      <c r="AE22" s="8" t="str">
        <f t="shared" ca="1" si="13"/>
        <v/>
      </c>
    </row>
    <row r="23" spans="1:37" x14ac:dyDescent="0.2">
      <c r="A23" s="6" t="s">
        <v>31</v>
      </c>
      <c r="B23" t="str">
        <f t="shared" ca="1" si="0"/>
        <v>1. How important have the following been to your work over the past year? [Electronic assessment, submission &amp; feedback tools]</v>
      </c>
      <c r="D23">
        <f t="shared" ca="1" si="14"/>
        <v>116</v>
      </c>
      <c r="E23">
        <f t="shared" ca="1" si="14"/>
        <v>55</v>
      </c>
      <c r="F23">
        <f t="shared" ca="1" si="14"/>
        <v>22</v>
      </c>
      <c r="G23">
        <f t="shared" ca="1" si="14"/>
        <v>13</v>
      </c>
      <c r="H23">
        <f t="shared" ca="1" si="14"/>
        <v>14</v>
      </c>
      <c r="I23">
        <f t="shared" ca="1" si="14"/>
        <v>6</v>
      </c>
      <c r="J23">
        <f t="shared" ca="1" si="2"/>
        <v>226</v>
      </c>
      <c r="L23" t="str">
        <f t="shared" ca="1" si="3"/>
        <v>Electronic assessment, submission &amp; feedback tools</v>
      </c>
      <c r="M23" s="2">
        <f t="shared" ca="1" si="4"/>
        <v>0.51327433628318586</v>
      </c>
      <c r="N23" s="2">
        <f t="shared" ca="1" si="5"/>
        <v>0.24336283185840707</v>
      </c>
      <c r="O23" s="2">
        <f t="shared" ca="1" si="6"/>
        <v>4.8672566371681415E-2</v>
      </c>
      <c r="P23" s="2">
        <f t="shared" ca="1" si="7"/>
        <v>-4.8672566371681415E-2</v>
      </c>
      <c r="Q23" s="2">
        <f t="shared" ca="1" si="8"/>
        <v>-5.7522123893805309E-2</v>
      </c>
      <c r="R23" s="2">
        <f t="shared" ca="1" si="9"/>
        <v>-6.1946902654867256E-2</v>
      </c>
      <c r="S23" s="2">
        <f t="shared" ca="1" si="10"/>
        <v>2.6548672566371681E-2</v>
      </c>
      <c r="T23" s="8">
        <f t="shared" ca="1" si="11"/>
        <v>0.75663716814159288</v>
      </c>
      <c r="U23" s="8"/>
      <c r="V23" s="2">
        <f t="shared" ca="1" si="15"/>
        <v>0.47346938775510206</v>
      </c>
      <c r="W23" s="2">
        <f t="shared" ca="1" si="15"/>
        <v>0.22040816326530613</v>
      </c>
      <c r="X23" s="2">
        <f t="shared" ca="1" si="15"/>
        <v>5.1020408163265307E-2</v>
      </c>
      <c r="Y23" s="2">
        <f t="shared" ca="1" si="15"/>
        <v>-5.1020408163265307E-2</v>
      </c>
      <c r="Z23" s="2">
        <f t="shared" ca="1" si="15"/>
        <v>-0.11020408163265306</v>
      </c>
      <c r="AA23" s="2">
        <f t="shared" ca="1" si="15"/>
        <v>-6.1224489795918366E-2</v>
      </c>
      <c r="AB23" s="2">
        <f t="shared" ca="1" si="15"/>
        <v>3.2653061224489799E-2</v>
      </c>
      <c r="AC23" s="2">
        <f t="shared" ca="1" si="15"/>
        <v>0.69387755102040816</v>
      </c>
      <c r="AE23" s="8">
        <f t="shared" ca="1" si="13"/>
        <v>6.2759617121184719E-2</v>
      </c>
    </row>
    <row r="24" spans="1:37" x14ac:dyDescent="0.2">
      <c r="A24" t="s">
        <v>32</v>
      </c>
      <c r="B24" t="str">
        <f t="shared" ca="1" si="0"/>
        <v>1. How important have the following been to your work over the past year? [Content Management Systems and VLEs]</v>
      </c>
      <c r="D24">
        <f t="shared" ca="1" si="14"/>
        <v>135</v>
      </c>
      <c r="E24">
        <f t="shared" ca="1" si="14"/>
        <v>45</v>
      </c>
      <c r="F24">
        <f t="shared" ca="1" si="14"/>
        <v>22</v>
      </c>
      <c r="G24">
        <f t="shared" ca="1" si="14"/>
        <v>9</v>
      </c>
      <c r="H24">
        <f t="shared" ca="1" si="14"/>
        <v>9</v>
      </c>
      <c r="I24">
        <f t="shared" ca="1" si="14"/>
        <v>6</v>
      </c>
      <c r="J24">
        <f t="shared" ca="1" si="2"/>
        <v>226</v>
      </c>
      <c r="L24" t="str">
        <f t="shared" ca="1" si="3"/>
        <v>Content Management Systems and VLEs</v>
      </c>
      <c r="M24" s="2">
        <f t="shared" ca="1" si="4"/>
        <v>0.59734513274336287</v>
      </c>
      <c r="N24" s="2">
        <f t="shared" ca="1" si="5"/>
        <v>0.19911504424778761</v>
      </c>
      <c r="O24" s="2">
        <f t="shared" ca="1" si="6"/>
        <v>4.8672566371681415E-2</v>
      </c>
      <c r="P24" s="2">
        <f t="shared" ca="1" si="7"/>
        <v>-4.8672566371681415E-2</v>
      </c>
      <c r="Q24" s="2">
        <f t="shared" ca="1" si="8"/>
        <v>-3.9823008849557522E-2</v>
      </c>
      <c r="R24" s="2">
        <f t="shared" ca="1" si="9"/>
        <v>-3.9823008849557522E-2</v>
      </c>
      <c r="S24" s="2">
        <f t="shared" ca="1" si="10"/>
        <v>2.6548672566371681E-2</v>
      </c>
      <c r="T24" s="8">
        <f t="shared" ca="1" si="11"/>
        <v>0.79646017699115046</v>
      </c>
      <c r="U24" s="8"/>
      <c r="V24" s="2">
        <f t="shared" ca="1" si="15"/>
        <v>0.60816326530612241</v>
      </c>
      <c r="W24" s="2">
        <f t="shared" ca="1" si="15"/>
        <v>0.18367346938775511</v>
      </c>
      <c r="X24" s="2">
        <f t="shared" ca="1" si="15"/>
        <v>5.3061224489795916E-2</v>
      </c>
      <c r="Y24" s="2">
        <f t="shared" ca="1" si="15"/>
        <v>-5.3061224489795916E-2</v>
      </c>
      <c r="Z24" s="2">
        <f t="shared" ca="1" si="15"/>
        <v>-4.4897959183673466E-2</v>
      </c>
      <c r="AA24" s="2">
        <f t="shared" ca="1" si="15"/>
        <v>-3.6734693877551024E-2</v>
      </c>
      <c r="AB24" s="2">
        <f t="shared" ca="1" si="15"/>
        <v>2.0408163265306121E-2</v>
      </c>
      <c r="AC24" s="2">
        <f t="shared" ca="1" si="15"/>
        <v>0.7918367346938775</v>
      </c>
      <c r="AE24" s="8">
        <f t="shared" ca="1" si="13"/>
        <v>4.6234422972729616E-3</v>
      </c>
    </row>
    <row r="27" spans="1:37" ht="17.25" x14ac:dyDescent="0.2">
      <c r="A27" s="9" t="str">
        <f>"'Form responses 2016'!"</f>
        <v>'Form responses 2016'!</v>
      </c>
      <c r="B27" s="7" t="s">
        <v>37</v>
      </c>
      <c r="C27" s="6"/>
      <c r="D27" s="6"/>
      <c r="U27" s="6"/>
      <c r="V27" s="34"/>
      <c r="Y27" s="41" t="s">
        <v>38</v>
      </c>
      <c r="Z27" s="40"/>
      <c r="AA27" s="40"/>
      <c r="AB27" s="40"/>
      <c r="AC27" s="40"/>
      <c r="AG27" s="42" t="s">
        <v>39</v>
      </c>
      <c r="AH27" s="66"/>
      <c r="AI27" s="66"/>
      <c r="AJ27" s="66"/>
      <c r="AK27" s="66"/>
    </row>
    <row r="28" spans="1:37" ht="17.25" x14ac:dyDescent="0.2">
      <c r="A28" s="6" t="s">
        <v>3</v>
      </c>
      <c r="B28" s="7"/>
      <c r="C28" s="6"/>
      <c r="D28" s="6">
        <v>5</v>
      </c>
      <c r="E28">
        <v>4</v>
      </c>
      <c r="F28">
        <v>3</v>
      </c>
      <c r="G28">
        <v>2</v>
      </c>
      <c r="H28">
        <v>1</v>
      </c>
      <c r="I28" t="s">
        <v>5</v>
      </c>
      <c r="L28">
        <v>2016</v>
      </c>
      <c r="M28" s="6" t="str">
        <f>"Very important ("&amp;L28&amp;")"</f>
        <v>Very important (2016)</v>
      </c>
      <c r="N28" s="6" t="str">
        <f>"Important ("&amp;L28&amp;")"</f>
        <v>Important (2016)</v>
      </c>
      <c r="O28" s="6" t="str">
        <f>"Neutral ("&amp;L28&amp;")"</f>
        <v>Neutral (2016)</v>
      </c>
      <c r="P28" s="6" t="str">
        <f>"Neutral ("&amp;L28&amp;")"</f>
        <v>Neutral (2016)</v>
      </c>
      <c r="Q28" s="6" t="str">
        <f>"Unimportant ("&amp;L28&amp;")"</f>
        <v>Unimportant (2016)</v>
      </c>
      <c r="R28" s="6" t="str">
        <f>"Not at all important ("&amp;L28&amp;")"</f>
        <v>Not at all important (2016)</v>
      </c>
      <c r="S28" t="s">
        <v>5</v>
      </c>
      <c r="T28" s="6" t="s">
        <v>11</v>
      </c>
      <c r="U28" s="8"/>
      <c r="AA28" s="34">
        <v>2014</v>
      </c>
      <c r="AB28">
        <v>2015</v>
      </c>
      <c r="AC28">
        <v>2016</v>
      </c>
      <c r="AD28">
        <v>2017</v>
      </c>
      <c r="AE28" s="6" t="s">
        <v>40</v>
      </c>
      <c r="AF28" s="6" t="s">
        <v>91</v>
      </c>
      <c r="AH28" s="34">
        <v>2014</v>
      </c>
      <c r="AI28">
        <v>2015</v>
      </c>
      <c r="AJ28">
        <v>2016</v>
      </c>
      <c r="AK28">
        <v>2017</v>
      </c>
    </row>
    <row r="29" spans="1:37" x14ac:dyDescent="0.2">
      <c r="A29" s="6" t="s">
        <v>4</v>
      </c>
      <c r="B29" t="str">
        <f t="shared" ref="B29:B49" ca="1" si="16">INDIRECT($A$27&amp;A29&amp;"1")</f>
        <v>1. How important have the following been to your work over the past year? [Assistive technologies]</v>
      </c>
      <c r="D29">
        <f t="shared" ref="D29:I38" ca="1" si="17">COUNTIF(INDIRECT($A$27&amp;$A29&amp;":"&amp;$A29),D$2)</f>
        <v>25</v>
      </c>
      <c r="E29">
        <f t="shared" ca="1" si="17"/>
        <v>36</v>
      </c>
      <c r="F29">
        <f t="shared" ca="1" si="17"/>
        <v>61</v>
      </c>
      <c r="G29">
        <f t="shared" ca="1" si="17"/>
        <v>71</v>
      </c>
      <c r="H29">
        <f t="shared" ca="1" si="17"/>
        <v>44</v>
      </c>
      <c r="I29">
        <f t="shared" ca="1" si="17"/>
        <v>8</v>
      </c>
      <c r="J29">
        <f t="shared" ref="J29:J49" ca="1" si="18">SUM(D29:I29)</f>
        <v>245</v>
      </c>
      <c r="L29" t="str">
        <f ca="1">MID(B29,FIND("[",B29)+1,LEN(B29)-FIND("[",B29)-1)</f>
        <v>Assistive technologies</v>
      </c>
      <c r="M29" s="2">
        <f t="shared" ref="M29:M49" ca="1" si="19">D29/$J29</f>
        <v>0.10204081632653061</v>
      </c>
      <c r="N29" s="2">
        <f t="shared" ref="N29:N49" ca="1" si="20">E29/$J29</f>
        <v>0.14693877551020409</v>
      </c>
      <c r="O29" s="2">
        <f t="shared" ref="O29:O49" ca="1" si="21">F29/$J29/2</f>
        <v>0.12448979591836734</v>
      </c>
      <c r="P29" s="2">
        <f t="shared" ref="P29:P49" ca="1" si="22">-O29</f>
        <v>-0.12448979591836734</v>
      </c>
      <c r="Q29" s="2">
        <f t="shared" ref="Q29:Q49" ca="1" si="23">-G29/$J29</f>
        <v>-0.28979591836734692</v>
      </c>
      <c r="R29" s="2">
        <f t="shared" ref="R29:R49" ca="1" si="24">-H29/$J29</f>
        <v>-0.17959183673469387</v>
      </c>
      <c r="S29" s="2">
        <f t="shared" ref="S29:S49" ca="1" si="25">I29/$J29</f>
        <v>3.2653061224489799E-2</v>
      </c>
      <c r="T29" s="8">
        <f t="shared" ref="T29:T49" ca="1" si="26">M29+N29</f>
        <v>0.24897959183673471</v>
      </c>
      <c r="U29" s="8"/>
      <c r="Z29" t="s">
        <v>42</v>
      </c>
      <c r="AA29" s="2">
        <v>0.80722891566265065</v>
      </c>
      <c r="AB29" s="2">
        <v>0.81122448979591832</v>
      </c>
      <c r="AC29" s="2">
        <v>0.7918367346938775</v>
      </c>
      <c r="AD29" s="2">
        <v>0.79735682819383258</v>
      </c>
      <c r="AE29" s="8">
        <f>AD29-AA29</f>
        <v>-9.8720874688180693E-3</v>
      </c>
      <c r="AF29" s="8">
        <f t="shared" ref="AF29:AF47" si="27">AD29-AC29</f>
        <v>5.520093499955081E-3</v>
      </c>
      <c r="AG29" t="s">
        <v>42</v>
      </c>
      <c r="AH29">
        <v>1</v>
      </c>
      <c r="AI29">
        <v>1</v>
      </c>
      <c r="AJ29">
        <v>1</v>
      </c>
      <c r="AK29">
        <v>1</v>
      </c>
    </row>
    <row r="30" spans="1:37" x14ac:dyDescent="0.2">
      <c r="A30" s="6" t="s">
        <v>31</v>
      </c>
      <c r="B30" t="str">
        <f t="shared" ca="1" si="16"/>
        <v>1. How important have the following been to your work over the past year? [Electronic assessment, submission &amp; feedback tools]</v>
      </c>
      <c r="D30">
        <f t="shared" ca="1" si="17"/>
        <v>116</v>
      </c>
      <c r="E30">
        <f t="shared" ca="1" si="17"/>
        <v>54</v>
      </c>
      <c r="F30">
        <f t="shared" ca="1" si="17"/>
        <v>25</v>
      </c>
      <c r="G30">
        <f t="shared" ca="1" si="17"/>
        <v>27</v>
      </c>
      <c r="H30">
        <f t="shared" ca="1" si="17"/>
        <v>15</v>
      </c>
      <c r="I30">
        <f t="shared" ca="1" si="17"/>
        <v>8</v>
      </c>
      <c r="J30">
        <f t="shared" ca="1" si="18"/>
        <v>245</v>
      </c>
      <c r="L30" t="str">
        <f t="shared" ref="L30:L49" ca="1" si="28">MID(B30,FIND("[",B30)+1,LEN(B30)-FIND("[",B30)-1)</f>
        <v>Electronic assessment, submission &amp; feedback tools</v>
      </c>
      <c r="M30" s="2">
        <f t="shared" ca="1" si="19"/>
        <v>0.47346938775510206</v>
      </c>
      <c r="N30" s="2">
        <f t="shared" ca="1" si="20"/>
        <v>0.22040816326530613</v>
      </c>
      <c r="O30" s="2">
        <f t="shared" ca="1" si="21"/>
        <v>5.1020408163265307E-2</v>
      </c>
      <c r="P30" s="2">
        <f t="shared" ca="1" si="22"/>
        <v>-5.1020408163265307E-2</v>
      </c>
      <c r="Q30" s="2">
        <f t="shared" ca="1" si="23"/>
        <v>-0.11020408163265306</v>
      </c>
      <c r="R30" s="2">
        <f t="shared" ca="1" si="24"/>
        <v>-6.1224489795918366E-2</v>
      </c>
      <c r="S30" s="2">
        <f t="shared" ca="1" si="25"/>
        <v>3.2653061224489799E-2</v>
      </c>
      <c r="T30" s="8">
        <f t="shared" ca="1" si="26"/>
        <v>0.69387755102040816</v>
      </c>
      <c r="U30" s="8"/>
      <c r="Z30" t="s">
        <v>44</v>
      </c>
      <c r="AA30" s="2">
        <v>0.68273092369477906</v>
      </c>
      <c r="AB30" s="2">
        <v>0.69387755102040816</v>
      </c>
      <c r="AC30" s="2">
        <v>0.69387755102040816</v>
      </c>
      <c r="AD30" s="2">
        <v>0.75330396475770922</v>
      </c>
      <c r="AE30" s="8">
        <f>AD30-AA30</f>
        <v>7.0573041062930164E-2</v>
      </c>
      <c r="AF30" s="8">
        <f t="shared" si="27"/>
        <v>5.9426413737301065E-2</v>
      </c>
      <c r="AG30" t="s">
        <v>44</v>
      </c>
      <c r="AH30">
        <v>2</v>
      </c>
      <c r="AI30">
        <v>2</v>
      </c>
      <c r="AJ30">
        <v>2</v>
      </c>
      <c r="AK30">
        <v>2</v>
      </c>
    </row>
    <row r="31" spans="1:37" x14ac:dyDescent="0.2">
      <c r="A31" s="6" t="s">
        <v>25</v>
      </c>
      <c r="B31" t="str">
        <f t="shared" ca="1" si="16"/>
        <v>1. How important have the following been to your work over the past year? [Plagiarism detection]</v>
      </c>
      <c r="D31">
        <f t="shared" ca="1" si="17"/>
        <v>64</v>
      </c>
      <c r="E31">
        <f t="shared" ca="1" si="17"/>
        <v>55</v>
      </c>
      <c r="F31">
        <f t="shared" ca="1" si="17"/>
        <v>36</v>
      </c>
      <c r="G31">
        <f t="shared" ca="1" si="17"/>
        <v>41</v>
      </c>
      <c r="H31">
        <f t="shared" ca="1" si="17"/>
        <v>40</v>
      </c>
      <c r="I31">
        <f t="shared" ca="1" si="17"/>
        <v>9</v>
      </c>
      <c r="J31">
        <f t="shared" ca="1" si="18"/>
        <v>245</v>
      </c>
      <c r="L31" t="str">
        <f t="shared" ca="1" si="28"/>
        <v>Plagiarism detection</v>
      </c>
      <c r="M31" s="2">
        <f t="shared" ca="1" si="19"/>
        <v>0.26122448979591839</v>
      </c>
      <c r="N31" s="2">
        <f t="shared" ca="1" si="20"/>
        <v>0.22448979591836735</v>
      </c>
      <c r="O31" s="2">
        <f t="shared" ca="1" si="21"/>
        <v>7.3469387755102047E-2</v>
      </c>
      <c r="P31" s="2">
        <f t="shared" ca="1" si="22"/>
        <v>-7.3469387755102047E-2</v>
      </c>
      <c r="Q31" s="2">
        <f t="shared" ca="1" si="23"/>
        <v>-0.16734693877551021</v>
      </c>
      <c r="R31" s="2">
        <f t="shared" ca="1" si="24"/>
        <v>-0.16326530612244897</v>
      </c>
      <c r="S31" s="2">
        <f t="shared" ca="1" si="25"/>
        <v>3.6734693877551024E-2</v>
      </c>
      <c r="T31" s="8">
        <f t="shared" ca="1" si="26"/>
        <v>0.48571428571428577</v>
      </c>
      <c r="U31" s="8"/>
      <c r="Z31" t="s">
        <v>41</v>
      </c>
      <c r="AA31" s="2">
        <v>0.50200803212851408</v>
      </c>
      <c r="AB31" s="2">
        <v>0.52040816326530615</v>
      </c>
      <c r="AC31" s="2">
        <v>0.6</v>
      </c>
      <c r="AD31" s="2">
        <v>0.63876651982378863</v>
      </c>
      <c r="AE31" s="8">
        <f>AD31-AA31</f>
        <v>0.13675848769527454</v>
      </c>
      <c r="AF31" s="8">
        <f t="shared" si="27"/>
        <v>3.8766519823788648E-2</v>
      </c>
      <c r="AG31" t="s">
        <v>41</v>
      </c>
      <c r="AH31">
        <v>6</v>
      </c>
      <c r="AI31">
        <v>7</v>
      </c>
      <c r="AJ31">
        <v>3</v>
      </c>
      <c r="AK31">
        <v>3</v>
      </c>
    </row>
    <row r="32" spans="1:37" x14ac:dyDescent="0.2">
      <c r="A32" s="6" t="s">
        <v>22</v>
      </c>
      <c r="B32" t="str">
        <f t="shared" ca="1" si="16"/>
        <v>1. How important have the following been to your work over the past year? [ePortfolios]</v>
      </c>
      <c r="D32">
        <f t="shared" ca="1" si="17"/>
        <v>38</v>
      </c>
      <c r="E32">
        <f t="shared" ca="1" si="17"/>
        <v>58</v>
      </c>
      <c r="F32">
        <f t="shared" ca="1" si="17"/>
        <v>45</v>
      </c>
      <c r="G32">
        <f t="shared" ca="1" si="17"/>
        <v>41</v>
      </c>
      <c r="H32">
        <f t="shared" ca="1" si="17"/>
        <v>54</v>
      </c>
      <c r="I32">
        <f t="shared" ca="1" si="17"/>
        <v>9</v>
      </c>
      <c r="J32">
        <f t="shared" ca="1" si="18"/>
        <v>245</v>
      </c>
      <c r="L32" t="str">
        <f t="shared" ca="1" si="28"/>
        <v>ePortfolios</v>
      </c>
      <c r="M32" s="2">
        <f t="shared" ca="1" si="19"/>
        <v>0.15510204081632653</v>
      </c>
      <c r="N32" s="2">
        <f t="shared" ca="1" si="20"/>
        <v>0.23673469387755103</v>
      </c>
      <c r="O32" s="2">
        <f t="shared" ca="1" si="21"/>
        <v>9.1836734693877556E-2</v>
      </c>
      <c r="P32" s="2">
        <f t="shared" ca="1" si="22"/>
        <v>-9.1836734693877556E-2</v>
      </c>
      <c r="Q32" s="2">
        <f t="shared" ca="1" si="23"/>
        <v>-0.16734693877551021</v>
      </c>
      <c r="R32" s="2">
        <f t="shared" ca="1" si="24"/>
        <v>-0.22040816326530613</v>
      </c>
      <c r="S32" s="2">
        <f t="shared" ca="1" si="25"/>
        <v>3.6734693877551024E-2</v>
      </c>
      <c r="T32" s="8">
        <f t="shared" ca="1" si="26"/>
        <v>0.39183673469387759</v>
      </c>
      <c r="U32" s="8"/>
      <c r="Z32" t="s">
        <v>46</v>
      </c>
      <c r="AA32" s="2">
        <v>0.59839357429718876</v>
      </c>
      <c r="AB32" s="2">
        <v>0.56122448979591832</v>
      </c>
      <c r="AC32" s="2">
        <v>0.53061224489795911</v>
      </c>
      <c r="AD32" s="2">
        <v>0.59911894273127753</v>
      </c>
      <c r="AE32" s="8">
        <f>AD32-AA32</f>
        <v>7.2536843408876894E-4</v>
      </c>
      <c r="AF32" s="8">
        <f t="shared" si="27"/>
        <v>6.850669783331842E-2</v>
      </c>
      <c r="AG32" t="s">
        <v>46</v>
      </c>
      <c r="AH32">
        <v>3</v>
      </c>
      <c r="AI32">
        <v>3</v>
      </c>
      <c r="AJ32">
        <v>5</v>
      </c>
      <c r="AK32">
        <v>4</v>
      </c>
    </row>
    <row r="33" spans="1:37" x14ac:dyDescent="0.2">
      <c r="A33" s="6" t="s">
        <v>13</v>
      </c>
      <c r="B33" t="str">
        <f t="shared" ca="1" si="16"/>
        <v>1. How important have the following been to your work over the past year? [Digital and Open Badges]</v>
      </c>
      <c r="D33">
        <f t="shared" ca="1" si="17"/>
        <v>17</v>
      </c>
      <c r="E33">
        <f t="shared" ca="1" si="17"/>
        <v>32</v>
      </c>
      <c r="F33">
        <f t="shared" ca="1" si="17"/>
        <v>42</v>
      </c>
      <c r="G33">
        <f t="shared" ca="1" si="17"/>
        <v>63</v>
      </c>
      <c r="H33">
        <f t="shared" ca="1" si="17"/>
        <v>85</v>
      </c>
      <c r="I33">
        <f t="shared" ca="1" si="17"/>
        <v>6</v>
      </c>
      <c r="J33">
        <f t="shared" ca="1" si="18"/>
        <v>245</v>
      </c>
      <c r="L33" t="str">
        <f t="shared" ca="1" si="28"/>
        <v>Digital and Open Badges</v>
      </c>
      <c r="M33" s="2">
        <f t="shared" ca="1" si="19"/>
        <v>6.9387755102040816E-2</v>
      </c>
      <c r="N33" s="2">
        <f t="shared" ca="1" si="20"/>
        <v>0.1306122448979592</v>
      </c>
      <c r="O33" s="2">
        <f t="shared" ca="1" si="21"/>
        <v>8.5714285714285715E-2</v>
      </c>
      <c r="P33" s="2">
        <f t="shared" ca="1" si="22"/>
        <v>-8.5714285714285715E-2</v>
      </c>
      <c r="Q33" s="2">
        <f t="shared" ca="1" si="23"/>
        <v>-0.25714285714285712</v>
      </c>
      <c r="R33" s="2">
        <f t="shared" ca="1" si="24"/>
        <v>-0.34693877551020408</v>
      </c>
      <c r="S33" s="2">
        <f t="shared" ca="1" si="25"/>
        <v>2.4489795918367346E-2</v>
      </c>
      <c r="T33" s="8">
        <f t="shared" ca="1" si="26"/>
        <v>0.2</v>
      </c>
      <c r="U33" s="8"/>
      <c r="Z33" t="s">
        <v>48</v>
      </c>
      <c r="AA33" s="2">
        <v>0.56626506024096379</v>
      </c>
      <c r="AB33" s="2">
        <v>0.52551020408163263</v>
      </c>
      <c r="AC33" s="2">
        <v>0.56326530612244896</v>
      </c>
      <c r="AD33" s="2">
        <v>0.56828193832599116</v>
      </c>
      <c r="AE33" s="8">
        <f>AD33-AA33</f>
        <v>2.0168780850273738E-3</v>
      </c>
      <c r="AF33" s="8">
        <f t="shared" si="27"/>
        <v>5.016632203542204E-3</v>
      </c>
      <c r="AG33" t="s">
        <v>48</v>
      </c>
      <c r="AH33">
        <v>5</v>
      </c>
      <c r="AI33">
        <v>6</v>
      </c>
      <c r="AJ33">
        <v>4</v>
      </c>
      <c r="AK33">
        <v>5</v>
      </c>
    </row>
    <row r="34" spans="1:37" x14ac:dyDescent="0.2">
      <c r="A34" s="6" t="s">
        <v>32</v>
      </c>
      <c r="B34" t="str">
        <f t="shared" ca="1" si="16"/>
        <v>1. How important have the following been to your work over the past year? [Content Management Systems and VLEs]</v>
      </c>
      <c r="D34">
        <f t="shared" ca="1" si="17"/>
        <v>149</v>
      </c>
      <c r="E34">
        <f t="shared" ca="1" si="17"/>
        <v>45</v>
      </c>
      <c r="F34">
        <f t="shared" ca="1" si="17"/>
        <v>26</v>
      </c>
      <c r="G34">
        <f t="shared" ca="1" si="17"/>
        <v>11</v>
      </c>
      <c r="H34">
        <f t="shared" ca="1" si="17"/>
        <v>9</v>
      </c>
      <c r="I34">
        <f t="shared" ca="1" si="17"/>
        <v>5</v>
      </c>
      <c r="J34">
        <f t="shared" ca="1" si="18"/>
        <v>245</v>
      </c>
      <c r="L34" t="str">
        <f t="shared" ca="1" si="28"/>
        <v>Content Management Systems and VLEs</v>
      </c>
      <c r="M34" s="2">
        <f t="shared" ca="1" si="19"/>
        <v>0.60816326530612241</v>
      </c>
      <c r="N34" s="2">
        <f t="shared" ca="1" si="20"/>
        <v>0.18367346938775511</v>
      </c>
      <c r="O34" s="2">
        <f t="shared" ca="1" si="21"/>
        <v>5.3061224489795916E-2</v>
      </c>
      <c r="P34" s="2">
        <f t="shared" ca="1" si="22"/>
        <v>-5.3061224489795916E-2</v>
      </c>
      <c r="Q34" s="2">
        <f t="shared" ca="1" si="23"/>
        <v>-4.4897959183673466E-2</v>
      </c>
      <c r="R34" s="2">
        <f t="shared" ca="1" si="24"/>
        <v>-3.6734693877551024E-2</v>
      </c>
      <c r="S34" s="2">
        <f t="shared" ca="1" si="25"/>
        <v>2.0408163265306121E-2</v>
      </c>
      <c r="T34" s="8">
        <f t="shared" ca="1" si="26"/>
        <v>0.7918367346938775</v>
      </c>
      <c r="U34" s="8"/>
      <c r="Z34" t="s">
        <v>49</v>
      </c>
      <c r="AA34" s="2"/>
      <c r="AB34" s="2">
        <v>0.53061224489795922</v>
      </c>
      <c r="AC34" s="2">
        <v>0.48571428571428577</v>
      </c>
      <c r="AD34" s="2">
        <v>0.51541850220264318</v>
      </c>
      <c r="AE34" s="8"/>
      <c r="AF34" s="8">
        <f t="shared" si="27"/>
        <v>2.9704216488357416E-2</v>
      </c>
      <c r="AG34" t="s">
        <v>49</v>
      </c>
      <c r="AH34" s="2"/>
      <c r="AI34">
        <v>5</v>
      </c>
      <c r="AJ34">
        <v>7</v>
      </c>
      <c r="AK34">
        <v>6</v>
      </c>
    </row>
    <row r="35" spans="1:37" x14ac:dyDescent="0.2">
      <c r="A35" s="6" t="s">
        <v>26</v>
      </c>
      <c r="B35" t="str">
        <f t="shared" ca="1" si="16"/>
        <v>1. How important have the following been to your work over the past year? [Lecture capture tools]</v>
      </c>
      <c r="D35">
        <f t="shared" ca="1" si="17"/>
        <v>57</v>
      </c>
      <c r="E35">
        <f t="shared" ca="1" si="17"/>
        <v>53</v>
      </c>
      <c r="F35">
        <f t="shared" ca="1" si="17"/>
        <v>47</v>
      </c>
      <c r="G35">
        <f t="shared" ca="1" si="17"/>
        <v>29</v>
      </c>
      <c r="H35">
        <f t="shared" ca="1" si="17"/>
        <v>55</v>
      </c>
      <c r="I35">
        <f t="shared" ca="1" si="17"/>
        <v>4</v>
      </c>
      <c r="J35">
        <f t="shared" ca="1" si="18"/>
        <v>245</v>
      </c>
      <c r="L35" t="str">
        <f t="shared" ca="1" si="28"/>
        <v>Lecture capture tools</v>
      </c>
      <c r="M35" s="2">
        <f t="shared" ca="1" si="19"/>
        <v>0.23265306122448978</v>
      </c>
      <c r="N35" s="2">
        <f t="shared" ca="1" si="20"/>
        <v>0.21632653061224491</v>
      </c>
      <c r="O35" s="2">
        <f t="shared" ca="1" si="21"/>
        <v>9.5918367346938774E-2</v>
      </c>
      <c r="P35" s="2">
        <f t="shared" ca="1" si="22"/>
        <v>-9.5918367346938774E-2</v>
      </c>
      <c r="Q35" s="2">
        <f t="shared" ca="1" si="23"/>
        <v>-0.11836734693877551</v>
      </c>
      <c r="R35" s="2">
        <f t="shared" ca="1" si="24"/>
        <v>-0.22448979591836735</v>
      </c>
      <c r="S35" s="2">
        <f t="shared" ca="1" si="25"/>
        <v>1.6326530612244899E-2</v>
      </c>
      <c r="T35" s="8">
        <f t="shared" ca="1" si="26"/>
        <v>0.44897959183673469</v>
      </c>
      <c r="U35" s="8"/>
      <c r="Z35" t="s">
        <v>43</v>
      </c>
      <c r="AA35" s="2">
        <v>0.36546184738955823</v>
      </c>
      <c r="AB35" s="2">
        <v>0.40306122448979592</v>
      </c>
      <c r="AC35" s="2">
        <v>0.43265306122448977</v>
      </c>
      <c r="AD35" s="2">
        <v>0.47136563876651982</v>
      </c>
      <c r="AE35" s="8">
        <f t="shared" ref="AE35:AE41" si="29">AD35-AA35</f>
        <v>0.1059037913769616</v>
      </c>
      <c r="AF35" s="8">
        <f t="shared" si="27"/>
        <v>3.8712577542030058E-2</v>
      </c>
      <c r="AG35" t="s">
        <v>50</v>
      </c>
      <c r="AH35">
        <v>4</v>
      </c>
      <c r="AI35">
        <v>4</v>
      </c>
      <c r="AJ35">
        <v>6</v>
      </c>
      <c r="AK35">
        <v>7</v>
      </c>
    </row>
    <row r="36" spans="1:37" x14ac:dyDescent="0.2">
      <c r="A36" s="6" t="s">
        <v>27</v>
      </c>
      <c r="B36" t="str">
        <f t="shared" ca="1" si="16"/>
        <v>1. How important have the following been to your work over the past year? [Media production (e.g. podcasting, video interviews)]</v>
      </c>
      <c r="D36">
        <f t="shared" ca="1" si="17"/>
        <v>71</v>
      </c>
      <c r="E36">
        <f t="shared" ca="1" si="17"/>
        <v>67</v>
      </c>
      <c r="F36">
        <f t="shared" ca="1" si="17"/>
        <v>36</v>
      </c>
      <c r="G36">
        <f t="shared" ca="1" si="17"/>
        <v>38</v>
      </c>
      <c r="H36">
        <f t="shared" ca="1" si="17"/>
        <v>25</v>
      </c>
      <c r="I36">
        <f t="shared" ca="1" si="17"/>
        <v>8</v>
      </c>
      <c r="J36">
        <f t="shared" ca="1" si="18"/>
        <v>245</v>
      </c>
      <c r="L36" t="str">
        <f t="shared" ca="1" si="28"/>
        <v>Media production (e.g. podcasting, video interviews)</v>
      </c>
      <c r="M36" s="2">
        <f t="shared" ca="1" si="19"/>
        <v>0.28979591836734692</v>
      </c>
      <c r="N36" s="2">
        <f t="shared" ca="1" si="20"/>
        <v>0.27346938775510204</v>
      </c>
      <c r="O36" s="2">
        <f t="shared" ca="1" si="21"/>
        <v>7.3469387755102047E-2</v>
      </c>
      <c r="P36" s="2">
        <f t="shared" ca="1" si="22"/>
        <v>-7.3469387755102047E-2</v>
      </c>
      <c r="Q36" s="2">
        <f t="shared" ca="1" si="23"/>
        <v>-0.15510204081632653</v>
      </c>
      <c r="R36" s="2">
        <f t="shared" ca="1" si="24"/>
        <v>-0.10204081632653061</v>
      </c>
      <c r="S36" s="2">
        <f t="shared" ca="1" si="25"/>
        <v>3.2653061224489799E-2</v>
      </c>
      <c r="T36" s="8">
        <f t="shared" ca="1" si="26"/>
        <v>0.56326530612244896</v>
      </c>
      <c r="U36" s="8"/>
      <c r="Z36" t="s">
        <v>50</v>
      </c>
      <c r="AA36" s="2">
        <v>0.59036144578313254</v>
      </c>
      <c r="AB36" s="2">
        <v>0.53061224489795922</v>
      </c>
      <c r="AC36" s="2">
        <v>0.51428571428571423</v>
      </c>
      <c r="AD36" s="2">
        <v>0.47136563876651982</v>
      </c>
      <c r="AE36" s="8">
        <f t="shared" si="29"/>
        <v>-0.11899580701661272</v>
      </c>
      <c r="AF36" s="8">
        <f t="shared" si="27"/>
        <v>-4.2920075519194412E-2</v>
      </c>
      <c r="AG36" t="s">
        <v>43</v>
      </c>
      <c r="AH36">
        <v>13</v>
      </c>
      <c r="AI36">
        <v>9</v>
      </c>
      <c r="AJ36">
        <v>9</v>
      </c>
      <c r="AK36">
        <v>8</v>
      </c>
    </row>
    <row r="37" spans="1:37" x14ac:dyDescent="0.2">
      <c r="A37" s="6" t="s">
        <v>14</v>
      </c>
      <c r="B37" t="str">
        <f t="shared" ca="1" si="16"/>
        <v>1. How important have the following been to your work over the past year? [Screencasting]</v>
      </c>
      <c r="D37">
        <f t="shared" ca="1" si="17"/>
        <v>59</v>
      </c>
      <c r="E37">
        <f t="shared" ca="1" si="17"/>
        <v>68</v>
      </c>
      <c r="F37">
        <f t="shared" ca="1" si="17"/>
        <v>45</v>
      </c>
      <c r="G37">
        <f t="shared" ca="1" si="17"/>
        <v>41</v>
      </c>
      <c r="H37">
        <f t="shared" ca="1" si="17"/>
        <v>27</v>
      </c>
      <c r="I37">
        <f t="shared" ca="1" si="17"/>
        <v>5</v>
      </c>
      <c r="J37">
        <f t="shared" ca="1" si="18"/>
        <v>245</v>
      </c>
      <c r="L37" t="str">
        <f t="shared" ca="1" si="28"/>
        <v>Screencasting</v>
      </c>
      <c r="M37" s="2">
        <f t="shared" ca="1" si="19"/>
        <v>0.24081632653061225</v>
      </c>
      <c r="N37" s="2">
        <f t="shared" ca="1" si="20"/>
        <v>0.27755102040816326</v>
      </c>
      <c r="O37" s="2">
        <f t="shared" ca="1" si="21"/>
        <v>9.1836734693877556E-2</v>
      </c>
      <c r="P37" s="2">
        <f t="shared" ca="1" si="22"/>
        <v>-9.1836734693877556E-2</v>
      </c>
      <c r="Q37" s="2">
        <f t="shared" ca="1" si="23"/>
        <v>-0.16734693877551021</v>
      </c>
      <c r="R37" s="2">
        <f t="shared" ca="1" si="24"/>
        <v>-0.11020408163265306</v>
      </c>
      <c r="S37" s="2">
        <f t="shared" ca="1" si="25"/>
        <v>2.0408163265306121E-2</v>
      </c>
      <c r="T37" s="8">
        <f t="shared" ca="1" si="26"/>
        <v>0.51836734693877551</v>
      </c>
      <c r="U37" s="8"/>
      <c r="Z37" t="s">
        <v>52</v>
      </c>
      <c r="AA37" s="2">
        <v>0.38955823293172687</v>
      </c>
      <c r="AB37" s="2">
        <v>0.35204081632653061</v>
      </c>
      <c r="AC37" s="2">
        <v>0.39183673469387759</v>
      </c>
      <c r="AD37" s="2">
        <v>0.37004405286343611</v>
      </c>
      <c r="AE37" s="8">
        <f t="shared" si="29"/>
        <v>-1.9514180068290754E-2</v>
      </c>
      <c r="AF37" s="8">
        <f t="shared" si="27"/>
        <v>-2.1792681830441474E-2</v>
      </c>
      <c r="AG37" t="s">
        <v>52</v>
      </c>
      <c r="AH37">
        <v>11</v>
      </c>
      <c r="AI37">
        <v>13</v>
      </c>
      <c r="AJ37">
        <v>11</v>
      </c>
      <c r="AK37">
        <v>9</v>
      </c>
    </row>
    <row r="38" spans="1:37" x14ac:dyDescent="0.2">
      <c r="A38" s="6" t="s">
        <v>18</v>
      </c>
      <c r="B38" t="str">
        <f t="shared" ca="1" si="16"/>
        <v>1. How important have the following been to your work over the past year? [Digital repositories]</v>
      </c>
      <c r="D38">
        <f t="shared" ca="1" si="17"/>
        <v>36</v>
      </c>
      <c r="E38">
        <f t="shared" ca="1" si="17"/>
        <v>50</v>
      </c>
      <c r="F38">
        <f t="shared" ca="1" si="17"/>
        <v>66</v>
      </c>
      <c r="G38">
        <f t="shared" ca="1" si="17"/>
        <v>54</v>
      </c>
      <c r="H38">
        <f t="shared" ca="1" si="17"/>
        <v>33</v>
      </c>
      <c r="I38">
        <f t="shared" ca="1" si="17"/>
        <v>6</v>
      </c>
      <c r="J38">
        <f t="shared" ca="1" si="18"/>
        <v>245</v>
      </c>
      <c r="L38" t="str">
        <f t="shared" ca="1" si="28"/>
        <v>Digital repositories</v>
      </c>
      <c r="M38" s="2">
        <f t="shared" ca="1" si="19"/>
        <v>0.14693877551020409</v>
      </c>
      <c r="N38" s="2">
        <f t="shared" ca="1" si="20"/>
        <v>0.20408163265306123</v>
      </c>
      <c r="O38" s="2">
        <f t="shared" ca="1" si="21"/>
        <v>0.13469387755102041</v>
      </c>
      <c r="P38" s="2">
        <f t="shared" ca="1" si="22"/>
        <v>-0.13469387755102041</v>
      </c>
      <c r="Q38" s="2">
        <f t="shared" ca="1" si="23"/>
        <v>-0.22040816326530613</v>
      </c>
      <c r="R38" s="2">
        <f t="shared" ca="1" si="24"/>
        <v>-0.13469387755102041</v>
      </c>
      <c r="S38" s="2">
        <f t="shared" ca="1" si="25"/>
        <v>2.4489795918367346E-2</v>
      </c>
      <c r="T38" s="8">
        <f t="shared" ca="1" si="26"/>
        <v>0.3510204081632653</v>
      </c>
      <c r="U38" s="8"/>
      <c r="Z38" t="s">
        <v>53</v>
      </c>
      <c r="AA38" s="2">
        <v>0.39759036144578314</v>
      </c>
      <c r="AB38" s="2">
        <v>0.35714285714285715</v>
      </c>
      <c r="AC38" s="2">
        <v>0.4</v>
      </c>
      <c r="AD38" s="2">
        <v>0.36123348017621149</v>
      </c>
      <c r="AE38" s="8">
        <f t="shared" si="29"/>
        <v>-3.635688126957165E-2</v>
      </c>
      <c r="AF38" s="8">
        <f t="shared" si="27"/>
        <v>-3.8766519823788537E-2</v>
      </c>
      <c r="AG38" t="s">
        <v>53</v>
      </c>
      <c r="AH38">
        <v>10</v>
      </c>
      <c r="AI38">
        <v>12</v>
      </c>
      <c r="AJ38">
        <v>10</v>
      </c>
      <c r="AK38">
        <v>10</v>
      </c>
    </row>
    <row r="39" spans="1:37" x14ac:dyDescent="0.2">
      <c r="A39" s="6" t="s">
        <v>21</v>
      </c>
      <c r="B39" t="str">
        <f t="shared" ca="1" si="16"/>
        <v>1. How important have the following been to your work over the past year? [Open Education (Practices, Policy &amp; Resources)]</v>
      </c>
      <c r="D39">
        <f t="shared" ref="D39:I49" ca="1" si="30">COUNTIF(INDIRECT($A$27&amp;$A39&amp;":"&amp;$A39),D$2)</f>
        <v>39</v>
      </c>
      <c r="E39">
        <f t="shared" ca="1" si="30"/>
        <v>59</v>
      </c>
      <c r="F39">
        <f t="shared" ca="1" si="30"/>
        <v>63</v>
      </c>
      <c r="G39">
        <f t="shared" ca="1" si="30"/>
        <v>38</v>
      </c>
      <c r="H39">
        <f t="shared" ca="1" si="30"/>
        <v>39</v>
      </c>
      <c r="I39">
        <f t="shared" ca="1" si="30"/>
        <v>7</v>
      </c>
      <c r="J39">
        <f t="shared" ca="1" si="18"/>
        <v>245</v>
      </c>
      <c r="L39" t="str">
        <f t="shared" ca="1" si="28"/>
        <v>Open Education (Practices, Policy &amp; Resources)</v>
      </c>
      <c r="M39" s="2">
        <f t="shared" ca="1" si="19"/>
        <v>0.15918367346938775</v>
      </c>
      <c r="N39" s="2">
        <f t="shared" ca="1" si="20"/>
        <v>0.24081632653061225</v>
      </c>
      <c r="O39" s="2">
        <f t="shared" ca="1" si="21"/>
        <v>0.12857142857142856</v>
      </c>
      <c r="P39" s="2">
        <f t="shared" ca="1" si="22"/>
        <v>-0.12857142857142856</v>
      </c>
      <c r="Q39" s="2">
        <f t="shared" ca="1" si="23"/>
        <v>-0.15510204081632653</v>
      </c>
      <c r="R39" s="2">
        <f t="shared" ca="1" si="24"/>
        <v>-0.15918367346938775</v>
      </c>
      <c r="S39" s="2">
        <f t="shared" ca="1" si="25"/>
        <v>2.8571428571428571E-2</v>
      </c>
      <c r="T39" s="8">
        <f t="shared" ca="1" si="26"/>
        <v>0.4</v>
      </c>
      <c r="U39" s="8"/>
      <c r="Z39" t="s">
        <v>54</v>
      </c>
      <c r="AA39" s="2">
        <v>0.43775100401606426</v>
      </c>
      <c r="AB39" s="2">
        <v>0.43367346938775508</v>
      </c>
      <c r="AC39" s="2">
        <v>0.39183673469387753</v>
      </c>
      <c r="AD39" s="2">
        <v>0.3524229074889868</v>
      </c>
      <c r="AE39" s="8">
        <f t="shared" si="29"/>
        <v>-8.5328096527077457E-2</v>
      </c>
      <c r="AF39" s="8">
        <f t="shared" si="27"/>
        <v>-3.9413827204890728E-2</v>
      </c>
      <c r="AG39" t="s">
        <v>54</v>
      </c>
      <c r="AH39">
        <v>7</v>
      </c>
      <c r="AI39">
        <v>8</v>
      </c>
      <c r="AJ39">
        <v>12</v>
      </c>
      <c r="AK39">
        <v>11</v>
      </c>
    </row>
    <row r="40" spans="1:37" x14ac:dyDescent="0.2">
      <c r="A40" s="6" t="s">
        <v>23</v>
      </c>
      <c r="B40" t="str">
        <f t="shared" ca="1" si="16"/>
        <v>1. How important have the following been to your work over the past year? [Data and Analytics (incl. Learning analytics)]</v>
      </c>
      <c r="D40">
        <f t="shared" ca="1" si="30"/>
        <v>47</v>
      </c>
      <c r="E40">
        <f t="shared" ca="1" si="30"/>
        <v>59</v>
      </c>
      <c r="F40">
        <f t="shared" ca="1" si="30"/>
        <v>61</v>
      </c>
      <c r="G40">
        <f t="shared" ca="1" si="30"/>
        <v>45</v>
      </c>
      <c r="H40">
        <f t="shared" ca="1" si="30"/>
        <v>29</v>
      </c>
      <c r="I40">
        <f t="shared" ca="1" si="30"/>
        <v>4</v>
      </c>
      <c r="J40">
        <f t="shared" ca="1" si="18"/>
        <v>245</v>
      </c>
      <c r="L40" t="str">
        <f t="shared" ca="1" si="28"/>
        <v>Data and Analytics (incl. Learning analytics)</v>
      </c>
      <c r="M40" s="2">
        <f t="shared" ca="1" si="19"/>
        <v>0.19183673469387755</v>
      </c>
      <c r="N40" s="2">
        <f t="shared" ca="1" si="20"/>
        <v>0.24081632653061225</v>
      </c>
      <c r="O40" s="2">
        <f t="shared" ca="1" si="21"/>
        <v>0.12448979591836734</v>
      </c>
      <c r="P40" s="2">
        <f t="shared" ca="1" si="22"/>
        <v>-0.12448979591836734</v>
      </c>
      <c r="Q40" s="2">
        <f t="shared" ca="1" si="23"/>
        <v>-0.18367346938775511</v>
      </c>
      <c r="R40" s="2">
        <f t="shared" ca="1" si="24"/>
        <v>-0.11836734693877551</v>
      </c>
      <c r="S40" s="2">
        <f t="shared" ca="1" si="25"/>
        <v>1.6326530612244899E-2</v>
      </c>
      <c r="T40" s="8">
        <f t="shared" ca="1" si="26"/>
        <v>0.43265306122448977</v>
      </c>
      <c r="U40" s="8"/>
      <c r="Z40" t="s">
        <v>55</v>
      </c>
      <c r="AA40" s="2">
        <v>0.40963855421686746</v>
      </c>
      <c r="AB40" s="2">
        <v>0.39795918367346939</v>
      </c>
      <c r="AC40" s="2">
        <v>0.44897959183673469</v>
      </c>
      <c r="AD40" s="2">
        <v>0.34801762114537449</v>
      </c>
      <c r="AE40" s="8">
        <f t="shared" si="29"/>
        <v>-6.1620933071492967E-2</v>
      </c>
      <c r="AF40" s="8">
        <f t="shared" si="27"/>
        <v>-0.1009619706913602</v>
      </c>
      <c r="AG40" t="s">
        <v>55</v>
      </c>
      <c r="AH40">
        <v>8</v>
      </c>
      <c r="AI40">
        <v>10</v>
      </c>
      <c r="AJ40">
        <v>8</v>
      </c>
      <c r="AK40">
        <v>12</v>
      </c>
    </row>
    <row r="41" spans="1:37" x14ac:dyDescent="0.2">
      <c r="A41" s="6" t="s">
        <v>19</v>
      </c>
      <c r="B41" t="str">
        <f t="shared" ca="1" si="16"/>
        <v>1. How important have the following been to your work over the past year? [Wikis]</v>
      </c>
      <c r="D41">
        <f t="shared" ca="1" si="30"/>
        <v>11</v>
      </c>
      <c r="E41">
        <f t="shared" ca="1" si="30"/>
        <v>33</v>
      </c>
      <c r="F41">
        <f t="shared" ca="1" si="30"/>
        <v>58</v>
      </c>
      <c r="G41">
        <f t="shared" ca="1" si="30"/>
        <v>71</v>
      </c>
      <c r="H41">
        <f t="shared" ca="1" si="30"/>
        <v>67</v>
      </c>
      <c r="I41">
        <f t="shared" ca="1" si="30"/>
        <v>5</v>
      </c>
      <c r="J41">
        <f t="shared" ca="1" si="18"/>
        <v>245</v>
      </c>
      <c r="L41" t="str">
        <f t="shared" ca="1" si="28"/>
        <v>Wikis</v>
      </c>
      <c r="M41" s="2">
        <f t="shared" ca="1" si="19"/>
        <v>4.4897959183673466E-2</v>
      </c>
      <c r="N41" s="2">
        <f t="shared" ca="1" si="20"/>
        <v>0.13469387755102041</v>
      </c>
      <c r="O41" s="2">
        <f t="shared" ca="1" si="21"/>
        <v>0.11836734693877551</v>
      </c>
      <c r="P41" s="2">
        <f t="shared" ca="1" si="22"/>
        <v>-0.11836734693877551</v>
      </c>
      <c r="Q41" s="2">
        <f t="shared" ca="1" si="23"/>
        <v>-0.28979591836734692</v>
      </c>
      <c r="R41" s="2">
        <f t="shared" ca="1" si="24"/>
        <v>-0.27346938775510204</v>
      </c>
      <c r="S41" s="2">
        <f t="shared" ca="1" si="25"/>
        <v>2.0408163265306121E-2</v>
      </c>
      <c r="T41" s="8">
        <f t="shared" ca="1" si="26"/>
        <v>0.17959183673469387</v>
      </c>
      <c r="U41" s="8"/>
      <c r="Z41" t="s">
        <v>56</v>
      </c>
      <c r="AA41" s="2">
        <v>0.40562248995983935</v>
      </c>
      <c r="AB41" s="2">
        <v>0.33163265306122447</v>
      </c>
      <c r="AC41" s="2">
        <v>0.3510204081632653</v>
      </c>
      <c r="AD41" s="2">
        <v>0.33480176211453744</v>
      </c>
      <c r="AE41" s="8">
        <f t="shared" si="29"/>
        <v>-7.0820727845301912E-2</v>
      </c>
      <c r="AF41" s="8">
        <f t="shared" si="27"/>
        <v>-1.6218646048727858E-2</v>
      </c>
      <c r="AG41" t="s">
        <v>56</v>
      </c>
      <c r="AH41">
        <v>9</v>
      </c>
      <c r="AI41">
        <v>14</v>
      </c>
      <c r="AJ41">
        <v>14</v>
      </c>
      <c r="AK41">
        <v>13</v>
      </c>
    </row>
    <row r="42" spans="1:37" x14ac:dyDescent="0.2">
      <c r="A42" s="6" t="s">
        <v>24</v>
      </c>
      <c r="B42" t="str">
        <f t="shared" ca="1" si="16"/>
        <v>1. How important have the following been to your work over the past year? [Social networking (e.g. Twitter, Facebook, Google+)]</v>
      </c>
      <c r="D42">
        <f t="shared" ca="1" si="30"/>
        <v>71</v>
      </c>
      <c r="E42">
        <f t="shared" ca="1" si="30"/>
        <v>55</v>
      </c>
      <c r="F42">
        <f t="shared" ca="1" si="30"/>
        <v>53</v>
      </c>
      <c r="G42">
        <f t="shared" ca="1" si="30"/>
        <v>36</v>
      </c>
      <c r="H42">
        <f t="shared" ca="1" si="30"/>
        <v>23</v>
      </c>
      <c r="I42">
        <f t="shared" ca="1" si="30"/>
        <v>7</v>
      </c>
      <c r="J42">
        <f t="shared" ca="1" si="18"/>
        <v>245</v>
      </c>
      <c r="L42" t="str">
        <f t="shared" ca="1" si="28"/>
        <v>Social networking (e.g. Twitter, Facebook, Google+)</v>
      </c>
      <c r="M42" s="2">
        <f t="shared" ca="1" si="19"/>
        <v>0.28979591836734692</v>
      </c>
      <c r="N42" s="2">
        <f t="shared" ca="1" si="20"/>
        <v>0.22448979591836735</v>
      </c>
      <c r="O42" s="2">
        <f t="shared" ca="1" si="21"/>
        <v>0.10816326530612246</v>
      </c>
      <c r="P42" s="2">
        <f t="shared" ca="1" si="22"/>
        <v>-0.10816326530612246</v>
      </c>
      <c r="Q42" s="2">
        <f t="shared" ca="1" si="23"/>
        <v>-0.14693877551020409</v>
      </c>
      <c r="R42" s="2">
        <f t="shared" ca="1" si="24"/>
        <v>-9.3877551020408165E-2</v>
      </c>
      <c r="S42" s="2">
        <f t="shared" ca="1" si="25"/>
        <v>2.8571428571428571E-2</v>
      </c>
      <c r="T42" s="8">
        <f t="shared" ca="1" si="26"/>
        <v>0.51428571428571423</v>
      </c>
      <c r="U42" s="8"/>
      <c r="Z42" t="s">
        <v>58</v>
      </c>
      <c r="AA42" s="2"/>
      <c r="AB42" s="2">
        <v>0.37755102040816324</v>
      </c>
      <c r="AC42" s="2">
        <v>0.35918367346938773</v>
      </c>
      <c r="AD42" s="2">
        <v>0.33039647577092512</v>
      </c>
      <c r="AE42" s="8"/>
      <c r="AF42" s="8">
        <f t="shared" si="27"/>
        <v>-2.8787197698462608E-2</v>
      </c>
      <c r="AG42" t="s">
        <v>58</v>
      </c>
      <c r="AH42" s="2"/>
      <c r="AI42">
        <v>11</v>
      </c>
      <c r="AJ42">
        <v>13</v>
      </c>
      <c r="AK42">
        <v>14</v>
      </c>
    </row>
    <row r="43" spans="1:37" x14ac:dyDescent="0.2">
      <c r="A43" s="6" t="s">
        <v>28</v>
      </c>
      <c r="B43" t="str">
        <f t="shared" ca="1" si="16"/>
        <v>1. How important have the following been to your work over the past year? [Web conferencing/virtual classroom software]</v>
      </c>
      <c r="D43">
        <f t="shared" ca="1" si="30"/>
        <v>60</v>
      </c>
      <c r="E43">
        <f t="shared" ca="1" si="30"/>
        <v>70</v>
      </c>
      <c r="F43">
        <f t="shared" ca="1" si="30"/>
        <v>51</v>
      </c>
      <c r="G43">
        <f t="shared" ca="1" si="30"/>
        <v>41</v>
      </c>
      <c r="H43">
        <f t="shared" ca="1" si="30"/>
        <v>18</v>
      </c>
      <c r="I43">
        <f t="shared" ca="1" si="30"/>
        <v>5</v>
      </c>
      <c r="J43">
        <f t="shared" ca="1" si="18"/>
        <v>245</v>
      </c>
      <c r="L43" t="str">
        <f t="shared" ca="1" si="28"/>
        <v>Web conferencing/virtual classroom software</v>
      </c>
      <c r="M43" s="2">
        <f t="shared" ca="1" si="19"/>
        <v>0.24489795918367346</v>
      </c>
      <c r="N43" s="2">
        <f t="shared" ca="1" si="20"/>
        <v>0.2857142857142857</v>
      </c>
      <c r="O43" s="2">
        <f t="shared" ca="1" si="21"/>
        <v>0.10408163265306122</v>
      </c>
      <c r="P43" s="2">
        <f t="shared" ca="1" si="22"/>
        <v>-0.10408163265306122</v>
      </c>
      <c r="Q43" s="2">
        <f t="shared" ca="1" si="23"/>
        <v>-0.16734693877551021</v>
      </c>
      <c r="R43" s="2">
        <f t="shared" ca="1" si="24"/>
        <v>-7.3469387755102047E-2</v>
      </c>
      <c r="S43" s="2">
        <f t="shared" ca="1" si="25"/>
        <v>2.0408163265306121E-2</v>
      </c>
      <c r="T43" s="8">
        <f t="shared" ca="1" si="26"/>
        <v>0.53061224489795911</v>
      </c>
      <c r="U43" s="8"/>
      <c r="Z43" t="s">
        <v>47</v>
      </c>
      <c r="AA43" s="2">
        <v>0.28915662650602408</v>
      </c>
      <c r="AB43" s="2">
        <v>0.17857142857142858</v>
      </c>
      <c r="AC43" s="2">
        <v>0.24897959183673471</v>
      </c>
      <c r="AD43" s="2">
        <v>0.32599118942731276</v>
      </c>
      <c r="AE43" s="8">
        <f>AD43-AA43</f>
        <v>3.6834562921288672E-2</v>
      </c>
      <c r="AF43" s="8">
        <f t="shared" si="27"/>
        <v>7.7011597590578046E-2</v>
      </c>
      <c r="AG43" t="s">
        <v>47</v>
      </c>
      <c r="AH43">
        <v>14</v>
      </c>
      <c r="AI43">
        <v>16</v>
      </c>
      <c r="AJ43">
        <v>16</v>
      </c>
      <c r="AK43">
        <v>15</v>
      </c>
    </row>
    <row r="44" spans="1:37" x14ac:dyDescent="0.2">
      <c r="A44" s="6" t="s">
        <v>29</v>
      </c>
      <c r="B44" t="str">
        <f t="shared" ca="1" si="16"/>
        <v>1. How important have the following been to your work over the past year? [Collaborative tools (e.g. Google G Suite, Office365, Padlet etc.)]</v>
      </c>
      <c r="D44">
        <f t="shared" ca="1" si="30"/>
        <v>70</v>
      </c>
      <c r="E44">
        <f t="shared" ca="1" si="30"/>
        <v>77</v>
      </c>
      <c r="F44">
        <f t="shared" ca="1" si="30"/>
        <v>54</v>
      </c>
      <c r="G44">
        <f t="shared" ca="1" si="30"/>
        <v>27</v>
      </c>
      <c r="H44">
        <f t="shared" ca="1" si="30"/>
        <v>14</v>
      </c>
      <c r="I44">
        <f t="shared" ca="1" si="30"/>
        <v>3</v>
      </c>
      <c r="J44">
        <f t="shared" ca="1" si="18"/>
        <v>245</v>
      </c>
      <c r="L44" t="str">
        <f t="shared" ca="1" si="28"/>
        <v>Collaborative tools (e.g. Google G Suite, Office365, Padlet etc.)</v>
      </c>
      <c r="M44" s="2">
        <f t="shared" ca="1" si="19"/>
        <v>0.2857142857142857</v>
      </c>
      <c r="N44" s="2">
        <f t="shared" ca="1" si="20"/>
        <v>0.31428571428571428</v>
      </c>
      <c r="O44" s="2">
        <f t="shared" ca="1" si="21"/>
        <v>0.11020408163265306</v>
      </c>
      <c r="P44" s="2">
        <f t="shared" ca="1" si="22"/>
        <v>-0.11020408163265306</v>
      </c>
      <c r="Q44" s="2">
        <f t="shared" ca="1" si="23"/>
        <v>-0.11020408163265306</v>
      </c>
      <c r="R44" s="2">
        <f t="shared" ca="1" si="24"/>
        <v>-5.7142857142857141E-2</v>
      </c>
      <c r="S44" s="2">
        <f t="shared" ca="1" si="25"/>
        <v>1.2244897959183673E-2</v>
      </c>
      <c r="T44" s="8">
        <f t="shared" ca="1" si="26"/>
        <v>0.6</v>
      </c>
      <c r="U44" s="8"/>
      <c r="Z44" t="s">
        <v>57</v>
      </c>
      <c r="AA44" s="2">
        <v>0.38554216867469882</v>
      </c>
      <c r="AB44" s="2">
        <v>0.29591836734693877</v>
      </c>
      <c r="AC44" s="2">
        <v>0.28979591836734692</v>
      </c>
      <c r="AD44" s="2">
        <v>0.30837004405286345</v>
      </c>
      <c r="AE44" s="8">
        <f>AD44-AA44</f>
        <v>-7.717212462183537E-2</v>
      </c>
      <c r="AF44" s="8">
        <f t="shared" si="27"/>
        <v>1.8574125685516529E-2</v>
      </c>
      <c r="AG44" t="s">
        <v>57</v>
      </c>
      <c r="AH44">
        <v>12</v>
      </c>
      <c r="AI44">
        <v>15</v>
      </c>
      <c r="AJ44">
        <v>15</v>
      </c>
      <c r="AK44">
        <v>16</v>
      </c>
    </row>
    <row r="45" spans="1:37" x14ac:dyDescent="0.2">
      <c r="A45" s="6" t="s">
        <v>20</v>
      </c>
      <c r="B45" t="str">
        <f t="shared" ca="1" si="16"/>
        <v>1. How important have the following been to your work over the past year? [Blogs]</v>
      </c>
      <c r="D45">
        <f t="shared" ca="1" si="30"/>
        <v>48</v>
      </c>
      <c r="E45">
        <f t="shared" ca="1" si="30"/>
        <v>48</v>
      </c>
      <c r="F45">
        <f t="shared" ca="1" si="30"/>
        <v>71</v>
      </c>
      <c r="G45">
        <f t="shared" ca="1" si="30"/>
        <v>45</v>
      </c>
      <c r="H45">
        <f t="shared" ca="1" si="30"/>
        <v>29</v>
      </c>
      <c r="I45">
        <f t="shared" ca="1" si="30"/>
        <v>4</v>
      </c>
      <c r="J45">
        <f t="shared" ca="1" si="18"/>
        <v>245</v>
      </c>
      <c r="L45" t="str">
        <f t="shared" ca="1" si="28"/>
        <v>Blogs</v>
      </c>
      <c r="M45" s="2">
        <f t="shared" ca="1" si="19"/>
        <v>0.19591836734693877</v>
      </c>
      <c r="N45" s="2">
        <f t="shared" ca="1" si="20"/>
        <v>0.19591836734693877</v>
      </c>
      <c r="O45" s="2">
        <f t="shared" ca="1" si="21"/>
        <v>0.14489795918367346</v>
      </c>
      <c r="P45" s="2">
        <f t="shared" ca="1" si="22"/>
        <v>-0.14489795918367346</v>
      </c>
      <c r="Q45" s="2">
        <f t="shared" ca="1" si="23"/>
        <v>-0.18367346938775511</v>
      </c>
      <c r="R45" s="2">
        <f t="shared" ca="1" si="24"/>
        <v>-0.11836734693877551</v>
      </c>
      <c r="S45" s="2">
        <f t="shared" ca="1" si="25"/>
        <v>1.6326530612244899E-2</v>
      </c>
      <c r="T45" s="8">
        <f t="shared" ca="1" si="26"/>
        <v>0.39183673469387753</v>
      </c>
      <c r="U45" s="8"/>
      <c r="Z45" t="s">
        <v>45</v>
      </c>
      <c r="AA45" s="2">
        <v>0.14859437751004018</v>
      </c>
      <c r="AB45" s="2">
        <v>0.14285714285714285</v>
      </c>
      <c r="AC45" s="2">
        <v>0.2</v>
      </c>
      <c r="AD45" s="2">
        <v>0.23348017621145373</v>
      </c>
      <c r="AE45" s="8">
        <f>AD45-AA45</f>
        <v>8.4885798701413551E-2</v>
      </c>
      <c r="AF45" s="8">
        <f t="shared" si="27"/>
        <v>3.3480176211453716E-2</v>
      </c>
      <c r="AG45" t="s">
        <v>45</v>
      </c>
      <c r="AH45">
        <v>16</v>
      </c>
      <c r="AI45">
        <v>18</v>
      </c>
      <c r="AJ45">
        <v>17</v>
      </c>
      <c r="AK45">
        <v>17</v>
      </c>
    </row>
    <row r="46" spans="1:37" x14ac:dyDescent="0.2">
      <c r="A46" s="6" t="s">
        <v>15</v>
      </c>
      <c r="B46" t="str">
        <f t="shared" ca="1" si="16"/>
        <v>1. How important have the following been to your work over the past year? [Game-based/playful learning]</v>
      </c>
      <c r="D46">
        <f t="shared" ca="1" si="30"/>
        <v>16</v>
      </c>
      <c r="E46">
        <f t="shared" ca="1" si="30"/>
        <v>33</v>
      </c>
      <c r="F46">
        <f t="shared" ca="1" si="30"/>
        <v>40</v>
      </c>
      <c r="G46">
        <f t="shared" ca="1" si="30"/>
        <v>65</v>
      </c>
      <c r="H46">
        <f t="shared" ca="1" si="30"/>
        <v>88</v>
      </c>
      <c r="I46">
        <f t="shared" ca="1" si="30"/>
        <v>3</v>
      </c>
      <c r="J46">
        <f t="shared" ca="1" si="18"/>
        <v>245</v>
      </c>
      <c r="L46" t="str">
        <f t="shared" ca="1" si="28"/>
        <v>Game-based/playful learning</v>
      </c>
      <c r="M46" s="2">
        <f t="shared" ca="1" si="19"/>
        <v>6.5306122448979598E-2</v>
      </c>
      <c r="N46" s="2">
        <f t="shared" ca="1" si="20"/>
        <v>0.13469387755102041</v>
      </c>
      <c r="O46" s="2">
        <f t="shared" ca="1" si="21"/>
        <v>8.1632653061224483E-2</v>
      </c>
      <c r="P46" s="2">
        <f t="shared" ca="1" si="22"/>
        <v>-8.1632653061224483E-2</v>
      </c>
      <c r="Q46" s="2">
        <f t="shared" ca="1" si="23"/>
        <v>-0.26530612244897961</v>
      </c>
      <c r="R46" s="2">
        <f t="shared" ca="1" si="24"/>
        <v>-0.35918367346938773</v>
      </c>
      <c r="S46" s="2">
        <f t="shared" ca="1" si="25"/>
        <v>1.2244897959183673E-2</v>
      </c>
      <c r="T46" s="8">
        <f t="shared" ca="1" si="26"/>
        <v>0.2</v>
      </c>
      <c r="U46" s="8"/>
      <c r="Z46" t="s">
        <v>51</v>
      </c>
      <c r="AA46" s="2">
        <v>0.21285140562248997</v>
      </c>
      <c r="AB46" s="2">
        <v>0.14795918367346939</v>
      </c>
      <c r="AC46" s="2">
        <v>0.2</v>
      </c>
      <c r="AD46" s="2">
        <v>0.19823788546255508</v>
      </c>
      <c r="AE46" s="8">
        <f>AD46-AA46</f>
        <v>-1.461352015993489E-2</v>
      </c>
      <c r="AF46" s="8">
        <f t="shared" si="27"/>
        <v>-1.762114537444931E-3</v>
      </c>
      <c r="AG46" t="s">
        <v>51</v>
      </c>
      <c r="AH46">
        <v>15</v>
      </c>
      <c r="AI46">
        <v>17</v>
      </c>
      <c r="AJ46">
        <v>18</v>
      </c>
      <c r="AK46">
        <v>18</v>
      </c>
    </row>
    <row r="47" spans="1:37" x14ac:dyDescent="0.2">
      <c r="A47" s="6" t="s">
        <v>16</v>
      </c>
      <c r="B47" t="str">
        <f t="shared" ca="1" si="16"/>
        <v>1. How important have the following been to your work over the past year? [MOOCs, SPOCs, TOOCs etc.]</v>
      </c>
      <c r="D47">
        <f t="shared" ca="1" si="30"/>
        <v>28</v>
      </c>
      <c r="E47">
        <f t="shared" ca="1" si="30"/>
        <v>43</v>
      </c>
      <c r="F47">
        <f t="shared" ca="1" si="30"/>
        <v>48</v>
      </c>
      <c r="G47">
        <f t="shared" ca="1" si="30"/>
        <v>67</v>
      </c>
      <c r="H47">
        <f t="shared" ca="1" si="30"/>
        <v>53</v>
      </c>
      <c r="I47">
        <f t="shared" ca="1" si="30"/>
        <v>6</v>
      </c>
      <c r="J47">
        <f t="shared" ca="1" si="18"/>
        <v>245</v>
      </c>
      <c r="L47" t="str">
        <f t="shared" ca="1" si="28"/>
        <v>MOOCs, SPOCs, TOOCs etc.</v>
      </c>
      <c r="M47" s="2">
        <f t="shared" ca="1" si="19"/>
        <v>0.11428571428571428</v>
      </c>
      <c r="N47" s="2">
        <f t="shared" ca="1" si="20"/>
        <v>0.17551020408163265</v>
      </c>
      <c r="O47" s="2">
        <f t="shared" ca="1" si="21"/>
        <v>9.7959183673469383E-2</v>
      </c>
      <c r="P47" s="2">
        <f t="shared" ca="1" si="22"/>
        <v>-9.7959183673469383E-2</v>
      </c>
      <c r="Q47" s="2">
        <f t="shared" ca="1" si="23"/>
        <v>-0.27346938775510204</v>
      </c>
      <c r="R47" s="2">
        <f t="shared" ca="1" si="24"/>
        <v>-0.21632653061224491</v>
      </c>
      <c r="S47" s="2">
        <f t="shared" ca="1" si="25"/>
        <v>2.4489795918367346E-2</v>
      </c>
      <c r="T47" s="8">
        <f t="shared" ca="1" si="26"/>
        <v>0.28979591836734692</v>
      </c>
      <c r="U47" s="8"/>
      <c r="Z47" t="s">
        <v>59</v>
      </c>
      <c r="AB47" s="2">
        <v>9.1836734693877542E-2</v>
      </c>
      <c r="AC47" s="2">
        <v>7.7551020408163265E-2</v>
      </c>
      <c r="AD47" s="2">
        <v>0.1409691629955947</v>
      </c>
      <c r="AE47" s="8"/>
      <c r="AF47" s="8">
        <f t="shared" si="27"/>
        <v>6.3418142587431434E-2</v>
      </c>
      <c r="AG47" t="s">
        <v>59</v>
      </c>
      <c r="AH47" s="2"/>
      <c r="AI47">
        <v>19</v>
      </c>
      <c r="AJ47">
        <v>19</v>
      </c>
      <c r="AK47">
        <v>19</v>
      </c>
    </row>
    <row r="48" spans="1:37" x14ac:dyDescent="0.2">
      <c r="A48" s="6" t="s">
        <v>17</v>
      </c>
      <c r="B48" t="str">
        <f t="shared" ca="1" si="16"/>
        <v>1. How important have the following been to your work over the past year? [Bring Your Own Device (BYOD) initiatives]</v>
      </c>
      <c r="D48">
        <f t="shared" ca="1" si="30"/>
        <v>36</v>
      </c>
      <c r="E48">
        <f t="shared" ca="1" si="30"/>
        <v>52</v>
      </c>
      <c r="F48">
        <f t="shared" ca="1" si="30"/>
        <v>57</v>
      </c>
      <c r="G48">
        <f t="shared" ca="1" si="30"/>
        <v>53</v>
      </c>
      <c r="H48">
        <f t="shared" ca="1" si="30"/>
        <v>41</v>
      </c>
      <c r="I48">
        <f t="shared" ca="1" si="30"/>
        <v>6</v>
      </c>
      <c r="J48">
        <f t="shared" ca="1" si="18"/>
        <v>245</v>
      </c>
      <c r="L48" t="str">
        <f t="shared" ca="1" si="28"/>
        <v>Bring Your Own Device (BYOD) initiatives</v>
      </c>
      <c r="M48" s="2">
        <f t="shared" ca="1" si="19"/>
        <v>0.14693877551020409</v>
      </c>
      <c r="N48" s="2">
        <f t="shared" ca="1" si="20"/>
        <v>0.21224489795918366</v>
      </c>
      <c r="O48" s="2">
        <f t="shared" ca="1" si="21"/>
        <v>0.11632653061224489</v>
      </c>
      <c r="P48" s="2">
        <f t="shared" ca="1" si="22"/>
        <v>-0.11632653061224489</v>
      </c>
      <c r="Q48" s="2">
        <f t="shared" ca="1" si="23"/>
        <v>-0.21632653061224491</v>
      </c>
      <c r="R48" s="2">
        <f t="shared" ca="1" si="24"/>
        <v>-0.16734693877551021</v>
      </c>
      <c r="S48" s="2">
        <f t="shared" ca="1" si="25"/>
        <v>2.4489795918367346E-2</v>
      </c>
      <c r="T48" s="8">
        <f t="shared" ca="1" si="26"/>
        <v>0.35918367346938773</v>
      </c>
      <c r="U48" s="8"/>
      <c r="AH48" s="2"/>
      <c r="AI48" s="39"/>
      <c r="AJ48" s="39"/>
    </row>
    <row r="49" spans="1:36" x14ac:dyDescent="0.2">
      <c r="A49" s="6" t="s">
        <v>12</v>
      </c>
      <c r="B49" t="str">
        <f t="shared" ca="1" si="16"/>
        <v>1. How important have the following been to your work over the past year? [One-to-One Device initiatives]</v>
      </c>
      <c r="D49">
        <f t="shared" ca="1" si="30"/>
        <v>3</v>
      </c>
      <c r="E49">
        <f t="shared" ca="1" si="30"/>
        <v>16</v>
      </c>
      <c r="F49">
        <f t="shared" ca="1" si="30"/>
        <v>34</v>
      </c>
      <c r="G49">
        <f t="shared" ca="1" si="30"/>
        <v>58</v>
      </c>
      <c r="H49">
        <f t="shared" ca="1" si="30"/>
        <v>93</v>
      </c>
      <c r="I49">
        <f t="shared" ca="1" si="30"/>
        <v>41</v>
      </c>
      <c r="J49">
        <f t="shared" ca="1" si="18"/>
        <v>245</v>
      </c>
      <c r="L49" t="str">
        <f t="shared" ca="1" si="28"/>
        <v>One-to-One Device initiatives</v>
      </c>
      <c r="M49" s="2">
        <f t="shared" ca="1" si="19"/>
        <v>1.2244897959183673E-2</v>
      </c>
      <c r="N49" s="2">
        <f t="shared" ca="1" si="20"/>
        <v>6.5306122448979598E-2</v>
      </c>
      <c r="O49" s="2">
        <f t="shared" ca="1" si="21"/>
        <v>6.9387755102040816E-2</v>
      </c>
      <c r="P49" s="2">
        <f t="shared" ca="1" si="22"/>
        <v>-6.9387755102040816E-2</v>
      </c>
      <c r="Q49" s="2">
        <f t="shared" ca="1" si="23"/>
        <v>-0.23673469387755103</v>
      </c>
      <c r="R49" s="2">
        <f t="shared" ca="1" si="24"/>
        <v>-0.37959183673469388</v>
      </c>
      <c r="S49" s="2">
        <f t="shared" ca="1" si="25"/>
        <v>0.16734693877551021</v>
      </c>
      <c r="T49" s="8">
        <f t="shared" ca="1" si="26"/>
        <v>7.7551020408163265E-2</v>
      </c>
      <c r="AA49" s="2"/>
      <c r="AB49" s="2"/>
      <c r="AC49" s="2"/>
      <c r="AE49" s="8"/>
      <c r="AI49" s="39"/>
      <c r="AJ49" s="39"/>
    </row>
    <row r="51" spans="1:36" x14ac:dyDescent="0.2">
      <c r="A51" s="6"/>
    </row>
    <row r="52" spans="1:36" x14ac:dyDescent="0.2">
      <c r="A52" s="6"/>
      <c r="AB52" s="46"/>
      <c r="AC52" s="46"/>
    </row>
    <row r="53" spans="1:36" ht="26.25" customHeight="1" x14ac:dyDescent="0.2">
      <c r="Z53" s="31"/>
      <c r="AB53" s="8"/>
      <c r="AC53" s="8"/>
    </row>
    <row r="54" spans="1:36" ht="26.25" customHeight="1" x14ac:dyDescent="0.2">
      <c r="Z54" s="31"/>
      <c r="AB54" s="8"/>
      <c r="AC54" s="8"/>
    </row>
    <row r="55" spans="1:36" ht="26.25" customHeight="1" x14ac:dyDescent="0.2">
      <c r="Z55" s="31"/>
      <c r="AB55" s="8"/>
      <c r="AC55" s="8"/>
    </row>
    <row r="56" spans="1:36" ht="26.25" customHeight="1" x14ac:dyDescent="0.2">
      <c r="Z56" s="31"/>
      <c r="AB56" s="8"/>
      <c r="AC56" s="8"/>
    </row>
    <row r="57" spans="1:36" ht="26.25" customHeight="1" x14ac:dyDescent="0.2">
      <c r="Z57" s="31"/>
      <c r="AB57" s="8"/>
      <c r="AC57" s="8"/>
    </row>
    <row r="58" spans="1:36" ht="26.25" customHeight="1" x14ac:dyDescent="0.2">
      <c r="Z58" s="31"/>
      <c r="AB58" s="8"/>
      <c r="AC58" s="8"/>
    </row>
    <row r="59" spans="1:36" ht="26.25" customHeight="1" x14ac:dyDescent="0.2">
      <c r="Z59" s="31"/>
      <c r="AB59" s="8"/>
      <c r="AC59" s="8"/>
    </row>
    <row r="60" spans="1:36" ht="26.25" customHeight="1" x14ac:dyDescent="0.2">
      <c r="Z60" s="31"/>
      <c r="AB60" s="8"/>
      <c r="AC60" s="8"/>
    </row>
    <row r="61" spans="1:36" ht="26.25" customHeight="1" x14ac:dyDescent="0.2">
      <c r="Z61" s="31"/>
      <c r="AB61" s="8"/>
      <c r="AC61" s="8"/>
    </row>
    <row r="62" spans="1:36" ht="26.25" customHeight="1" x14ac:dyDescent="0.2">
      <c r="Z62" s="31"/>
      <c r="AB62" s="8"/>
      <c r="AC62" s="8"/>
    </row>
    <row r="63" spans="1:36" ht="26.25" customHeight="1" x14ac:dyDescent="0.2">
      <c r="Z63" s="31"/>
      <c r="AB63" s="8"/>
      <c r="AC63" s="8"/>
    </row>
    <row r="64" spans="1:36" ht="26.25" customHeight="1" x14ac:dyDescent="0.2">
      <c r="Z64" s="31"/>
      <c r="AB64" s="8"/>
      <c r="AC64" s="8"/>
    </row>
    <row r="65" spans="26:29" ht="26.25" customHeight="1" x14ac:dyDescent="0.2">
      <c r="Z65" s="31"/>
      <c r="AB65" s="8"/>
      <c r="AC65" s="8"/>
    </row>
    <row r="66" spans="26:29" ht="26.25" customHeight="1" x14ac:dyDescent="0.2">
      <c r="Z66" s="31"/>
      <c r="AB66" s="8"/>
      <c r="AC66" s="8"/>
    </row>
    <row r="67" spans="26:29" ht="26.25" customHeight="1" x14ac:dyDescent="0.2">
      <c r="Z67" s="31"/>
      <c r="AB67" s="8"/>
      <c r="AC67" s="8"/>
    </row>
    <row r="68" spans="26:29" ht="26.25" customHeight="1" x14ac:dyDescent="0.2">
      <c r="Z68" s="31"/>
      <c r="AB68" s="8"/>
      <c r="AC68" s="8"/>
    </row>
    <row r="69" spans="26:29" ht="26.25" customHeight="1" x14ac:dyDescent="0.2">
      <c r="Z69" s="31"/>
      <c r="AB69" s="8"/>
      <c r="AC69" s="8"/>
    </row>
    <row r="70" spans="26:29" ht="26.25" customHeight="1" x14ac:dyDescent="0.2">
      <c r="Z70" s="31"/>
      <c r="AB70" s="8"/>
      <c r="AC70" s="8"/>
    </row>
    <row r="71" spans="26:29" ht="26.25" customHeight="1" x14ac:dyDescent="0.2">
      <c r="Z71" s="31"/>
      <c r="AB71" s="8"/>
      <c r="AC71" s="8"/>
    </row>
    <row r="72" spans="26:29" ht="26.25" customHeight="1" x14ac:dyDescent="0.2">
      <c r="Z72" s="31"/>
      <c r="AB72" s="8"/>
      <c r="AC72" s="8"/>
    </row>
    <row r="73" spans="26:29" ht="26.25" customHeight="1" x14ac:dyDescent="0.2">
      <c r="Z73" s="31"/>
      <c r="AB73" s="8"/>
      <c r="AC73" s="8"/>
    </row>
    <row r="74" spans="26:29" x14ac:dyDescent="0.2">
      <c r="Z74" s="31"/>
    </row>
    <row r="75" spans="26:29" x14ac:dyDescent="0.2">
      <c r="Z75" s="31"/>
    </row>
    <row r="76" spans="26:29" x14ac:dyDescent="0.2">
      <c r="Z76" s="31"/>
    </row>
  </sheetData>
  <sortState ref="Z29:AF47">
    <sortCondition descending="1" ref="AD29:AD47"/>
  </sortState>
  <conditionalFormatting sqref="AE3:AE24">
    <cfRule type="colorScale" priority="5">
      <colorScale>
        <cfvo type="min"/>
        <cfvo type="percentile" val="50"/>
        <cfvo type="max"/>
        <color rgb="FFF8696B"/>
        <color rgb="FFFCFCFF"/>
        <color rgb="FF5A8AC6"/>
      </colorScale>
    </cfRule>
  </conditionalFormatting>
  <conditionalFormatting sqref="AE29:AE47 AE49">
    <cfRule type="colorScale" priority="4">
      <colorScale>
        <cfvo type="min"/>
        <cfvo type="percentile" val="50"/>
        <cfvo type="max"/>
        <color rgb="FFF8696B"/>
        <color rgb="FFFCFCFF"/>
        <color rgb="FF5A8AC6"/>
      </colorScale>
    </cfRule>
  </conditionalFormatting>
  <conditionalFormatting sqref="AE29:AE44">
    <cfRule type="colorScale" priority="3">
      <colorScale>
        <cfvo type="min"/>
        <cfvo type="percentile" val="50"/>
        <cfvo type="max"/>
        <color rgb="FFF8696B"/>
        <color rgb="FFFCFCFF"/>
        <color rgb="FF63BE7B"/>
      </colorScale>
    </cfRule>
  </conditionalFormatting>
  <conditionalFormatting sqref="AF29:AF47">
    <cfRule type="colorScale" priority="2">
      <colorScale>
        <cfvo type="min"/>
        <cfvo type="percentile" val="50"/>
        <cfvo type="max"/>
        <color rgb="FFF8696B"/>
        <color rgb="FFFCFCFF"/>
        <color rgb="FF63BE7B"/>
      </colorScale>
    </cfRule>
  </conditionalFormatting>
  <conditionalFormatting sqref="AE29:AE47">
    <cfRule type="colorScale" priority="1">
      <colorScale>
        <cfvo type="min"/>
        <cfvo type="percentile" val="50"/>
        <cfvo type="max"/>
        <color rgb="FFF8696B"/>
        <color rgb="FFFCFCFF"/>
        <color rgb="FF63BE7B"/>
      </colorScale>
    </cfRule>
  </conditionalFormatting>
  <pageMargins left="0.7" right="0.7" top="0.75" bottom="0.75" header="0.3" footer="0.3"/>
  <pageSetup paperSize="9" orientation="portrait" verticalDpi="1200" r:id="rId1"/>
  <drawing r:id="rId2"/>
  <legacyDrawing r:id="rId3"/>
  <extLst>
    <ext xmlns:x14="http://schemas.microsoft.com/office/spreadsheetml/2009/9/main" uri="{05C60535-1F16-4fd2-B633-F4F36F0B64E0}">
      <x14:sparklineGroups xmlns:xm="http://schemas.microsoft.com/office/excel/2006/main">
        <x14:sparklineGroup type="column" displayEmptyCellsAs="gap" negative="1">
          <x14:colorSeries rgb="FF376092"/>
          <x14:colorNegative rgb="FFD00000"/>
          <x14:colorAxis rgb="FF000000"/>
          <x14:colorMarkers rgb="FFD00000"/>
          <x14:colorFirst rgb="FFD00000"/>
          <x14:colorLast rgb="FFD00000"/>
          <x14:colorHigh rgb="FFD00000"/>
          <x14:colorLow rgb="FFD00000"/>
          <x14:sparklines>
            <x14:sparkline>
              <xm:f>'Q1 (combined)'!AB54:AC54</xm:f>
              <xm:sqref>AD54</xm:sqref>
            </x14:sparkline>
            <x14:sparkline>
              <xm:f>'Q1 (combined)'!AB55:AC55</xm:f>
              <xm:sqref>AD55</xm:sqref>
            </x14:sparkline>
            <x14:sparkline>
              <xm:f>'Q1 (combined)'!AB56:AC56</xm:f>
              <xm:sqref>AD56</xm:sqref>
            </x14:sparkline>
            <x14:sparkline>
              <xm:f>'Q1 (combined)'!AB57:AC57</xm:f>
              <xm:sqref>AD57</xm:sqref>
            </x14:sparkline>
            <x14:sparkline>
              <xm:f>'Q1 (combined)'!AB58:AC58</xm:f>
              <xm:sqref>AD58</xm:sqref>
            </x14:sparkline>
            <x14:sparkline>
              <xm:f>'Q1 (combined)'!AB59:AC59</xm:f>
              <xm:sqref>AD59</xm:sqref>
            </x14:sparkline>
            <x14:sparkline>
              <xm:f>'Q1 (combined)'!AB60:AC60</xm:f>
              <xm:sqref>AD60</xm:sqref>
            </x14:sparkline>
            <x14:sparkline>
              <xm:f>'Q1 (combined)'!AB61:AC61</xm:f>
              <xm:sqref>AD61</xm:sqref>
            </x14:sparkline>
            <x14:sparkline>
              <xm:f>'Q1 (combined)'!AB62:AC62</xm:f>
              <xm:sqref>AD62</xm:sqref>
            </x14:sparkline>
            <x14:sparkline>
              <xm:f>'Q1 (combined)'!AB63:AC63</xm:f>
              <xm:sqref>AD63</xm:sqref>
            </x14:sparkline>
            <x14:sparkline>
              <xm:f>'Q1 (combined)'!AB64:AC64</xm:f>
              <xm:sqref>AD64</xm:sqref>
            </x14:sparkline>
            <x14:sparkline>
              <xm:f>'Q1 (combined)'!AB65:AC65</xm:f>
              <xm:sqref>AD65</xm:sqref>
            </x14:sparkline>
            <x14:sparkline>
              <xm:f>'Q1 (combined)'!AB66:AC66</xm:f>
              <xm:sqref>AD66</xm:sqref>
            </x14:sparkline>
            <x14:sparkline>
              <xm:f>'Q1 (combined)'!AB67:AC67</xm:f>
              <xm:sqref>AD67</xm:sqref>
            </x14:sparkline>
            <x14:sparkline>
              <xm:f>'Q1 (combined)'!AB68:AC68</xm:f>
              <xm:sqref>AD68</xm:sqref>
            </x14:sparkline>
            <x14:sparkline>
              <xm:f>'Q1 (combined)'!AB69:AC69</xm:f>
              <xm:sqref>AD69</xm:sqref>
            </x14:sparkline>
            <x14:sparkline>
              <xm:f>'Q1 (combined)'!AB70:AC70</xm:f>
              <xm:sqref>AD70</xm:sqref>
            </x14:sparkline>
            <x14:sparkline>
              <xm:f>'Q1 (combined)'!AB71:AC71</xm:f>
              <xm:sqref>AD71</xm:sqref>
            </x14:sparkline>
            <x14:sparkline>
              <xm:f>'Q1 (combined)'!AB72:AC72</xm:f>
              <xm:sqref>AD72</xm:sqref>
            </x14:sparkline>
            <x14:sparkline>
              <xm:f>'Q1 (combined)'!AB73:AC73</xm:f>
              <xm:sqref>AD73</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9"/>
  <sheetViews>
    <sheetView topLeftCell="H4" zoomScale="82" zoomScaleNormal="82" workbookViewId="0">
      <selection activeCell="AB33" sqref="Y21:AB33"/>
    </sheetView>
  </sheetViews>
  <sheetFormatPr defaultRowHeight="12.75" x14ac:dyDescent="0.2"/>
  <cols>
    <col min="12" max="12" width="24" customWidth="1"/>
    <col min="23" max="23" width="29.28515625" customWidth="1"/>
    <col min="26" max="27" width="10.7109375" customWidth="1"/>
    <col min="31" max="31" width="7.140625" customWidth="1"/>
  </cols>
  <sheetData>
    <row r="1" spans="1:35" ht="17.25" x14ac:dyDescent="0.2">
      <c r="A1" s="9" t="str">
        <f>"'Form responses "&amp;E1&amp;"'!"</f>
        <v>'Form responses 2017'!</v>
      </c>
      <c r="B1" s="7" t="s">
        <v>60</v>
      </c>
      <c r="C1" s="6"/>
      <c r="D1" s="6"/>
      <c r="E1">
        <v>2017</v>
      </c>
      <c r="AB1" s="72">
        <v>2014</v>
      </c>
      <c r="AC1" s="72"/>
      <c r="AD1" s="72">
        <v>2015</v>
      </c>
      <c r="AE1" s="72"/>
      <c r="AF1" s="72">
        <v>2016</v>
      </c>
      <c r="AG1" s="72"/>
      <c r="AH1" s="72">
        <v>2017</v>
      </c>
      <c r="AI1" s="72"/>
    </row>
    <row r="2" spans="1:35" ht="17.25" x14ac:dyDescent="0.2">
      <c r="A2" s="6" t="s">
        <v>3</v>
      </c>
      <c r="B2" s="7" t="s">
        <v>30</v>
      </c>
      <c r="C2" s="6"/>
      <c r="D2" s="6">
        <v>5</v>
      </c>
      <c r="E2">
        <v>4</v>
      </c>
      <c r="F2">
        <v>3</v>
      </c>
      <c r="G2">
        <v>2</v>
      </c>
      <c r="H2">
        <v>1</v>
      </c>
      <c r="I2" t="s">
        <v>5</v>
      </c>
      <c r="L2">
        <v>2017</v>
      </c>
      <c r="M2" s="6" t="str">
        <f>"Strongly Agree ("&amp;L2&amp;")"</f>
        <v>Strongly Agree (2017)</v>
      </c>
      <c r="N2" s="6" t="str">
        <f>"Agree ("&amp;L2&amp;")"</f>
        <v>Agree (2017)</v>
      </c>
      <c r="O2" s="6" t="str">
        <f>"Neutral ("&amp;L2&amp;")"</f>
        <v>Neutral (2017)</v>
      </c>
      <c r="P2" s="6" t="str">
        <f>"Neutral ("&amp;L2&amp;")"</f>
        <v>Neutral (2017)</v>
      </c>
      <c r="Q2" s="6" t="str">
        <f>"Disagree ("&amp;L2&amp;")"</f>
        <v>Disagree (2017)</v>
      </c>
      <c r="R2" s="6" t="str">
        <f>"Strong Disagree ("&amp;L2&amp;")"</f>
        <v>Strong Disagree (2017)</v>
      </c>
      <c r="S2" t="s">
        <v>5</v>
      </c>
      <c r="T2" s="6" t="s">
        <v>61</v>
      </c>
      <c r="V2" s="2" t="s">
        <v>62</v>
      </c>
      <c r="AB2">
        <v>2014</v>
      </c>
      <c r="AC2">
        <v>2014</v>
      </c>
      <c r="AD2">
        <v>2015</v>
      </c>
      <c r="AE2">
        <v>2015</v>
      </c>
      <c r="AF2">
        <v>2016</v>
      </c>
      <c r="AG2">
        <v>2016</v>
      </c>
      <c r="AH2">
        <v>2017</v>
      </c>
      <c r="AI2">
        <v>2017</v>
      </c>
    </row>
    <row r="3" spans="1:35" x14ac:dyDescent="0.2">
      <c r="A3" s="6" t="s">
        <v>63</v>
      </c>
      <c r="B3" t="str">
        <f t="shared" ref="B3:B15" ca="1" si="0">INDIRECT($A$1&amp;A3&amp;"1")</f>
        <v>2. Would you describe the following as an enabler/driver for you in your use of Learning Technology? [Professional incentives]</v>
      </c>
      <c r="D3">
        <f t="shared" ref="D3:I15" ca="1" si="1">COUNTIF(INDIRECT($A$1&amp;$A3&amp;":"&amp;$A3),D$2)</f>
        <v>45</v>
      </c>
      <c r="E3">
        <f t="shared" ca="1" si="1"/>
        <v>60</v>
      </c>
      <c r="F3">
        <f t="shared" ca="1" si="1"/>
        <v>62</v>
      </c>
      <c r="G3">
        <f t="shared" ca="1" si="1"/>
        <v>32</v>
      </c>
      <c r="H3">
        <f t="shared" ca="1" si="1"/>
        <v>20</v>
      </c>
      <c r="I3">
        <f t="shared" ca="1" si="1"/>
        <v>7</v>
      </c>
      <c r="J3">
        <f t="shared" ref="J3:J15" ca="1" si="2">SUM(D3:I3)</f>
        <v>226</v>
      </c>
      <c r="L3" t="str">
        <f t="shared" ref="L3:L15" ca="1" si="3">MID(B3,FIND("[",B3)+1,LEN(B3)-FIND("[",B3)-1)</f>
        <v>Professional incentives</v>
      </c>
      <c r="M3" s="2">
        <f t="shared" ref="M3:M15" ca="1" si="4">D3/$J3</f>
        <v>0.19911504424778761</v>
      </c>
      <c r="N3" s="2">
        <f t="shared" ref="N3:N15" ca="1" si="5">E3/$J3</f>
        <v>0.26548672566371684</v>
      </c>
      <c r="O3" s="2">
        <f t="shared" ref="O3:O15" ca="1" si="6">F3/$J3/2</f>
        <v>0.13716814159292035</v>
      </c>
      <c r="P3" s="2">
        <f t="shared" ref="P3:P15" ca="1" si="7">-O3</f>
        <v>-0.13716814159292035</v>
      </c>
      <c r="Q3" s="2">
        <f t="shared" ref="Q3:Q15" ca="1" si="8">-G3/$J3</f>
        <v>-0.1415929203539823</v>
      </c>
      <c r="R3" s="2">
        <f t="shared" ref="R3:R15" ca="1" si="9">-H3/$J3</f>
        <v>-8.8495575221238937E-2</v>
      </c>
      <c r="S3" s="2">
        <f t="shared" ref="S3:S15" ca="1" si="10">I3/$J3</f>
        <v>3.0973451327433628E-2</v>
      </c>
      <c r="T3" s="8">
        <f t="shared" ref="T3:T15" ca="1" si="11">M3+N3</f>
        <v>0.46460176991150448</v>
      </c>
      <c r="V3" s="8">
        <f t="shared" ref="V3:V15" ca="1" si="12">T3-T21</f>
        <v>9.317319848293304E-2</v>
      </c>
      <c r="Z3" t="s">
        <v>64</v>
      </c>
      <c r="AB3">
        <v>1</v>
      </c>
      <c r="AC3">
        <v>1</v>
      </c>
      <c r="AD3">
        <v>1</v>
      </c>
      <c r="AE3">
        <v>1</v>
      </c>
      <c r="AF3">
        <v>1</v>
      </c>
      <c r="AG3">
        <v>1</v>
      </c>
      <c r="AH3">
        <v>1</v>
      </c>
      <c r="AI3">
        <v>1</v>
      </c>
    </row>
    <row r="4" spans="1:35" x14ac:dyDescent="0.2">
      <c r="A4" s="6" t="s">
        <v>65</v>
      </c>
      <c r="B4" t="str">
        <f t="shared" ca="1" si="0"/>
        <v>2. Would you describe the following as an enabler/driver for you in your use of Learning Technology? [Changing administrative processes ]</v>
      </c>
      <c r="D4">
        <f t="shared" ca="1" si="1"/>
        <v>46</v>
      </c>
      <c r="E4">
        <f t="shared" ca="1" si="1"/>
        <v>59</v>
      </c>
      <c r="F4">
        <f t="shared" ca="1" si="1"/>
        <v>62</v>
      </c>
      <c r="G4">
        <f t="shared" ca="1" si="1"/>
        <v>33</v>
      </c>
      <c r="H4">
        <f t="shared" ca="1" si="1"/>
        <v>17</v>
      </c>
      <c r="I4">
        <f t="shared" ca="1" si="1"/>
        <v>9</v>
      </c>
      <c r="J4">
        <f t="shared" ca="1" si="2"/>
        <v>226</v>
      </c>
      <c r="L4" t="str">
        <f t="shared" ca="1" si="3"/>
        <v xml:space="preserve">Changing administrative processes </v>
      </c>
      <c r="M4" s="2">
        <f t="shared" ca="1" si="4"/>
        <v>0.20353982300884957</v>
      </c>
      <c r="N4" s="2">
        <f t="shared" ca="1" si="5"/>
        <v>0.26106194690265488</v>
      </c>
      <c r="O4" s="2">
        <f t="shared" ca="1" si="6"/>
        <v>0.13716814159292035</v>
      </c>
      <c r="P4" s="2">
        <f t="shared" ca="1" si="7"/>
        <v>-0.13716814159292035</v>
      </c>
      <c r="Q4" s="2">
        <f t="shared" ca="1" si="8"/>
        <v>-0.14601769911504425</v>
      </c>
      <c r="R4" s="2">
        <f t="shared" ca="1" si="9"/>
        <v>-7.5221238938053103E-2</v>
      </c>
      <c r="S4" s="2">
        <f t="shared" ca="1" si="10"/>
        <v>3.9823008849557522E-2</v>
      </c>
      <c r="T4" s="8">
        <f t="shared" ca="1" si="11"/>
        <v>0.46460176991150448</v>
      </c>
      <c r="V4" s="8">
        <f t="shared" ca="1" si="12"/>
        <v>2.3785443380892279E-2</v>
      </c>
      <c r="Z4" t="s">
        <v>66</v>
      </c>
      <c r="AB4">
        <v>3</v>
      </c>
      <c r="AC4">
        <v>3</v>
      </c>
      <c r="AD4">
        <v>3</v>
      </c>
      <c r="AE4">
        <v>3</v>
      </c>
      <c r="AF4">
        <v>3</v>
      </c>
      <c r="AG4">
        <v>3</v>
      </c>
      <c r="AH4">
        <v>2</v>
      </c>
      <c r="AI4">
        <v>2</v>
      </c>
    </row>
    <row r="5" spans="1:35" x14ac:dyDescent="0.2">
      <c r="A5" s="6" t="s">
        <v>67</v>
      </c>
      <c r="B5" t="str">
        <f t="shared" ca="1" si="0"/>
        <v>2. Would you describe the following as an enabler/driver for you in your use of Learning Technology? [Organisational structure ]</v>
      </c>
      <c r="D5">
        <f t="shared" ca="1" si="1"/>
        <v>49</v>
      </c>
      <c r="E5">
        <f t="shared" ca="1" si="1"/>
        <v>64</v>
      </c>
      <c r="F5">
        <f t="shared" ca="1" si="1"/>
        <v>58</v>
      </c>
      <c r="G5">
        <f t="shared" ca="1" si="1"/>
        <v>28</v>
      </c>
      <c r="H5">
        <f t="shared" ca="1" si="1"/>
        <v>21</v>
      </c>
      <c r="I5">
        <f t="shared" ca="1" si="1"/>
        <v>6</v>
      </c>
      <c r="J5">
        <f t="shared" ca="1" si="2"/>
        <v>226</v>
      </c>
      <c r="L5" t="str">
        <f t="shared" ca="1" si="3"/>
        <v xml:space="preserve">Organisational structure </v>
      </c>
      <c r="M5" s="2">
        <f t="shared" ca="1" si="4"/>
        <v>0.2168141592920354</v>
      </c>
      <c r="N5" s="2">
        <f t="shared" ca="1" si="5"/>
        <v>0.2831858407079646</v>
      </c>
      <c r="O5" s="2">
        <f t="shared" ca="1" si="6"/>
        <v>0.12831858407079647</v>
      </c>
      <c r="P5" s="2">
        <f t="shared" ca="1" si="7"/>
        <v>-0.12831858407079647</v>
      </c>
      <c r="Q5" s="2">
        <f t="shared" ca="1" si="8"/>
        <v>-0.12389380530973451</v>
      </c>
      <c r="R5" s="2">
        <f t="shared" ca="1" si="9"/>
        <v>-9.2920353982300891E-2</v>
      </c>
      <c r="S5" s="2">
        <f t="shared" ca="1" si="10"/>
        <v>2.6548672566371681E-2</v>
      </c>
      <c r="T5" s="8">
        <f t="shared" ca="1" si="11"/>
        <v>0.5</v>
      </c>
      <c r="V5" s="8">
        <f t="shared" ca="1" si="12"/>
        <v>1.0204081632653073E-2</v>
      </c>
      <c r="Z5" t="s">
        <v>68</v>
      </c>
      <c r="AB5">
        <v>7</v>
      </c>
      <c r="AC5">
        <v>7</v>
      </c>
      <c r="AD5">
        <v>5</v>
      </c>
      <c r="AE5">
        <v>5</v>
      </c>
      <c r="AF5">
        <v>5</v>
      </c>
      <c r="AG5">
        <v>5</v>
      </c>
      <c r="AH5">
        <v>3</v>
      </c>
      <c r="AI5">
        <v>3</v>
      </c>
    </row>
    <row r="6" spans="1:35" x14ac:dyDescent="0.2">
      <c r="A6" s="6" t="s">
        <v>69</v>
      </c>
      <c r="B6" t="str">
        <f t="shared" ca="1" si="0"/>
        <v>2. Would you describe the following as an enabler/driver for you in your use of Learning Technology? [Existing infrastructure]</v>
      </c>
      <c r="D6">
        <f t="shared" ca="1" si="1"/>
        <v>53</v>
      </c>
      <c r="E6">
        <f t="shared" ca="1" si="1"/>
        <v>69</v>
      </c>
      <c r="F6">
        <f t="shared" ca="1" si="1"/>
        <v>61</v>
      </c>
      <c r="G6">
        <f t="shared" ca="1" si="1"/>
        <v>23</v>
      </c>
      <c r="H6">
        <f t="shared" ca="1" si="1"/>
        <v>15</v>
      </c>
      <c r="I6">
        <f t="shared" ca="1" si="1"/>
        <v>5</v>
      </c>
      <c r="J6">
        <f t="shared" ca="1" si="2"/>
        <v>226</v>
      </c>
      <c r="L6" t="str">
        <f t="shared" ca="1" si="3"/>
        <v>Existing infrastructure</v>
      </c>
      <c r="M6" s="2">
        <f t="shared" ca="1" si="4"/>
        <v>0.23451327433628319</v>
      </c>
      <c r="N6" s="2">
        <f t="shared" ca="1" si="5"/>
        <v>0.30530973451327431</v>
      </c>
      <c r="O6" s="2">
        <f t="shared" ca="1" si="6"/>
        <v>0.13495575221238937</v>
      </c>
      <c r="P6" s="2">
        <f t="shared" ca="1" si="7"/>
        <v>-0.13495575221238937</v>
      </c>
      <c r="Q6" s="2">
        <f t="shared" ca="1" si="8"/>
        <v>-0.10176991150442478</v>
      </c>
      <c r="R6" s="2">
        <f t="shared" ca="1" si="9"/>
        <v>-6.637168141592921E-2</v>
      </c>
      <c r="S6" s="2">
        <f t="shared" ca="1" si="10"/>
        <v>2.2123893805309734E-2</v>
      </c>
      <c r="T6" s="8">
        <f t="shared" ca="1" si="11"/>
        <v>0.53982300884955747</v>
      </c>
      <c r="V6" s="8">
        <f t="shared" ca="1" si="12"/>
        <v>1.7374029257720691E-2</v>
      </c>
      <c r="Z6" t="s">
        <v>70</v>
      </c>
      <c r="AB6">
        <v>2</v>
      </c>
      <c r="AC6">
        <v>2</v>
      </c>
      <c r="AD6">
        <v>2</v>
      </c>
      <c r="AE6">
        <v>2</v>
      </c>
      <c r="AF6">
        <v>2</v>
      </c>
      <c r="AG6">
        <v>2</v>
      </c>
      <c r="AH6">
        <v>4</v>
      </c>
      <c r="AI6">
        <v>4</v>
      </c>
    </row>
    <row r="7" spans="1:35" x14ac:dyDescent="0.2">
      <c r="A7" s="6" t="s">
        <v>71</v>
      </c>
      <c r="B7" t="str">
        <f t="shared" ca="1" si="0"/>
        <v>2. Would you describe the following as an enabler/driver for you in your use of Learning Technology? [Recognition for career development ]</v>
      </c>
      <c r="D7">
        <f t="shared" ca="1" si="1"/>
        <v>57</v>
      </c>
      <c r="E7">
        <f t="shared" ca="1" si="1"/>
        <v>71</v>
      </c>
      <c r="F7">
        <f t="shared" ca="1" si="1"/>
        <v>55</v>
      </c>
      <c r="G7">
        <f t="shared" ca="1" si="1"/>
        <v>22</v>
      </c>
      <c r="H7">
        <f t="shared" ca="1" si="1"/>
        <v>19</v>
      </c>
      <c r="I7">
        <f t="shared" ca="1" si="1"/>
        <v>2</v>
      </c>
      <c r="J7">
        <f t="shared" ca="1" si="2"/>
        <v>226</v>
      </c>
      <c r="L7" t="str">
        <f t="shared" ca="1" si="3"/>
        <v xml:space="preserve">Recognition for career development </v>
      </c>
      <c r="M7" s="2">
        <f t="shared" ca="1" si="4"/>
        <v>0.25221238938053098</v>
      </c>
      <c r="N7" s="2">
        <f t="shared" ca="1" si="5"/>
        <v>0.31415929203539822</v>
      </c>
      <c r="O7" s="2">
        <f t="shared" ca="1" si="6"/>
        <v>0.12168141592920353</v>
      </c>
      <c r="P7" s="2">
        <f t="shared" ca="1" si="7"/>
        <v>-0.12168141592920353</v>
      </c>
      <c r="Q7" s="2">
        <f t="shared" ca="1" si="8"/>
        <v>-9.7345132743362831E-2</v>
      </c>
      <c r="R7" s="2">
        <f t="shared" ca="1" si="9"/>
        <v>-8.4070796460176997E-2</v>
      </c>
      <c r="S7" s="2">
        <f t="shared" ca="1" si="10"/>
        <v>8.8495575221238937E-3</v>
      </c>
      <c r="T7" s="8">
        <f t="shared" ca="1" si="11"/>
        <v>0.5663716814159292</v>
      </c>
      <c r="V7" s="8">
        <f t="shared" ca="1" si="12"/>
        <v>6.8412497742459832E-2</v>
      </c>
      <c r="Z7" t="s">
        <v>72</v>
      </c>
      <c r="AB7">
        <v>4</v>
      </c>
      <c r="AC7">
        <v>4</v>
      </c>
      <c r="AD7">
        <v>6</v>
      </c>
      <c r="AE7">
        <v>6</v>
      </c>
      <c r="AF7">
        <v>4</v>
      </c>
      <c r="AG7">
        <v>4</v>
      </c>
      <c r="AH7">
        <v>5</v>
      </c>
      <c r="AI7">
        <v>5</v>
      </c>
    </row>
    <row r="8" spans="1:35" x14ac:dyDescent="0.2">
      <c r="A8" s="6" t="s">
        <v>73</v>
      </c>
      <c r="B8" t="str">
        <f t="shared" ca="1" si="0"/>
        <v>2. Would you describe the following as an enabler/driver for you in your use of Learning Technology? [Support staff ]</v>
      </c>
      <c r="D8">
        <f t="shared" ca="1" si="1"/>
        <v>80</v>
      </c>
      <c r="E8">
        <f t="shared" ca="1" si="1"/>
        <v>60</v>
      </c>
      <c r="F8">
        <f t="shared" ca="1" si="1"/>
        <v>38</v>
      </c>
      <c r="G8">
        <f t="shared" ca="1" si="1"/>
        <v>27</v>
      </c>
      <c r="H8">
        <f t="shared" ca="1" si="1"/>
        <v>13</v>
      </c>
      <c r="I8">
        <f t="shared" ca="1" si="1"/>
        <v>8</v>
      </c>
      <c r="J8">
        <f t="shared" ca="1" si="2"/>
        <v>226</v>
      </c>
      <c r="L8" t="str">
        <f t="shared" ca="1" si="3"/>
        <v xml:space="preserve">Support staff </v>
      </c>
      <c r="M8" s="2">
        <f t="shared" ca="1" si="4"/>
        <v>0.35398230088495575</v>
      </c>
      <c r="N8" s="2">
        <f t="shared" ca="1" si="5"/>
        <v>0.26548672566371684</v>
      </c>
      <c r="O8" s="2">
        <f t="shared" ca="1" si="6"/>
        <v>8.4070796460176997E-2</v>
      </c>
      <c r="P8" s="2">
        <f t="shared" ca="1" si="7"/>
        <v>-8.4070796460176997E-2</v>
      </c>
      <c r="Q8" s="2">
        <f t="shared" ca="1" si="8"/>
        <v>-0.11946902654867257</v>
      </c>
      <c r="R8" s="2">
        <f t="shared" ca="1" si="9"/>
        <v>-5.7522123893805309E-2</v>
      </c>
      <c r="S8" s="2">
        <f t="shared" ca="1" si="10"/>
        <v>3.5398230088495575E-2</v>
      </c>
      <c r="T8" s="8">
        <f t="shared" ca="1" si="11"/>
        <v>0.61946902654867264</v>
      </c>
      <c r="V8" s="8">
        <f t="shared" ca="1" si="12"/>
        <v>5.620372042622368E-2</v>
      </c>
      <c r="Z8" t="s">
        <v>74</v>
      </c>
      <c r="AB8">
        <v>6</v>
      </c>
      <c r="AC8">
        <v>6</v>
      </c>
      <c r="AD8">
        <v>8</v>
      </c>
      <c r="AE8">
        <v>8</v>
      </c>
      <c r="AF8">
        <v>6</v>
      </c>
      <c r="AG8">
        <v>6</v>
      </c>
      <c r="AH8">
        <v>6</v>
      </c>
      <c r="AI8">
        <v>6</v>
      </c>
    </row>
    <row r="9" spans="1:35" x14ac:dyDescent="0.2">
      <c r="A9" s="6" t="s">
        <v>75</v>
      </c>
      <c r="B9" t="str">
        <f t="shared" ca="1" si="0"/>
        <v>2. Would you describe the following as an enabler/driver for you in your use of Learning Technology? [Institutional culture ]</v>
      </c>
      <c r="D9">
        <f t="shared" ca="1" si="1"/>
        <v>92</v>
      </c>
      <c r="E9">
        <f t="shared" ca="1" si="1"/>
        <v>53</v>
      </c>
      <c r="F9">
        <f t="shared" ca="1" si="1"/>
        <v>38</v>
      </c>
      <c r="G9">
        <f t="shared" ca="1" si="1"/>
        <v>20</v>
      </c>
      <c r="H9">
        <f t="shared" ca="1" si="1"/>
        <v>17</v>
      </c>
      <c r="I9">
        <f t="shared" ca="1" si="1"/>
        <v>6</v>
      </c>
      <c r="J9">
        <f t="shared" ca="1" si="2"/>
        <v>226</v>
      </c>
      <c r="L9" t="str">
        <f t="shared" ca="1" si="3"/>
        <v xml:space="preserve">Institutional culture </v>
      </c>
      <c r="M9" s="2">
        <f t="shared" ca="1" si="4"/>
        <v>0.40707964601769914</v>
      </c>
      <c r="N9" s="2">
        <f t="shared" ca="1" si="5"/>
        <v>0.23451327433628319</v>
      </c>
      <c r="O9" s="2">
        <f t="shared" ca="1" si="6"/>
        <v>8.4070796460176997E-2</v>
      </c>
      <c r="P9" s="2">
        <f t="shared" ca="1" si="7"/>
        <v>-8.4070796460176997E-2</v>
      </c>
      <c r="Q9" s="2">
        <f t="shared" ca="1" si="8"/>
        <v>-8.8495575221238937E-2</v>
      </c>
      <c r="R9" s="2">
        <f t="shared" ca="1" si="9"/>
        <v>-7.5221238938053103E-2</v>
      </c>
      <c r="S9" s="2">
        <f t="shared" ca="1" si="10"/>
        <v>2.6548672566371681E-2</v>
      </c>
      <c r="T9" s="8">
        <f t="shared" ca="1" si="11"/>
        <v>0.6415929203539823</v>
      </c>
      <c r="V9" s="8">
        <f t="shared" ca="1" si="12"/>
        <v>2.5266389741737338E-2</v>
      </c>
      <c r="Z9" t="s">
        <v>76</v>
      </c>
      <c r="AB9">
        <v>5</v>
      </c>
      <c r="AC9">
        <v>5</v>
      </c>
      <c r="AD9">
        <v>4</v>
      </c>
      <c r="AE9">
        <v>4</v>
      </c>
      <c r="AF9">
        <v>7</v>
      </c>
      <c r="AG9">
        <v>7</v>
      </c>
      <c r="AH9">
        <v>7</v>
      </c>
      <c r="AI9">
        <v>7</v>
      </c>
    </row>
    <row r="10" spans="1:35" x14ac:dyDescent="0.2">
      <c r="A10" s="6" t="s">
        <v>77</v>
      </c>
      <c r="B10" t="str">
        <f t="shared" ca="1" si="0"/>
        <v>2. Would you describe the following as an enabler/driver for you in your use of Learning Technology? [Strategy and leadership]</v>
      </c>
      <c r="D10">
        <f t="shared" ca="1" si="1"/>
        <v>77</v>
      </c>
      <c r="E10">
        <f t="shared" ca="1" si="1"/>
        <v>69</v>
      </c>
      <c r="F10">
        <f t="shared" ca="1" si="1"/>
        <v>39</v>
      </c>
      <c r="G10">
        <f t="shared" ca="1" si="1"/>
        <v>17</v>
      </c>
      <c r="H10">
        <f t="shared" ca="1" si="1"/>
        <v>19</v>
      </c>
      <c r="I10">
        <f t="shared" ca="1" si="1"/>
        <v>5</v>
      </c>
      <c r="J10">
        <f t="shared" ca="1" si="2"/>
        <v>226</v>
      </c>
      <c r="L10" t="str">
        <f t="shared" ca="1" si="3"/>
        <v>Strategy and leadership</v>
      </c>
      <c r="M10" s="2">
        <f t="shared" ca="1" si="4"/>
        <v>0.34070796460176989</v>
      </c>
      <c r="N10" s="2">
        <f t="shared" ca="1" si="5"/>
        <v>0.30530973451327431</v>
      </c>
      <c r="O10" s="2">
        <f t="shared" ca="1" si="6"/>
        <v>8.628318584070796E-2</v>
      </c>
      <c r="P10" s="2">
        <f t="shared" ca="1" si="7"/>
        <v>-8.628318584070796E-2</v>
      </c>
      <c r="Q10" s="2">
        <f t="shared" ca="1" si="8"/>
        <v>-7.5221238938053103E-2</v>
      </c>
      <c r="R10" s="2">
        <f t="shared" ca="1" si="9"/>
        <v>-8.4070796460176997E-2</v>
      </c>
      <c r="S10" s="2">
        <f t="shared" ca="1" si="10"/>
        <v>2.2123893805309734E-2</v>
      </c>
      <c r="T10" s="8">
        <f t="shared" ca="1" si="11"/>
        <v>0.64601769911504414</v>
      </c>
      <c r="V10" s="8">
        <f t="shared" ca="1" si="12"/>
        <v>5.2013725844319847E-3</v>
      </c>
      <c r="Z10" t="s">
        <v>78</v>
      </c>
      <c r="AB10">
        <v>8</v>
      </c>
      <c r="AC10">
        <v>8</v>
      </c>
      <c r="AD10">
        <v>7</v>
      </c>
      <c r="AE10">
        <v>7</v>
      </c>
      <c r="AF10">
        <v>8</v>
      </c>
      <c r="AG10">
        <v>8</v>
      </c>
      <c r="AH10">
        <v>8</v>
      </c>
      <c r="AI10">
        <v>8</v>
      </c>
    </row>
    <row r="11" spans="1:35" x14ac:dyDescent="0.2">
      <c r="A11" s="6" t="s">
        <v>79</v>
      </c>
      <c r="B11" t="str">
        <f t="shared" ca="1" si="0"/>
        <v>2. Would you describe the following as an enabler/driver for you in your use of Learning Technology? [Dedicated time]</v>
      </c>
      <c r="D11">
        <f t="shared" ca="1" si="1"/>
        <v>85</v>
      </c>
      <c r="E11">
        <f t="shared" ca="1" si="1"/>
        <v>62</v>
      </c>
      <c r="F11">
        <f t="shared" ca="1" si="1"/>
        <v>32</v>
      </c>
      <c r="G11">
        <f t="shared" ca="1" si="1"/>
        <v>21</v>
      </c>
      <c r="H11">
        <f t="shared" ca="1" si="1"/>
        <v>18</v>
      </c>
      <c r="I11">
        <f t="shared" ca="1" si="1"/>
        <v>8</v>
      </c>
      <c r="J11">
        <f t="shared" ca="1" si="2"/>
        <v>226</v>
      </c>
      <c r="L11" t="str">
        <f t="shared" ca="1" si="3"/>
        <v>Dedicated time</v>
      </c>
      <c r="M11" s="2">
        <f t="shared" ca="1" si="4"/>
        <v>0.37610619469026546</v>
      </c>
      <c r="N11" s="2">
        <f t="shared" ca="1" si="5"/>
        <v>0.27433628318584069</v>
      </c>
      <c r="O11" s="2">
        <f t="shared" ca="1" si="6"/>
        <v>7.0796460176991149E-2</v>
      </c>
      <c r="P11" s="2">
        <f t="shared" ca="1" si="7"/>
        <v>-7.0796460176991149E-2</v>
      </c>
      <c r="Q11" s="2">
        <f t="shared" ca="1" si="8"/>
        <v>-9.2920353982300891E-2</v>
      </c>
      <c r="R11" s="2">
        <f t="shared" ca="1" si="9"/>
        <v>-7.9646017699115043E-2</v>
      </c>
      <c r="S11" s="2">
        <f t="shared" ca="1" si="10"/>
        <v>3.5398230088495575E-2</v>
      </c>
      <c r="T11" s="8">
        <f t="shared" ca="1" si="11"/>
        <v>0.65044247787610621</v>
      </c>
      <c r="V11" s="8">
        <f t="shared" ca="1" si="12"/>
        <v>-3.5271807838179514E-2</v>
      </c>
      <c r="Z11" t="s">
        <v>80</v>
      </c>
      <c r="AB11">
        <v>11</v>
      </c>
      <c r="AC11">
        <v>11</v>
      </c>
      <c r="AD11">
        <v>10</v>
      </c>
      <c r="AE11">
        <v>10</v>
      </c>
      <c r="AF11">
        <v>10</v>
      </c>
      <c r="AG11">
        <v>10</v>
      </c>
      <c r="AH11">
        <v>9</v>
      </c>
      <c r="AI11">
        <v>9</v>
      </c>
    </row>
    <row r="12" spans="1:35" x14ac:dyDescent="0.2">
      <c r="A12" s="6" t="s">
        <v>81</v>
      </c>
      <c r="B12" t="str">
        <f t="shared" ca="1" si="0"/>
        <v>2. Would you describe the following as an enabler/driver for you in your use of Learning Technology? [Colleagues' knowledge/expertise]</v>
      </c>
      <c r="D12">
        <f t="shared" ca="1" si="1"/>
        <v>61</v>
      </c>
      <c r="E12">
        <f t="shared" ca="1" si="1"/>
        <v>93</v>
      </c>
      <c r="F12">
        <f t="shared" ca="1" si="1"/>
        <v>40</v>
      </c>
      <c r="G12">
        <f t="shared" ca="1" si="1"/>
        <v>20</v>
      </c>
      <c r="H12">
        <f t="shared" ca="1" si="1"/>
        <v>8</v>
      </c>
      <c r="I12">
        <f t="shared" ca="1" si="1"/>
        <v>4</v>
      </c>
      <c r="J12">
        <f t="shared" ca="1" si="2"/>
        <v>226</v>
      </c>
      <c r="L12" t="str">
        <f t="shared" ca="1" si="3"/>
        <v>Colleagues' knowledge/expertise</v>
      </c>
      <c r="M12" s="2">
        <f t="shared" ca="1" si="4"/>
        <v>0.26991150442477874</v>
      </c>
      <c r="N12" s="2">
        <f t="shared" ca="1" si="5"/>
        <v>0.41150442477876104</v>
      </c>
      <c r="O12" s="2">
        <f t="shared" ca="1" si="6"/>
        <v>8.8495575221238937E-2</v>
      </c>
      <c r="P12" s="2">
        <f t="shared" ca="1" si="7"/>
        <v>-8.8495575221238937E-2</v>
      </c>
      <c r="Q12" s="2">
        <f t="shared" ca="1" si="8"/>
        <v>-8.8495575221238937E-2</v>
      </c>
      <c r="R12" s="2">
        <f t="shared" ca="1" si="9"/>
        <v>-3.5398230088495575E-2</v>
      </c>
      <c r="S12" s="2">
        <f t="shared" ca="1" si="10"/>
        <v>1.7699115044247787E-2</v>
      </c>
      <c r="T12" s="8">
        <f t="shared" ca="1" si="11"/>
        <v>0.68141592920353977</v>
      </c>
      <c r="V12" s="8">
        <f t="shared" ca="1" si="12"/>
        <v>-4.1033050388296965E-2</v>
      </c>
      <c r="Z12" t="s">
        <v>82</v>
      </c>
      <c r="AB12">
        <v>9</v>
      </c>
      <c r="AC12">
        <v>9</v>
      </c>
      <c r="AD12">
        <v>9</v>
      </c>
      <c r="AE12">
        <v>9</v>
      </c>
      <c r="AF12">
        <v>9</v>
      </c>
      <c r="AG12">
        <v>9</v>
      </c>
      <c r="AH12">
        <v>10</v>
      </c>
      <c r="AI12">
        <v>10</v>
      </c>
    </row>
    <row r="13" spans="1:35" x14ac:dyDescent="0.2">
      <c r="A13" s="6" t="s">
        <v>83</v>
      </c>
      <c r="B13" t="str">
        <f t="shared" ca="1" si="0"/>
        <v>2. Would you describe the following as an enabler/driver for you in your use of Learning Technology? [Staff development opportunities ]</v>
      </c>
      <c r="D13">
        <f t="shared" ca="1" si="1"/>
        <v>72</v>
      </c>
      <c r="E13">
        <f t="shared" ca="1" si="1"/>
        <v>84</v>
      </c>
      <c r="F13">
        <f t="shared" ca="1" si="1"/>
        <v>37</v>
      </c>
      <c r="G13">
        <f t="shared" ca="1" si="1"/>
        <v>21</v>
      </c>
      <c r="H13">
        <f t="shared" ca="1" si="1"/>
        <v>6</v>
      </c>
      <c r="I13">
        <f t="shared" ca="1" si="1"/>
        <v>6</v>
      </c>
      <c r="J13">
        <f t="shared" ca="1" si="2"/>
        <v>226</v>
      </c>
      <c r="L13" t="str">
        <f t="shared" ca="1" si="3"/>
        <v xml:space="preserve">Staff development opportunities </v>
      </c>
      <c r="M13" s="2">
        <f t="shared" ca="1" si="4"/>
        <v>0.31858407079646017</v>
      </c>
      <c r="N13" s="2">
        <f t="shared" ca="1" si="5"/>
        <v>0.37168141592920356</v>
      </c>
      <c r="O13" s="2">
        <f t="shared" ca="1" si="6"/>
        <v>8.185840707964602E-2</v>
      </c>
      <c r="P13" s="2">
        <f t="shared" ca="1" si="7"/>
        <v>-8.185840707964602E-2</v>
      </c>
      <c r="Q13" s="2">
        <f t="shared" ca="1" si="8"/>
        <v>-9.2920353982300891E-2</v>
      </c>
      <c r="R13" s="2">
        <f t="shared" ca="1" si="9"/>
        <v>-2.6548672566371681E-2</v>
      </c>
      <c r="S13" s="2">
        <f t="shared" ca="1" si="10"/>
        <v>2.6548672566371681E-2</v>
      </c>
      <c r="T13" s="8">
        <f t="shared" ca="1" si="11"/>
        <v>0.69026548672566368</v>
      </c>
      <c r="V13" s="8">
        <f t="shared" ca="1" si="12"/>
        <v>2.4959364276684104E-2</v>
      </c>
      <c r="Z13" t="s">
        <v>84</v>
      </c>
      <c r="AB13">
        <v>10</v>
      </c>
      <c r="AC13">
        <v>10</v>
      </c>
      <c r="AD13">
        <v>11</v>
      </c>
      <c r="AE13">
        <v>11</v>
      </c>
      <c r="AF13">
        <v>11</v>
      </c>
      <c r="AG13">
        <v>11</v>
      </c>
      <c r="AH13">
        <v>11</v>
      </c>
      <c r="AI13">
        <v>11</v>
      </c>
    </row>
    <row r="14" spans="1:35" x14ac:dyDescent="0.2">
      <c r="A14" s="6" t="s">
        <v>85</v>
      </c>
      <c r="B14" t="str">
        <f t="shared" ca="1" si="0"/>
        <v>2. Would you describe the following as an enabler/driver for you in your use of Learning Technology? [Colleagues' commitment ]</v>
      </c>
      <c r="D14">
        <f t="shared" ca="1" si="1"/>
        <v>88</v>
      </c>
      <c r="E14">
        <f t="shared" ca="1" si="1"/>
        <v>75</v>
      </c>
      <c r="F14">
        <f t="shared" ca="1" si="1"/>
        <v>35</v>
      </c>
      <c r="G14">
        <f t="shared" ca="1" si="1"/>
        <v>15</v>
      </c>
      <c r="H14">
        <f t="shared" ca="1" si="1"/>
        <v>8</v>
      </c>
      <c r="I14">
        <f t="shared" ca="1" si="1"/>
        <v>5</v>
      </c>
      <c r="J14">
        <f t="shared" ca="1" si="2"/>
        <v>226</v>
      </c>
      <c r="L14" t="str">
        <f t="shared" ca="1" si="3"/>
        <v>Colleagues' commitment </v>
      </c>
      <c r="M14" s="2">
        <f t="shared" ca="1" si="4"/>
        <v>0.38938053097345132</v>
      </c>
      <c r="N14" s="2">
        <f t="shared" ca="1" si="5"/>
        <v>0.33185840707964603</v>
      </c>
      <c r="O14" s="2">
        <f t="shared" ca="1" si="6"/>
        <v>7.7433628318584066E-2</v>
      </c>
      <c r="P14" s="2">
        <f t="shared" ca="1" si="7"/>
        <v>-7.7433628318584066E-2</v>
      </c>
      <c r="Q14" s="2">
        <f t="shared" ca="1" si="8"/>
        <v>-6.637168141592921E-2</v>
      </c>
      <c r="R14" s="2">
        <f t="shared" ca="1" si="9"/>
        <v>-3.5398230088495575E-2</v>
      </c>
      <c r="S14" s="2">
        <f t="shared" ca="1" si="10"/>
        <v>2.2123893805309734E-2</v>
      </c>
      <c r="T14" s="8">
        <f t="shared" ca="1" si="11"/>
        <v>0.72123893805309736</v>
      </c>
      <c r="V14" s="8">
        <f t="shared" ca="1" si="12"/>
        <v>2.871591114321892E-3</v>
      </c>
      <c r="Z14" t="s">
        <v>86</v>
      </c>
      <c r="AB14">
        <v>12</v>
      </c>
      <c r="AC14">
        <v>12</v>
      </c>
      <c r="AD14">
        <v>12</v>
      </c>
      <c r="AE14">
        <v>12</v>
      </c>
      <c r="AF14">
        <v>12</v>
      </c>
      <c r="AG14">
        <v>12</v>
      </c>
      <c r="AH14">
        <v>12</v>
      </c>
      <c r="AI14">
        <v>12</v>
      </c>
    </row>
    <row r="15" spans="1:35" x14ac:dyDescent="0.2">
      <c r="A15" s="6" t="s">
        <v>87</v>
      </c>
      <c r="B15" t="str">
        <f t="shared" ca="1" si="0"/>
        <v>2. Would you describe the following as an enabler/driver for you in your use of Learning Technology? [Engagement from students/learners]</v>
      </c>
      <c r="D15">
        <f t="shared" ca="1" si="1"/>
        <v>102</v>
      </c>
      <c r="E15">
        <f t="shared" ca="1" si="1"/>
        <v>70</v>
      </c>
      <c r="F15">
        <f t="shared" ca="1" si="1"/>
        <v>34</v>
      </c>
      <c r="G15">
        <f t="shared" ca="1" si="1"/>
        <v>9</v>
      </c>
      <c r="H15">
        <f t="shared" ca="1" si="1"/>
        <v>7</v>
      </c>
      <c r="I15">
        <f t="shared" ca="1" si="1"/>
        <v>4</v>
      </c>
      <c r="J15">
        <f t="shared" ca="1" si="2"/>
        <v>226</v>
      </c>
      <c r="L15" t="str">
        <f t="shared" ca="1" si="3"/>
        <v>Engagement from students/learners</v>
      </c>
      <c r="M15" s="2">
        <f t="shared" ca="1" si="4"/>
        <v>0.45132743362831856</v>
      </c>
      <c r="N15" s="2">
        <f t="shared" ca="1" si="5"/>
        <v>0.30973451327433627</v>
      </c>
      <c r="O15" s="2">
        <f t="shared" ca="1" si="6"/>
        <v>7.5221238938053103E-2</v>
      </c>
      <c r="P15" s="2">
        <f t="shared" ca="1" si="7"/>
        <v>-7.5221238938053103E-2</v>
      </c>
      <c r="Q15" s="2">
        <f t="shared" ca="1" si="8"/>
        <v>-3.9823008849557522E-2</v>
      </c>
      <c r="R15" s="2">
        <f t="shared" ca="1" si="9"/>
        <v>-3.0973451327433628E-2</v>
      </c>
      <c r="S15" s="2">
        <f t="shared" ca="1" si="10"/>
        <v>1.7699115044247787E-2</v>
      </c>
      <c r="T15" s="8">
        <f t="shared" ca="1" si="11"/>
        <v>0.76106194690265483</v>
      </c>
      <c r="V15" s="8">
        <f t="shared" ca="1" si="12"/>
        <v>-3.0774787791222669E-2</v>
      </c>
      <c r="Z15" t="s">
        <v>88</v>
      </c>
      <c r="AB15">
        <v>13</v>
      </c>
      <c r="AC15">
        <v>13</v>
      </c>
      <c r="AD15">
        <v>13</v>
      </c>
      <c r="AE15">
        <v>13</v>
      </c>
      <c r="AF15">
        <v>13</v>
      </c>
      <c r="AG15">
        <v>13</v>
      </c>
      <c r="AH15">
        <v>13</v>
      </c>
      <c r="AI15">
        <v>13</v>
      </c>
    </row>
    <row r="16" spans="1:35" x14ac:dyDescent="0.2">
      <c r="A16" s="6"/>
      <c r="M16" s="2"/>
      <c r="N16" s="2"/>
      <c r="O16" s="2"/>
      <c r="P16" s="2"/>
      <c r="Q16" s="2"/>
      <c r="R16" s="2"/>
      <c r="S16" s="2"/>
      <c r="T16" s="8"/>
    </row>
    <row r="17" spans="1:32" ht="15.75" x14ac:dyDescent="0.2">
      <c r="A17" s="6"/>
      <c r="M17" s="2"/>
      <c r="N17" s="2"/>
      <c r="O17" s="2"/>
      <c r="P17" s="2"/>
      <c r="Q17" s="2"/>
      <c r="R17" s="2"/>
      <c r="S17" s="2"/>
      <c r="T17" s="8"/>
      <c r="W17" s="44"/>
    </row>
    <row r="18" spans="1:32" x14ac:dyDescent="0.2">
      <c r="A18" s="6"/>
      <c r="M18" s="2"/>
      <c r="N18" s="2"/>
      <c r="O18" s="2"/>
      <c r="P18" s="2"/>
      <c r="Q18" s="2"/>
      <c r="R18" s="2"/>
      <c r="S18" s="2"/>
      <c r="T18" s="8"/>
    </row>
    <row r="19" spans="1:32" ht="17.25" x14ac:dyDescent="0.2">
      <c r="A19" s="9" t="str">
        <f>"'Form responses 2016'!"</f>
        <v>'Form responses 2016'!</v>
      </c>
      <c r="B19" s="7" t="s">
        <v>60</v>
      </c>
      <c r="C19" s="6"/>
      <c r="D19" s="6"/>
      <c r="W19" s="41" t="s">
        <v>38</v>
      </c>
      <c r="X19" s="40"/>
      <c r="Y19" s="40"/>
      <c r="Z19" s="40"/>
      <c r="AA19" s="40"/>
      <c r="AB19" s="40"/>
    </row>
    <row r="20" spans="1:32" ht="17.25" x14ac:dyDescent="0.2">
      <c r="A20" s="6" t="s">
        <v>3</v>
      </c>
      <c r="B20" s="7" t="s">
        <v>30</v>
      </c>
      <c r="C20" s="6"/>
      <c r="D20" s="6">
        <v>5</v>
      </c>
      <c r="E20">
        <v>4</v>
      </c>
      <c r="F20">
        <v>3</v>
      </c>
      <c r="G20">
        <v>2</v>
      </c>
      <c r="H20">
        <v>1</v>
      </c>
      <c r="I20" t="s">
        <v>5</v>
      </c>
      <c r="L20">
        <v>2016</v>
      </c>
      <c r="M20" s="6" t="str">
        <f>"Strongly Agree ("&amp;L20&amp;")"</f>
        <v>Strongly Agree (2016)</v>
      </c>
      <c r="N20" s="6" t="str">
        <f>"Agree ("&amp;L20&amp;")"</f>
        <v>Agree (2016)</v>
      </c>
      <c r="O20" s="6" t="str">
        <f>"Neutral ("&amp;L20&amp;")"</f>
        <v>Neutral (2016)</v>
      </c>
      <c r="P20" s="6" t="str">
        <f>"Neutral ("&amp;L20&amp;")"</f>
        <v>Neutral (2016)</v>
      </c>
      <c r="Q20" s="6" t="str">
        <f>"Disagree ("&amp;L20&amp;")"</f>
        <v>Disagree (2016)</v>
      </c>
      <c r="R20" s="6" t="str">
        <f>"Strong Disagree ("&amp;L20&amp;")"</f>
        <v>Strong Disagree (2016)</v>
      </c>
      <c r="S20" t="s">
        <v>5</v>
      </c>
      <c r="T20" s="6" t="s">
        <v>61</v>
      </c>
      <c r="Y20" s="34">
        <v>2014</v>
      </c>
      <c r="Z20">
        <v>2015</v>
      </c>
      <c r="AA20">
        <v>2016</v>
      </c>
      <c r="AB20">
        <v>2017</v>
      </c>
      <c r="AC20" s="6" t="s">
        <v>89</v>
      </c>
      <c r="AD20" t="s">
        <v>90</v>
      </c>
      <c r="AE20" t="s">
        <v>91</v>
      </c>
      <c r="AF20" t="s">
        <v>2653</v>
      </c>
    </row>
    <row r="21" spans="1:32" x14ac:dyDescent="0.2">
      <c r="A21" s="6" t="s">
        <v>79</v>
      </c>
      <c r="B21" t="str">
        <f t="shared" ref="B21:B33" ca="1" si="13">INDIRECT($A$19&amp;A21&amp;"1")</f>
        <v>2. Would you describe the following as an enabler/driver for you in your use of Learning Technology? [Professional incentives]</v>
      </c>
      <c r="D21">
        <f t="shared" ref="D21:I33" ca="1" si="14">COUNTIF(INDIRECT($A$19&amp;$A21&amp;":"&amp;$A21),D$2)</f>
        <v>36</v>
      </c>
      <c r="E21">
        <f t="shared" ca="1" si="14"/>
        <v>55</v>
      </c>
      <c r="F21">
        <f t="shared" ca="1" si="14"/>
        <v>69</v>
      </c>
      <c r="G21">
        <f t="shared" ca="1" si="14"/>
        <v>56</v>
      </c>
      <c r="H21">
        <f t="shared" ca="1" si="14"/>
        <v>18</v>
      </c>
      <c r="I21">
        <f t="shared" ca="1" si="14"/>
        <v>11</v>
      </c>
      <c r="J21">
        <f t="shared" ref="J21:J33" ca="1" si="15">SUM(D21:I21)</f>
        <v>245</v>
      </c>
      <c r="L21" t="str">
        <f t="shared" ref="L21:L33" ca="1" si="16">MID(B21,FIND("[",B21)+1,LEN(B21)-FIND("[",B21)-1)</f>
        <v>Professional incentives</v>
      </c>
      <c r="M21" s="2">
        <f t="shared" ref="M21:M33" ca="1" si="17">D21/$J21</f>
        <v>0.14693877551020409</v>
      </c>
      <c r="N21" s="2">
        <f t="shared" ref="N21:N33" ca="1" si="18">E21/$J21</f>
        <v>0.22448979591836735</v>
      </c>
      <c r="O21" s="2">
        <f t="shared" ref="O21:O33" ca="1" si="19">F21/$J21/2</f>
        <v>0.14081632653061224</v>
      </c>
      <c r="P21" s="2">
        <f t="shared" ref="P21:P33" ca="1" si="20">-O21</f>
        <v>-0.14081632653061224</v>
      </c>
      <c r="Q21" s="2">
        <f t="shared" ref="Q21:Q33" ca="1" si="21">-G21/$J21</f>
        <v>-0.22857142857142856</v>
      </c>
      <c r="R21" s="2">
        <f t="shared" ref="R21:R33" ca="1" si="22">-H21/$J21</f>
        <v>-7.3469387755102047E-2</v>
      </c>
      <c r="S21" s="2">
        <f t="shared" ref="S21:S33" ca="1" si="23">I21/$J21</f>
        <v>4.4897959183673466E-2</v>
      </c>
      <c r="T21" s="8">
        <f t="shared" ref="T21:T33" ca="1" si="24">M21+N21</f>
        <v>0.37142857142857144</v>
      </c>
      <c r="W21" t="s">
        <v>88</v>
      </c>
      <c r="X21" s="38" t="str">
        <f t="shared" ref="X21:X33" si="25">IFERROR(REPLACE(W21,FIND(" ",W21,ROUNDDOWN(LEN(W21)/2,0)),1,"
"),W21)</f>
        <v>Professional
incentives</v>
      </c>
      <c r="Y21" s="2">
        <v>0.31726907630522089</v>
      </c>
      <c r="Z21" s="43">
        <v>0.38265306122448983</v>
      </c>
      <c r="AA21" s="43">
        <v>0.37142857142857144</v>
      </c>
      <c r="AB21" s="2">
        <v>0.46255506607929514</v>
      </c>
      <c r="AC21" s="8">
        <f t="shared" ref="AC21:AC33" si="26">AA21-Y21</f>
        <v>5.4159495123350554E-2</v>
      </c>
      <c r="AD21" s="8">
        <f t="shared" ref="AD21:AD33" si="27">AA21-Z21</f>
        <v>-1.1224489795918391E-2</v>
      </c>
      <c r="AE21" s="8">
        <f t="shared" ref="AE21:AE33" si="28">AB21-AA21</f>
        <v>9.1126494650723699E-2</v>
      </c>
      <c r="AF21" s="8">
        <f t="shared" ref="AF21:AF33" si="29">AB21-Y21</f>
        <v>0.14528598977407425</v>
      </c>
    </row>
    <row r="22" spans="1:32" x14ac:dyDescent="0.2">
      <c r="A22" s="6" t="s">
        <v>67</v>
      </c>
      <c r="B22" t="str">
        <f t="shared" ca="1" si="13"/>
        <v>2. Would you describe the following as an enabler/driver for you in your use of Learning Technology? [Changing administrative processes ]</v>
      </c>
      <c r="D22">
        <f t="shared" ca="1" si="14"/>
        <v>31</v>
      </c>
      <c r="E22">
        <f t="shared" ca="1" si="14"/>
        <v>77</v>
      </c>
      <c r="F22">
        <f t="shared" ca="1" si="14"/>
        <v>68</v>
      </c>
      <c r="G22">
        <f t="shared" ca="1" si="14"/>
        <v>39</v>
      </c>
      <c r="H22">
        <f t="shared" ca="1" si="14"/>
        <v>20</v>
      </c>
      <c r="I22">
        <f t="shared" ca="1" si="14"/>
        <v>10</v>
      </c>
      <c r="J22">
        <f t="shared" ca="1" si="15"/>
        <v>245</v>
      </c>
      <c r="L22" t="str">
        <f t="shared" ca="1" si="16"/>
        <v xml:space="preserve">Changing administrative processes </v>
      </c>
      <c r="M22" s="2">
        <f t="shared" ca="1" si="17"/>
        <v>0.12653061224489795</v>
      </c>
      <c r="N22" s="2">
        <f t="shared" ca="1" si="18"/>
        <v>0.31428571428571428</v>
      </c>
      <c r="O22" s="2">
        <f t="shared" ca="1" si="19"/>
        <v>0.13877551020408163</v>
      </c>
      <c r="P22" s="2">
        <f t="shared" ca="1" si="20"/>
        <v>-0.13877551020408163</v>
      </c>
      <c r="Q22" s="2">
        <f t="shared" ca="1" si="21"/>
        <v>-0.15918367346938775</v>
      </c>
      <c r="R22" s="2">
        <f t="shared" ca="1" si="22"/>
        <v>-8.1632653061224483E-2</v>
      </c>
      <c r="S22" s="2">
        <f t="shared" ca="1" si="23"/>
        <v>4.0816326530612242E-2</v>
      </c>
      <c r="T22" s="8">
        <f t="shared" ca="1" si="24"/>
        <v>0.4408163265306122</v>
      </c>
      <c r="W22" t="s">
        <v>80</v>
      </c>
      <c r="X22" s="38" t="str">
        <f t="shared" si="25"/>
        <v xml:space="preserve">Recognition for career
development </v>
      </c>
      <c r="Y22" s="2">
        <v>0.45381526104417669</v>
      </c>
      <c r="Z22" s="43">
        <v>0.4642857142857143</v>
      </c>
      <c r="AA22" s="43">
        <v>0.49795918367346936</v>
      </c>
      <c r="AB22" s="2">
        <v>0.5638766519823788</v>
      </c>
      <c r="AC22" s="8">
        <f t="shared" si="26"/>
        <v>4.4143922629292676E-2</v>
      </c>
      <c r="AD22" s="8">
        <f t="shared" si="27"/>
        <v>3.3673469387755062E-2</v>
      </c>
      <c r="AE22" s="8">
        <f t="shared" si="28"/>
        <v>6.5917468308909433E-2</v>
      </c>
      <c r="AF22" s="8">
        <f t="shared" si="29"/>
        <v>0.11006139093820211</v>
      </c>
    </row>
    <row r="23" spans="1:32" x14ac:dyDescent="0.2">
      <c r="A23" s="6" t="s">
        <v>73</v>
      </c>
      <c r="B23" t="str">
        <f t="shared" ca="1" si="13"/>
        <v>2. Would you describe the following as an enabler/driver for you in your use of Learning Technology? [Organisational structure ]</v>
      </c>
      <c r="D23">
        <f t="shared" ca="1" si="14"/>
        <v>39</v>
      </c>
      <c r="E23">
        <f t="shared" ca="1" si="14"/>
        <v>81</v>
      </c>
      <c r="F23">
        <f t="shared" ca="1" si="14"/>
        <v>65</v>
      </c>
      <c r="G23">
        <f t="shared" ca="1" si="14"/>
        <v>34</v>
      </c>
      <c r="H23">
        <f t="shared" ca="1" si="14"/>
        <v>22</v>
      </c>
      <c r="I23">
        <f t="shared" ca="1" si="14"/>
        <v>4</v>
      </c>
      <c r="J23">
        <f t="shared" ca="1" si="15"/>
        <v>245</v>
      </c>
      <c r="L23" t="str">
        <f t="shared" ca="1" si="16"/>
        <v xml:space="preserve">Organisational structure </v>
      </c>
      <c r="M23" s="2">
        <f t="shared" ca="1" si="17"/>
        <v>0.15918367346938775</v>
      </c>
      <c r="N23" s="2">
        <f t="shared" ca="1" si="18"/>
        <v>0.33061224489795921</v>
      </c>
      <c r="O23" s="2">
        <f t="shared" ca="1" si="19"/>
        <v>0.1326530612244898</v>
      </c>
      <c r="P23" s="2">
        <f t="shared" ca="1" si="20"/>
        <v>-0.1326530612244898</v>
      </c>
      <c r="Q23" s="2">
        <f t="shared" ca="1" si="21"/>
        <v>-0.13877551020408163</v>
      </c>
      <c r="R23" s="2">
        <f t="shared" ca="1" si="22"/>
        <v>-8.9795918367346933E-2</v>
      </c>
      <c r="S23" s="2">
        <f t="shared" ca="1" si="23"/>
        <v>1.6326530612244899E-2</v>
      </c>
      <c r="T23" s="8">
        <f t="shared" ca="1" si="24"/>
        <v>0.48979591836734693</v>
      </c>
      <c r="W23" t="s">
        <v>78</v>
      </c>
      <c r="X23" s="38" t="str">
        <f t="shared" si="25"/>
        <v xml:space="preserve">Support
staff </v>
      </c>
      <c r="Y23" s="2">
        <v>0.55020080321285136</v>
      </c>
      <c r="Z23" s="43">
        <v>0.58163265306122447</v>
      </c>
      <c r="AA23" s="43">
        <v>0.56326530612244896</v>
      </c>
      <c r="AB23" s="2">
        <v>0.61674008810572689</v>
      </c>
      <c r="AC23" s="8">
        <f t="shared" si="26"/>
        <v>1.3064502909597597E-2</v>
      </c>
      <c r="AD23" s="8">
        <f t="shared" si="27"/>
        <v>-1.8367346938775508E-2</v>
      </c>
      <c r="AE23" s="8">
        <f t="shared" si="28"/>
        <v>5.347478198327793E-2</v>
      </c>
      <c r="AF23" s="8">
        <f t="shared" si="29"/>
        <v>6.6539284892875528E-2</v>
      </c>
    </row>
    <row r="24" spans="1:32" x14ac:dyDescent="0.2">
      <c r="A24" s="6" t="s">
        <v>87</v>
      </c>
      <c r="B24" t="str">
        <f t="shared" ca="1" si="13"/>
        <v>2. Would you describe the following as an enabler/driver for you in your use of Learning Technology? [Existing infrastructure]</v>
      </c>
      <c r="D24">
        <f t="shared" ca="1" si="14"/>
        <v>46</v>
      </c>
      <c r="E24">
        <f t="shared" ca="1" si="14"/>
        <v>82</v>
      </c>
      <c r="F24">
        <f t="shared" ca="1" si="14"/>
        <v>72</v>
      </c>
      <c r="G24">
        <f t="shared" ca="1" si="14"/>
        <v>26</v>
      </c>
      <c r="H24">
        <f t="shared" ca="1" si="14"/>
        <v>16</v>
      </c>
      <c r="I24">
        <f t="shared" ca="1" si="14"/>
        <v>3</v>
      </c>
      <c r="J24">
        <f t="shared" ca="1" si="15"/>
        <v>245</v>
      </c>
      <c r="L24" t="str">
        <f t="shared" ca="1" si="16"/>
        <v>Existing infrastructure</v>
      </c>
      <c r="M24" s="2">
        <f t="shared" ca="1" si="17"/>
        <v>0.18775510204081633</v>
      </c>
      <c r="N24" s="2">
        <f t="shared" ca="1" si="18"/>
        <v>0.33469387755102042</v>
      </c>
      <c r="O24" s="2">
        <f t="shared" ca="1" si="19"/>
        <v>0.14693877551020409</v>
      </c>
      <c r="P24" s="2">
        <f t="shared" ca="1" si="20"/>
        <v>-0.14693877551020409</v>
      </c>
      <c r="Q24" s="2">
        <f t="shared" ca="1" si="21"/>
        <v>-0.10612244897959183</v>
      </c>
      <c r="R24" s="2">
        <f t="shared" ca="1" si="22"/>
        <v>-6.5306122448979598E-2</v>
      </c>
      <c r="S24" s="2">
        <f t="shared" ca="1" si="23"/>
        <v>1.2244897959183673E-2</v>
      </c>
      <c r="T24" s="8">
        <f t="shared" ca="1" si="24"/>
        <v>0.52244897959183678</v>
      </c>
      <c r="W24" t="s">
        <v>76</v>
      </c>
      <c r="X24" s="38" t="str">
        <f t="shared" si="25"/>
        <v xml:space="preserve">Institutional
culture </v>
      </c>
      <c r="Y24" s="2">
        <v>0.63052208835341372</v>
      </c>
      <c r="Z24" s="43">
        <v>0.62755102040816324</v>
      </c>
      <c r="AA24" s="43">
        <v>0.61632653061224496</v>
      </c>
      <c r="AB24" s="2">
        <v>0.63876651982378851</v>
      </c>
      <c r="AC24" s="8">
        <f t="shared" si="26"/>
        <v>-1.4195557741168763E-2</v>
      </c>
      <c r="AD24" s="8">
        <f t="shared" si="27"/>
        <v>-1.122448979591828E-2</v>
      </c>
      <c r="AE24" s="8">
        <f t="shared" si="28"/>
        <v>2.2439989211543554E-2</v>
      </c>
      <c r="AF24" s="8">
        <f t="shared" si="29"/>
        <v>8.2444314703747912E-3</v>
      </c>
    </row>
    <row r="25" spans="1:32" x14ac:dyDescent="0.2">
      <c r="A25" s="6" t="s">
        <v>85</v>
      </c>
      <c r="B25" t="str">
        <f t="shared" ca="1" si="13"/>
        <v>2. Would you describe the following as an enabler/driver for you in your use of Learning Technology? [Recognition for career development ]</v>
      </c>
      <c r="D25">
        <f t="shared" ca="1" si="14"/>
        <v>53</v>
      </c>
      <c r="E25">
        <f t="shared" ca="1" si="14"/>
        <v>69</v>
      </c>
      <c r="F25">
        <f t="shared" ca="1" si="14"/>
        <v>60</v>
      </c>
      <c r="G25">
        <f t="shared" ca="1" si="14"/>
        <v>40</v>
      </c>
      <c r="H25">
        <f t="shared" ca="1" si="14"/>
        <v>16</v>
      </c>
      <c r="I25">
        <f t="shared" ca="1" si="14"/>
        <v>7</v>
      </c>
      <c r="J25">
        <f t="shared" ca="1" si="15"/>
        <v>245</v>
      </c>
      <c r="L25" t="str">
        <f t="shared" ca="1" si="16"/>
        <v xml:space="preserve">Recognition for career development </v>
      </c>
      <c r="M25" s="2">
        <f t="shared" ca="1" si="17"/>
        <v>0.21632653061224491</v>
      </c>
      <c r="N25" s="2">
        <f t="shared" ca="1" si="18"/>
        <v>0.28163265306122448</v>
      </c>
      <c r="O25" s="2">
        <f t="shared" ca="1" si="19"/>
        <v>0.12244897959183673</v>
      </c>
      <c r="P25" s="2">
        <f t="shared" ca="1" si="20"/>
        <v>-0.12244897959183673</v>
      </c>
      <c r="Q25" s="2">
        <f t="shared" ca="1" si="21"/>
        <v>-0.16326530612244897</v>
      </c>
      <c r="R25" s="2">
        <f t="shared" ca="1" si="22"/>
        <v>-6.5306122448979598E-2</v>
      </c>
      <c r="S25" s="2">
        <f t="shared" ca="1" si="23"/>
        <v>2.8571428571428571E-2</v>
      </c>
      <c r="T25" s="8">
        <f t="shared" ca="1" si="24"/>
        <v>0.49795918367346936</v>
      </c>
      <c r="W25" t="s">
        <v>68</v>
      </c>
      <c r="X25" s="38" t="str">
        <f t="shared" si="25"/>
        <v xml:space="preserve">Staff development
opportunities </v>
      </c>
      <c r="Y25" s="2">
        <v>0.55421686746987953</v>
      </c>
      <c r="Z25" s="43">
        <v>0.61734693877551017</v>
      </c>
      <c r="AA25" s="43">
        <v>0.66530612244897958</v>
      </c>
      <c r="AB25" s="2">
        <v>0.68722466960352424</v>
      </c>
      <c r="AC25" s="8">
        <f t="shared" si="26"/>
        <v>0.11108925497910005</v>
      </c>
      <c r="AD25" s="8">
        <f t="shared" si="27"/>
        <v>4.7959183673469408E-2</v>
      </c>
      <c r="AE25" s="8">
        <f t="shared" si="28"/>
        <v>2.1918547154544665E-2</v>
      </c>
      <c r="AF25" s="8">
        <f t="shared" si="29"/>
        <v>0.13300780213364471</v>
      </c>
    </row>
    <row r="26" spans="1:32" x14ac:dyDescent="0.2">
      <c r="A26" s="6" t="s">
        <v>71</v>
      </c>
      <c r="B26" t="str">
        <f t="shared" ca="1" si="13"/>
        <v>2. Would you describe the following as an enabler/driver for you in your use of Learning Technology? [Support staff ]</v>
      </c>
      <c r="D26">
        <f t="shared" ca="1" si="14"/>
        <v>63</v>
      </c>
      <c r="E26">
        <f t="shared" ca="1" si="14"/>
        <v>75</v>
      </c>
      <c r="F26">
        <f t="shared" ca="1" si="14"/>
        <v>56</v>
      </c>
      <c r="G26">
        <f t="shared" ca="1" si="14"/>
        <v>36</v>
      </c>
      <c r="H26">
        <f t="shared" ca="1" si="14"/>
        <v>11</v>
      </c>
      <c r="I26">
        <f t="shared" ca="1" si="14"/>
        <v>4</v>
      </c>
      <c r="J26">
        <f t="shared" ca="1" si="15"/>
        <v>245</v>
      </c>
      <c r="L26" t="str">
        <f t="shared" ca="1" si="16"/>
        <v xml:space="preserve">Support staff </v>
      </c>
      <c r="M26" s="2">
        <f t="shared" ca="1" si="17"/>
        <v>0.25714285714285712</v>
      </c>
      <c r="N26" s="2">
        <f t="shared" ca="1" si="18"/>
        <v>0.30612244897959184</v>
      </c>
      <c r="O26" s="2">
        <f t="shared" ca="1" si="19"/>
        <v>0.11428571428571428</v>
      </c>
      <c r="P26" s="2">
        <f t="shared" ca="1" si="20"/>
        <v>-0.11428571428571428</v>
      </c>
      <c r="Q26" s="2">
        <f t="shared" ca="1" si="21"/>
        <v>-0.14693877551020409</v>
      </c>
      <c r="R26" s="2">
        <f t="shared" ca="1" si="22"/>
        <v>-4.4897959183673466E-2</v>
      </c>
      <c r="S26" s="2">
        <f t="shared" ca="1" si="23"/>
        <v>1.6326530612244899E-2</v>
      </c>
      <c r="T26" s="8">
        <f t="shared" ca="1" si="24"/>
        <v>0.56326530612244896</v>
      </c>
      <c r="W26" t="s">
        <v>86</v>
      </c>
      <c r="X26" s="38" t="str">
        <f t="shared" si="25"/>
        <v xml:space="preserve">Changing administrative
processes </v>
      </c>
      <c r="Y26" s="2">
        <v>0.39357429718875503</v>
      </c>
      <c r="Z26" s="43">
        <v>0.42857142857142855</v>
      </c>
      <c r="AA26" s="43">
        <v>0.4408163265306122</v>
      </c>
      <c r="AB26" s="2">
        <v>0.4625550660792952</v>
      </c>
      <c r="AC26" s="8">
        <f t="shared" si="26"/>
        <v>4.7242029341857172E-2</v>
      </c>
      <c r="AD26" s="8">
        <f t="shared" si="27"/>
        <v>1.2244897959183654E-2</v>
      </c>
      <c r="AE26" s="8">
        <f t="shared" si="28"/>
        <v>2.1738739548682995E-2</v>
      </c>
      <c r="AF26" s="8">
        <f t="shared" si="29"/>
        <v>6.8980768890540167E-2</v>
      </c>
    </row>
    <row r="27" spans="1:32" x14ac:dyDescent="0.2">
      <c r="A27" s="6" t="s">
        <v>65</v>
      </c>
      <c r="B27" t="str">
        <f t="shared" ca="1" si="13"/>
        <v>2. Would you describe the following as an enabler/driver for you in your use of Learning Technology? [Institutional culture ]</v>
      </c>
      <c r="D27">
        <f t="shared" ca="1" si="14"/>
        <v>72</v>
      </c>
      <c r="E27">
        <f t="shared" ca="1" si="14"/>
        <v>79</v>
      </c>
      <c r="F27">
        <f t="shared" ca="1" si="14"/>
        <v>46</v>
      </c>
      <c r="G27">
        <f t="shared" ca="1" si="14"/>
        <v>26</v>
      </c>
      <c r="H27">
        <f t="shared" ca="1" si="14"/>
        <v>19</v>
      </c>
      <c r="I27">
        <f t="shared" ca="1" si="14"/>
        <v>3</v>
      </c>
      <c r="J27">
        <f t="shared" ca="1" si="15"/>
        <v>245</v>
      </c>
      <c r="L27" t="str">
        <f t="shared" ca="1" si="16"/>
        <v xml:space="preserve">Institutional culture </v>
      </c>
      <c r="M27" s="2">
        <f t="shared" ca="1" si="17"/>
        <v>0.29387755102040819</v>
      </c>
      <c r="N27" s="2">
        <f t="shared" ca="1" si="18"/>
        <v>0.32244897959183672</v>
      </c>
      <c r="O27" s="2">
        <f t="shared" ca="1" si="19"/>
        <v>9.3877551020408165E-2</v>
      </c>
      <c r="P27" s="2">
        <f t="shared" ca="1" si="20"/>
        <v>-9.3877551020408165E-2</v>
      </c>
      <c r="Q27" s="2">
        <f t="shared" ca="1" si="21"/>
        <v>-0.10612244897959183</v>
      </c>
      <c r="R27" s="2">
        <f t="shared" ca="1" si="22"/>
        <v>-7.7551020408163265E-2</v>
      </c>
      <c r="S27" s="2">
        <f t="shared" ca="1" si="23"/>
        <v>1.2244897959183673E-2</v>
      </c>
      <c r="T27" s="8">
        <f t="shared" ca="1" si="24"/>
        <v>0.61632653061224496</v>
      </c>
      <c r="W27" t="s">
        <v>82</v>
      </c>
      <c r="X27" s="38" t="str">
        <f t="shared" si="25"/>
        <v>Existing infrastructure</v>
      </c>
      <c r="Y27" s="2">
        <v>0.49397590361445787</v>
      </c>
      <c r="Z27" s="43">
        <v>0.52551020408163263</v>
      </c>
      <c r="AA27" s="43">
        <v>0.52244897959183678</v>
      </c>
      <c r="AB27" s="2">
        <v>0.5374449339207048</v>
      </c>
      <c r="AC27" s="8">
        <f t="shared" si="26"/>
        <v>2.8473075977378914E-2</v>
      </c>
      <c r="AD27" s="8">
        <f t="shared" si="27"/>
        <v>-3.0612244897958441E-3</v>
      </c>
      <c r="AE27" s="8">
        <f t="shared" si="28"/>
        <v>1.4995954328868022E-2</v>
      </c>
      <c r="AF27" s="8">
        <f t="shared" si="29"/>
        <v>4.3469030306246936E-2</v>
      </c>
    </row>
    <row r="28" spans="1:32" x14ac:dyDescent="0.2">
      <c r="A28" s="6" t="s">
        <v>75</v>
      </c>
      <c r="B28" t="str">
        <f t="shared" ca="1" si="13"/>
        <v>2. Would you describe the following as an enabler/driver for you in your use of Learning Technology? [Strategy and leadership]</v>
      </c>
      <c r="D28">
        <f t="shared" ca="1" si="14"/>
        <v>88</v>
      </c>
      <c r="E28">
        <f t="shared" ca="1" si="14"/>
        <v>69</v>
      </c>
      <c r="F28">
        <f t="shared" ca="1" si="14"/>
        <v>44</v>
      </c>
      <c r="G28">
        <f t="shared" ca="1" si="14"/>
        <v>24</v>
      </c>
      <c r="H28">
        <f t="shared" ca="1" si="14"/>
        <v>16</v>
      </c>
      <c r="I28">
        <f t="shared" ca="1" si="14"/>
        <v>4</v>
      </c>
      <c r="J28">
        <f t="shared" ca="1" si="15"/>
        <v>245</v>
      </c>
      <c r="L28" t="str">
        <f t="shared" ca="1" si="16"/>
        <v>Strategy and leadership</v>
      </c>
      <c r="M28" s="2">
        <f t="shared" ca="1" si="17"/>
        <v>0.35918367346938773</v>
      </c>
      <c r="N28" s="2">
        <f t="shared" ca="1" si="18"/>
        <v>0.28163265306122448</v>
      </c>
      <c r="O28" s="2">
        <f t="shared" ca="1" si="19"/>
        <v>8.9795918367346933E-2</v>
      </c>
      <c r="P28" s="2">
        <f t="shared" ca="1" si="20"/>
        <v>-8.9795918367346933E-2</v>
      </c>
      <c r="Q28" s="2">
        <f t="shared" ca="1" si="21"/>
        <v>-9.7959183673469383E-2</v>
      </c>
      <c r="R28" s="2">
        <f t="shared" ca="1" si="22"/>
        <v>-6.5306122448979598E-2</v>
      </c>
      <c r="S28" s="2">
        <f t="shared" ca="1" si="23"/>
        <v>1.6326530612244899E-2</v>
      </c>
      <c r="T28" s="8">
        <f t="shared" ca="1" si="24"/>
        <v>0.64081632653061216</v>
      </c>
      <c r="W28" t="s">
        <v>84</v>
      </c>
      <c r="X28" s="38" t="str">
        <f t="shared" si="25"/>
        <v xml:space="preserve">Organisational
structure </v>
      </c>
      <c r="Y28" s="2">
        <v>0.46987951807228917</v>
      </c>
      <c r="Z28" s="43">
        <v>0.4285714285714286</v>
      </c>
      <c r="AA28" s="43">
        <v>0.48979591836734693</v>
      </c>
      <c r="AB28" s="2">
        <v>0.49779735682819387</v>
      </c>
      <c r="AC28" s="8">
        <f t="shared" si="26"/>
        <v>1.9916400295057757E-2</v>
      </c>
      <c r="AD28" s="8">
        <f t="shared" si="27"/>
        <v>6.1224489795918324E-2</v>
      </c>
      <c r="AE28" s="8">
        <f t="shared" si="28"/>
        <v>8.0014384608469435E-3</v>
      </c>
      <c r="AF28" s="8">
        <f t="shared" si="29"/>
        <v>2.79178387559047E-2</v>
      </c>
    </row>
    <row r="29" spans="1:32" x14ac:dyDescent="0.2">
      <c r="A29" s="6" t="s">
        <v>30</v>
      </c>
      <c r="B29" t="str">
        <f t="shared" ca="1" si="13"/>
        <v>2. Would you describe the following as an enabler/driver for you in your use of Learning Technology? [Dedicated time]</v>
      </c>
      <c r="D29">
        <f t="shared" ca="1" si="14"/>
        <v>79</v>
      </c>
      <c r="E29">
        <f t="shared" ca="1" si="14"/>
        <v>89</v>
      </c>
      <c r="F29">
        <f t="shared" ca="1" si="14"/>
        <v>43</v>
      </c>
      <c r="G29">
        <f t="shared" ca="1" si="14"/>
        <v>17</v>
      </c>
      <c r="H29">
        <f t="shared" ca="1" si="14"/>
        <v>13</v>
      </c>
      <c r="I29">
        <f t="shared" ca="1" si="14"/>
        <v>4</v>
      </c>
      <c r="J29">
        <f t="shared" ca="1" si="15"/>
        <v>245</v>
      </c>
      <c r="L29" t="str">
        <f t="shared" ca="1" si="16"/>
        <v>Dedicated time</v>
      </c>
      <c r="M29" s="2">
        <f t="shared" ca="1" si="17"/>
        <v>0.32244897959183672</v>
      </c>
      <c r="N29" s="2">
        <f t="shared" ca="1" si="18"/>
        <v>0.36326530612244901</v>
      </c>
      <c r="O29" s="2">
        <f t="shared" ca="1" si="19"/>
        <v>8.7755102040816324E-2</v>
      </c>
      <c r="P29" s="2">
        <f t="shared" ca="1" si="20"/>
        <v>-8.7755102040816324E-2</v>
      </c>
      <c r="Q29" s="2">
        <f t="shared" ca="1" si="21"/>
        <v>-6.9387755102040816E-2</v>
      </c>
      <c r="R29" s="2">
        <f t="shared" ca="1" si="22"/>
        <v>-5.3061224489795916E-2</v>
      </c>
      <c r="S29" s="2">
        <f t="shared" ca="1" si="23"/>
        <v>1.6326530612244899E-2</v>
      </c>
      <c r="T29" s="8">
        <f t="shared" ca="1" si="24"/>
        <v>0.68571428571428572</v>
      </c>
      <c r="W29" t="s">
        <v>74</v>
      </c>
      <c r="X29" s="38" t="str">
        <f t="shared" si="25"/>
        <v>Strategy and
leadership</v>
      </c>
      <c r="Y29" s="2">
        <v>0.6224899598393574</v>
      </c>
      <c r="Z29" s="43">
        <v>0.56122448979591832</v>
      </c>
      <c r="AA29" s="43">
        <v>0.64081632653061216</v>
      </c>
      <c r="AB29" s="2">
        <v>0.64317180616740088</v>
      </c>
      <c r="AC29" s="8">
        <f t="shared" si="26"/>
        <v>1.8326366691254758E-2</v>
      </c>
      <c r="AD29" s="8">
        <f t="shared" si="27"/>
        <v>7.9591836734693833E-2</v>
      </c>
      <c r="AE29" s="8">
        <f t="shared" si="28"/>
        <v>2.3554796367887265E-3</v>
      </c>
      <c r="AF29" s="8">
        <f t="shared" si="29"/>
        <v>2.0681846328043485E-2</v>
      </c>
    </row>
    <row r="30" spans="1:32" x14ac:dyDescent="0.2">
      <c r="A30" s="6" t="s">
        <v>63</v>
      </c>
      <c r="B30" t="str">
        <f t="shared" ca="1" si="13"/>
        <v>2. Would you describe the following as an enabler/driver for you in your use of Learning Technology? [Colleagues' knowledge/expertise]</v>
      </c>
      <c r="D30">
        <f t="shared" ca="1" si="14"/>
        <v>79</v>
      </c>
      <c r="E30">
        <f t="shared" ca="1" si="14"/>
        <v>98</v>
      </c>
      <c r="F30">
        <f t="shared" ca="1" si="14"/>
        <v>38</v>
      </c>
      <c r="G30">
        <f t="shared" ca="1" si="14"/>
        <v>22</v>
      </c>
      <c r="H30">
        <f t="shared" ca="1" si="14"/>
        <v>4</v>
      </c>
      <c r="I30">
        <f t="shared" ca="1" si="14"/>
        <v>4</v>
      </c>
      <c r="J30">
        <f t="shared" ca="1" si="15"/>
        <v>245</v>
      </c>
      <c r="L30" t="str">
        <f t="shared" ca="1" si="16"/>
        <v>Colleagues' knowledge/expertise</v>
      </c>
      <c r="M30" s="2">
        <f t="shared" ca="1" si="17"/>
        <v>0.32244897959183672</v>
      </c>
      <c r="N30" s="2">
        <f t="shared" ca="1" si="18"/>
        <v>0.4</v>
      </c>
      <c r="O30" s="2">
        <f t="shared" ca="1" si="19"/>
        <v>7.7551020408163265E-2</v>
      </c>
      <c r="P30" s="2">
        <f t="shared" ca="1" si="20"/>
        <v>-7.7551020408163265E-2</v>
      </c>
      <c r="Q30" s="2">
        <f t="shared" ca="1" si="21"/>
        <v>-8.9795918367346933E-2</v>
      </c>
      <c r="R30" s="2">
        <f t="shared" ca="1" si="22"/>
        <v>-1.6326530612244899E-2</v>
      </c>
      <c r="S30" s="2">
        <f t="shared" ca="1" si="23"/>
        <v>1.6326530612244899E-2</v>
      </c>
      <c r="T30" s="8">
        <f t="shared" ca="1" si="24"/>
        <v>0.72244897959183674</v>
      </c>
      <c r="W30" t="s">
        <v>66</v>
      </c>
      <c r="X30" s="38" t="str">
        <f t="shared" si="25"/>
        <v>Colleagues'
commitment </v>
      </c>
      <c r="Y30" s="2">
        <v>0.66666666666666674</v>
      </c>
      <c r="Z30" s="43">
        <v>0.64285714285714279</v>
      </c>
      <c r="AA30" s="43">
        <v>0.71836734693877546</v>
      </c>
      <c r="AB30" s="2">
        <v>0.7180616740088106</v>
      </c>
      <c r="AC30" s="8">
        <f t="shared" si="26"/>
        <v>5.1700680272108723E-2</v>
      </c>
      <c r="AD30" s="8">
        <f t="shared" si="27"/>
        <v>7.551020408163267E-2</v>
      </c>
      <c r="AE30" s="8">
        <f t="shared" si="28"/>
        <v>-3.0567292996486195E-4</v>
      </c>
      <c r="AF30" s="8">
        <f t="shared" si="29"/>
        <v>5.1395007342143861E-2</v>
      </c>
    </row>
    <row r="31" spans="1:32" x14ac:dyDescent="0.2">
      <c r="A31" s="6" t="s">
        <v>81</v>
      </c>
      <c r="B31" t="str">
        <f t="shared" ca="1" si="13"/>
        <v>2. Would you describe the following as an enabler/driver for you in your use of Learning Technology? [Staff development opportunities ]</v>
      </c>
      <c r="D31">
        <f t="shared" ca="1" si="14"/>
        <v>72</v>
      </c>
      <c r="E31">
        <f t="shared" ca="1" si="14"/>
        <v>91</v>
      </c>
      <c r="F31">
        <f t="shared" ca="1" si="14"/>
        <v>42</v>
      </c>
      <c r="G31">
        <f t="shared" ca="1" si="14"/>
        <v>23</v>
      </c>
      <c r="H31">
        <f t="shared" ca="1" si="14"/>
        <v>11</v>
      </c>
      <c r="I31">
        <f t="shared" ca="1" si="14"/>
        <v>6</v>
      </c>
      <c r="J31">
        <f t="shared" ca="1" si="15"/>
        <v>245</v>
      </c>
      <c r="L31" t="str">
        <f t="shared" ca="1" si="16"/>
        <v xml:space="preserve">Staff development opportunities </v>
      </c>
      <c r="M31" s="2">
        <f t="shared" ca="1" si="17"/>
        <v>0.29387755102040819</v>
      </c>
      <c r="N31" s="2">
        <f t="shared" ca="1" si="18"/>
        <v>0.37142857142857144</v>
      </c>
      <c r="O31" s="2">
        <f t="shared" ca="1" si="19"/>
        <v>8.5714285714285715E-2</v>
      </c>
      <c r="P31" s="2">
        <f t="shared" ca="1" si="20"/>
        <v>-8.5714285714285715E-2</v>
      </c>
      <c r="Q31" s="2">
        <f t="shared" ca="1" si="21"/>
        <v>-9.3877551020408165E-2</v>
      </c>
      <c r="R31" s="2">
        <f t="shared" ca="1" si="22"/>
        <v>-4.4897959183673466E-2</v>
      </c>
      <c r="S31" s="2">
        <f t="shared" ca="1" si="23"/>
        <v>2.4489795918367346E-2</v>
      </c>
      <c r="T31" s="8">
        <f t="shared" ca="1" si="24"/>
        <v>0.66530612244897958</v>
      </c>
      <c r="W31" t="s">
        <v>93</v>
      </c>
      <c r="X31" s="38" t="str">
        <f t="shared" si="25"/>
        <v>Engagement from
students/learners</v>
      </c>
      <c r="Y31" s="2">
        <v>0.72690763052208829</v>
      </c>
      <c r="Z31" s="43">
        <v>0.75510204081632648</v>
      </c>
      <c r="AA31" s="43">
        <v>0.7918367346938775</v>
      </c>
      <c r="AB31" s="2">
        <v>0.75770925110132159</v>
      </c>
      <c r="AC31" s="8">
        <f t="shared" si="26"/>
        <v>6.4929104171789209E-2</v>
      </c>
      <c r="AD31" s="8">
        <f t="shared" si="27"/>
        <v>3.6734693877551017E-2</v>
      </c>
      <c r="AE31" s="8">
        <f t="shared" si="28"/>
        <v>-3.4127483592555907E-2</v>
      </c>
      <c r="AF31" s="8">
        <f t="shared" si="29"/>
        <v>3.0801620579233302E-2</v>
      </c>
    </row>
    <row r="32" spans="1:32" x14ac:dyDescent="0.2">
      <c r="A32" s="6" t="s">
        <v>83</v>
      </c>
      <c r="B32" t="str">
        <f t="shared" ca="1" si="13"/>
        <v>2. Would you describe the following as an enabler/driver for you in your use of Learning Technology? [Colleagues' commitment ]</v>
      </c>
      <c r="D32">
        <f t="shared" ca="1" si="14"/>
        <v>76</v>
      </c>
      <c r="E32">
        <f t="shared" ca="1" si="14"/>
        <v>100</v>
      </c>
      <c r="F32">
        <f t="shared" ca="1" si="14"/>
        <v>44</v>
      </c>
      <c r="G32">
        <f t="shared" ca="1" si="14"/>
        <v>15</v>
      </c>
      <c r="H32">
        <f t="shared" ca="1" si="14"/>
        <v>6</v>
      </c>
      <c r="I32">
        <f t="shared" ca="1" si="14"/>
        <v>4</v>
      </c>
      <c r="J32">
        <f t="shared" ca="1" si="15"/>
        <v>245</v>
      </c>
      <c r="L32" t="str">
        <f t="shared" ca="1" si="16"/>
        <v>Colleagues' commitment </v>
      </c>
      <c r="M32" s="2">
        <f t="shared" ca="1" si="17"/>
        <v>0.31020408163265306</v>
      </c>
      <c r="N32" s="2">
        <f t="shared" ca="1" si="18"/>
        <v>0.40816326530612246</v>
      </c>
      <c r="O32" s="2">
        <f t="shared" ca="1" si="19"/>
        <v>8.9795918367346933E-2</v>
      </c>
      <c r="P32" s="2">
        <f t="shared" ca="1" si="20"/>
        <v>-8.9795918367346933E-2</v>
      </c>
      <c r="Q32" s="2">
        <f t="shared" ca="1" si="21"/>
        <v>-6.1224489795918366E-2</v>
      </c>
      <c r="R32" s="2">
        <f t="shared" ca="1" si="22"/>
        <v>-2.4489795918367346E-2</v>
      </c>
      <c r="S32" s="2">
        <f t="shared" ca="1" si="23"/>
        <v>1.6326530612244899E-2</v>
      </c>
      <c r="T32" s="8">
        <f t="shared" ca="1" si="24"/>
        <v>0.71836734693877546</v>
      </c>
      <c r="W32" t="s">
        <v>72</v>
      </c>
      <c r="X32" s="38" t="str">
        <f t="shared" si="25"/>
        <v>Dedicated
time</v>
      </c>
      <c r="Y32" s="2">
        <v>0.65060240963855431</v>
      </c>
      <c r="Z32" s="43">
        <v>0.60714285714285721</v>
      </c>
      <c r="AA32" s="43">
        <v>0.68571428571428572</v>
      </c>
      <c r="AB32" s="2">
        <v>0.64757709251101325</v>
      </c>
      <c r="AC32" s="8">
        <f t="shared" si="26"/>
        <v>3.5111876075731407E-2</v>
      </c>
      <c r="AD32" s="8">
        <f t="shared" si="27"/>
        <v>7.8571428571428514E-2</v>
      </c>
      <c r="AE32" s="8">
        <f t="shared" si="28"/>
        <v>-3.8137193203272468E-2</v>
      </c>
      <c r="AF32" s="8">
        <f t="shared" si="29"/>
        <v>-3.0253171275410606E-3</v>
      </c>
    </row>
    <row r="33" spans="1:32" x14ac:dyDescent="0.2">
      <c r="A33" s="6" t="s">
        <v>77</v>
      </c>
      <c r="B33" t="str">
        <f t="shared" ca="1" si="13"/>
        <v>2. Would you describe the following as an enabler/driver for you in your use of Learning Technology? [Engagement from students/learners]</v>
      </c>
      <c r="D33">
        <f t="shared" ca="1" si="14"/>
        <v>100</v>
      </c>
      <c r="E33">
        <f t="shared" ca="1" si="14"/>
        <v>94</v>
      </c>
      <c r="F33">
        <f t="shared" ca="1" si="14"/>
        <v>35</v>
      </c>
      <c r="G33">
        <f t="shared" ca="1" si="14"/>
        <v>10</v>
      </c>
      <c r="H33">
        <f t="shared" ca="1" si="14"/>
        <v>2</v>
      </c>
      <c r="I33">
        <f t="shared" ca="1" si="14"/>
        <v>4</v>
      </c>
      <c r="J33">
        <f t="shared" ca="1" si="15"/>
        <v>245</v>
      </c>
      <c r="L33" t="str">
        <f t="shared" ca="1" si="16"/>
        <v>Engagement from students/learners</v>
      </c>
      <c r="M33" s="2">
        <f t="shared" ca="1" si="17"/>
        <v>0.40816326530612246</v>
      </c>
      <c r="N33" s="2">
        <f t="shared" ca="1" si="18"/>
        <v>0.3836734693877551</v>
      </c>
      <c r="O33" s="2">
        <f t="shared" ca="1" si="19"/>
        <v>7.1428571428571425E-2</v>
      </c>
      <c r="P33" s="2">
        <f t="shared" ca="1" si="20"/>
        <v>-7.1428571428571425E-2</v>
      </c>
      <c r="Q33" s="2">
        <f t="shared" ca="1" si="21"/>
        <v>-4.0816326530612242E-2</v>
      </c>
      <c r="R33" s="2">
        <f t="shared" ca="1" si="22"/>
        <v>-8.1632653061224497E-3</v>
      </c>
      <c r="S33" s="2">
        <f t="shared" ca="1" si="23"/>
        <v>1.6326530612244899E-2</v>
      </c>
      <c r="T33" s="8">
        <f t="shared" ca="1" si="24"/>
        <v>0.7918367346938775</v>
      </c>
      <c r="W33" t="s">
        <v>92</v>
      </c>
      <c r="X33" s="38" t="str">
        <f t="shared" si="25"/>
        <v>Colleagues' knowledge/expertise</v>
      </c>
      <c r="Y33" s="2">
        <v>0.70682730923694781</v>
      </c>
      <c r="Z33" s="43">
        <v>0.7142857142857143</v>
      </c>
      <c r="AA33" s="43">
        <v>0.72244897959183674</v>
      </c>
      <c r="AB33" s="2">
        <v>0.6784140969162995</v>
      </c>
      <c r="AC33" s="8">
        <f t="shared" si="26"/>
        <v>1.5621670354888928E-2</v>
      </c>
      <c r="AD33" s="8">
        <f t="shared" si="27"/>
        <v>8.1632653061224358E-3</v>
      </c>
      <c r="AE33" s="8">
        <f t="shared" si="28"/>
        <v>-4.4034882675537235E-2</v>
      </c>
      <c r="AF33" s="8">
        <f t="shared" si="29"/>
        <v>-2.8413212320648307E-2</v>
      </c>
    </row>
    <row r="34" spans="1:32" x14ac:dyDescent="0.2">
      <c r="Y34" s="43"/>
      <c r="Z34" s="43"/>
      <c r="AA34" s="43"/>
      <c r="AB34" s="43"/>
      <c r="AC34" s="8"/>
    </row>
    <row r="35" spans="1:32" x14ac:dyDescent="0.2">
      <c r="Y35" s="43"/>
      <c r="Z35" s="43"/>
      <c r="AA35" s="43"/>
      <c r="AB35" s="43"/>
      <c r="AC35" s="8"/>
    </row>
    <row r="36" spans="1:32" x14ac:dyDescent="0.2">
      <c r="C36" s="30"/>
      <c r="Y36" s="43"/>
      <c r="Z36" s="43"/>
      <c r="AA36" s="43"/>
      <c r="AB36" s="43"/>
      <c r="AC36" s="8"/>
    </row>
    <row r="37" spans="1:32" x14ac:dyDescent="0.2">
      <c r="C37" s="30"/>
      <c r="D37" s="30"/>
      <c r="Y37" s="43"/>
      <c r="Z37" s="43"/>
      <c r="AA37" s="43"/>
      <c r="AB37" s="43"/>
      <c r="AC37" s="8"/>
    </row>
    <row r="38" spans="1:32" x14ac:dyDescent="0.2">
      <c r="C38" s="30"/>
      <c r="D38" s="30"/>
      <c r="Y38" s="43"/>
      <c r="Z38" s="43"/>
      <c r="AA38" s="43"/>
      <c r="AB38" s="43"/>
      <c r="AC38" s="8"/>
    </row>
    <row r="39" spans="1:32" x14ac:dyDescent="0.2">
      <c r="C39" s="30"/>
      <c r="D39" s="30"/>
      <c r="Y39" s="43"/>
      <c r="Z39" s="43"/>
      <c r="AA39" s="43"/>
      <c r="AB39" s="43"/>
      <c r="AC39" s="8"/>
    </row>
    <row r="40" spans="1:32" x14ac:dyDescent="0.2">
      <c r="C40" s="30"/>
      <c r="D40" s="30"/>
      <c r="Y40" s="43"/>
      <c r="Z40" s="43"/>
      <c r="AA40" s="43"/>
      <c r="AB40" s="43"/>
      <c r="AC40" s="8"/>
    </row>
    <row r="41" spans="1:32" x14ac:dyDescent="0.2">
      <c r="C41" s="30"/>
      <c r="D41" s="30"/>
      <c r="Y41" s="43"/>
      <c r="Z41" s="43"/>
      <c r="AA41" s="43"/>
      <c r="AB41" s="43"/>
      <c r="AC41" s="8"/>
    </row>
    <row r="42" spans="1:32" x14ac:dyDescent="0.2">
      <c r="C42" s="30"/>
      <c r="D42" s="30"/>
    </row>
    <row r="43" spans="1:32" x14ac:dyDescent="0.2">
      <c r="C43" s="30"/>
      <c r="D43" s="30"/>
    </row>
    <row r="44" spans="1:32" x14ac:dyDescent="0.2">
      <c r="C44" s="30"/>
      <c r="D44" s="30"/>
    </row>
    <row r="45" spans="1:32" x14ac:dyDescent="0.2">
      <c r="C45" s="30"/>
      <c r="D45" s="30"/>
    </row>
    <row r="46" spans="1:32" x14ac:dyDescent="0.2">
      <c r="C46" s="30"/>
      <c r="D46" s="30"/>
    </row>
    <row r="47" spans="1:32" x14ac:dyDescent="0.2">
      <c r="C47" s="30"/>
      <c r="D47" s="30"/>
    </row>
    <row r="48" spans="1:32" x14ac:dyDescent="0.2">
      <c r="C48" s="30"/>
      <c r="D48" s="30"/>
    </row>
    <row r="49" spans="3:4" x14ac:dyDescent="0.2">
      <c r="C49" s="30"/>
      <c r="D49" s="30"/>
    </row>
  </sheetData>
  <sortState ref="W21:AF33">
    <sortCondition descending="1" ref="AE21:AE33"/>
  </sortState>
  <mergeCells count="4">
    <mergeCell ref="AB1:AC1"/>
    <mergeCell ref="AD1:AE1"/>
    <mergeCell ref="AF1:AG1"/>
    <mergeCell ref="AH1:AI1"/>
  </mergeCells>
  <conditionalFormatting sqref="AC21:AC41">
    <cfRule type="colorScale" priority="6">
      <colorScale>
        <cfvo type="min"/>
        <cfvo type="percentile" val="50"/>
        <cfvo type="max"/>
        <color rgb="FFF8696B"/>
        <color rgb="FFFCFCFF"/>
        <color rgb="FF5A8AC6"/>
      </colorScale>
    </cfRule>
  </conditionalFormatting>
  <conditionalFormatting sqref="AD21:AD33">
    <cfRule type="colorScale" priority="5">
      <colorScale>
        <cfvo type="min"/>
        <cfvo type="percentile" val="50"/>
        <cfvo type="max"/>
        <color rgb="FFF8696B"/>
        <color rgb="FFFCFCFF"/>
        <color rgb="FF5A8AC6"/>
      </colorScale>
    </cfRule>
  </conditionalFormatting>
  <conditionalFormatting sqref="AE21:AE33">
    <cfRule type="colorScale" priority="4">
      <colorScale>
        <cfvo type="min"/>
        <cfvo type="percentile" val="50"/>
        <cfvo type="max"/>
        <color rgb="FFF8696B"/>
        <color rgb="FFFCFCFF"/>
        <color rgb="FF5A8AC6"/>
      </colorScale>
    </cfRule>
  </conditionalFormatting>
  <conditionalFormatting sqref="AF21:AF33">
    <cfRule type="colorScale" priority="3">
      <colorScale>
        <cfvo type="min"/>
        <cfvo type="percentile" val="50"/>
        <cfvo type="max"/>
        <color rgb="FFF8696B"/>
        <color rgb="FFFCFCFF"/>
        <color rgb="FF63BE7B"/>
      </colorScale>
    </cfRule>
  </conditionalFormatting>
  <conditionalFormatting sqref="AC21:AE33">
    <cfRule type="colorScale" priority="2">
      <colorScale>
        <cfvo type="min"/>
        <cfvo type="percentile" val="50"/>
        <cfvo type="max"/>
        <color rgb="FFF8696B"/>
        <color rgb="FFFCFCFF"/>
        <color rgb="FF63BE7B"/>
      </colorScale>
    </cfRule>
  </conditionalFormatting>
  <conditionalFormatting sqref="Y21:AB33">
    <cfRule type="colorScale" priority="1">
      <colorScale>
        <cfvo type="min"/>
        <cfvo type="percentile" val="50"/>
        <cfvo type="max"/>
        <color rgb="FFF8696B"/>
        <color rgb="FFFCFCFF"/>
        <color rgb="FF63BE7B"/>
      </colorScale>
    </cfRule>
  </conditionalFormatting>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4"/>
  <sheetViews>
    <sheetView topLeftCell="B1" zoomScaleNormal="100" workbookViewId="0">
      <selection activeCell="N22" sqref="M22:N22"/>
    </sheetView>
  </sheetViews>
  <sheetFormatPr defaultRowHeight="12.75" x14ac:dyDescent="0.2"/>
  <cols>
    <col min="1" max="1" width="9.28515625" customWidth="1"/>
    <col min="2" max="2" width="33.140625" customWidth="1"/>
    <col min="11" max="11" width="54.5703125" customWidth="1"/>
    <col min="12" max="12" width="22.140625" customWidth="1"/>
  </cols>
  <sheetData>
    <row r="1" spans="1:20" ht="17.25" x14ac:dyDescent="0.2">
      <c r="A1" s="9" t="str">
        <f>"'Form responses "&amp;E1&amp;"'!"</f>
        <v>'Form responses 2017'!</v>
      </c>
      <c r="B1" s="7" t="s">
        <v>94</v>
      </c>
      <c r="C1" s="6"/>
      <c r="D1" s="6"/>
      <c r="E1">
        <v>2017</v>
      </c>
    </row>
    <row r="2" spans="1:20" ht="17.25" x14ac:dyDescent="0.2">
      <c r="A2" s="6" t="s">
        <v>3</v>
      </c>
      <c r="B2" s="7" t="s">
        <v>95</v>
      </c>
      <c r="C2" s="6"/>
      <c r="D2" s="6">
        <v>5</v>
      </c>
      <c r="E2">
        <v>4</v>
      </c>
      <c r="F2">
        <v>3</v>
      </c>
      <c r="G2">
        <v>2</v>
      </c>
      <c r="H2">
        <v>1</v>
      </c>
      <c r="I2" t="s">
        <v>5</v>
      </c>
      <c r="M2" s="6" t="s">
        <v>6</v>
      </c>
      <c r="N2" s="6" t="s">
        <v>7</v>
      </c>
      <c r="O2" s="6" t="s">
        <v>8</v>
      </c>
      <c r="P2" s="6" t="s">
        <v>8</v>
      </c>
      <c r="Q2" s="6" t="s">
        <v>9</v>
      </c>
      <c r="R2" s="6" t="s">
        <v>10</v>
      </c>
      <c r="S2" t="s">
        <v>5</v>
      </c>
      <c r="T2" s="6" t="s">
        <v>11</v>
      </c>
    </row>
    <row r="3" spans="1:20" x14ac:dyDescent="0.2">
      <c r="A3" s="6" t="s">
        <v>96</v>
      </c>
      <c r="B3" t="str">
        <f t="shared" ref="B3:B24" ca="1" si="0">INDIRECT($A$1&amp;A3&amp;"1")</f>
        <v>3. And how important do you expect the following will be for you in the coming year? [One-to-One Device initiatives]</v>
      </c>
      <c r="D3">
        <f t="shared" ref="D3:I12" ca="1" si="1">COUNTIF(INDIRECT($A$1&amp;$A3&amp;":"&amp;$A3),D$2)</f>
        <v>16</v>
      </c>
      <c r="E3">
        <f t="shared" ca="1" si="1"/>
        <v>25</v>
      </c>
      <c r="F3">
        <f t="shared" ca="1" si="1"/>
        <v>40</v>
      </c>
      <c r="G3">
        <f t="shared" ca="1" si="1"/>
        <v>45</v>
      </c>
      <c r="H3">
        <f t="shared" ca="1" si="1"/>
        <v>68</v>
      </c>
      <c r="I3">
        <f t="shared" ca="1" si="1"/>
        <v>32</v>
      </c>
      <c r="J3">
        <f t="shared" ref="J3:J24" ca="1" si="2">SUM(D3:I3)</f>
        <v>226</v>
      </c>
      <c r="K3" t="str">
        <f t="shared" ref="K3:K24" ca="1" si="3">MID(B3,FIND("[",B3)+1,LEN(B3)-FIND("[",B3)-1)</f>
        <v>One-to-One Device initiatives</v>
      </c>
      <c r="L3" s="38" t="str">
        <f t="shared" ref="L3:L24" ca="1" si="4">IFERROR(REPLACE(K3,FIND(" ",K3,ROUNDDOWN(LEN(K3)/2,0)),1,"
"),K3)</f>
        <v>One-to-One Device
initiatives</v>
      </c>
      <c r="M3" s="2">
        <f t="shared" ref="M3:M24" ca="1" si="5">D3/$J3</f>
        <v>7.0796460176991149E-2</v>
      </c>
      <c r="N3" s="2">
        <f t="shared" ref="N3:N24" ca="1" si="6">E3/$J3</f>
        <v>0.11061946902654868</v>
      </c>
      <c r="O3" s="2">
        <f t="shared" ref="O3:O24" ca="1" si="7">F3/$J3/2</f>
        <v>8.8495575221238937E-2</v>
      </c>
      <c r="P3" s="2">
        <f t="shared" ref="P3:P24" ca="1" si="8">-O3</f>
        <v>-8.8495575221238937E-2</v>
      </c>
      <c r="Q3" s="2">
        <f t="shared" ref="Q3:Q24" ca="1" si="9">-G3/$J3</f>
        <v>-0.19911504424778761</v>
      </c>
      <c r="R3" s="2">
        <f t="shared" ref="R3:R24" ca="1" si="10">-H3/$J3</f>
        <v>-0.30088495575221241</v>
      </c>
      <c r="S3" s="2">
        <f t="shared" ref="S3:S24" ca="1" si="11">I3/$J3</f>
        <v>0.1415929203539823</v>
      </c>
      <c r="T3" s="31">
        <f t="shared" ref="T3:T24" ca="1" si="12">M3+N3</f>
        <v>0.18141592920353983</v>
      </c>
    </row>
    <row r="4" spans="1:20" x14ac:dyDescent="0.2">
      <c r="A4" s="6" t="s">
        <v>97</v>
      </c>
      <c r="B4" t="str">
        <f t="shared" ca="1" si="0"/>
        <v>3. And how important do you expect the following will be for you in the coming year? [Digital and Open Badges]</v>
      </c>
      <c r="D4">
        <f t="shared" ca="1" si="1"/>
        <v>16</v>
      </c>
      <c r="E4">
        <f t="shared" ca="1" si="1"/>
        <v>40</v>
      </c>
      <c r="F4">
        <f t="shared" ca="1" si="1"/>
        <v>47</v>
      </c>
      <c r="G4">
        <f t="shared" ca="1" si="1"/>
        <v>55</v>
      </c>
      <c r="H4">
        <f t="shared" ca="1" si="1"/>
        <v>59</v>
      </c>
      <c r="I4">
        <f t="shared" ca="1" si="1"/>
        <v>9</v>
      </c>
      <c r="J4">
        <f t="shared" ca="1" si="2"/>
        <v>226</v>
      </c>
      <c r="K4" t="str">
        <f t="shared" ca="1" si="3"/>
        <v>Digital and Open Badges</v>
      </c>
      <c r="L4" s="38" t="str">
        <f t="shared" ca="1" si="4"/>
        <v>Digital and
Open Badges</v>
      </c>
      <c r="M4" s="2">
        <f t="shared" ca="1" si="5"/>
        <v>7.0796460176991149E-2</v>
      </c>
      <c r="N4" s="2">
        <f t="shared" ca="1" si="6"/>
        <v>0.17699115044247787</v>
      </c>
      <c r="O4" s="2">
        <f t="shared" ca="1" si="7"/>
        <v>0.10398230088495575</v>
      </c>
      <c r="P4" s="2">
        <f t="shared" ca="1" si="8"/>
        <v>-0.10398230088495575</v>
      </c>
      <c r="Q4" s="2">
        <f t="shared" ca="1" si="9"/>
        <v>-0.24336283185840707</v>
      </c>
      <c r="R4" s="2">
        <f t="shared" ca="1" si="10"/>
        <v>-0.26106194690265488</v>
      </c>
      <c r="S4" s="2">
        <f t="shared" ca="1" si="11"/>
        <v>3.9823008849557522E-2</v>
      </c>
      <c r="T4" s="31">
        <f t="shared" ca="1" si="12"/>
        <v>0.24778761061946902</v>
      </c>
    </row>
    <row r="5" spans="1:20" x14ac:dyDescent="0.2">
      <c r="A5" s="6" t="s">
        <v>98</v>
      </c>
      <c r="B5" t="str">
        <f t="shared" ca="1" si="0"/>
        <v>3. And how important do you expect the following will be for you in the coming year? [Augmented and Virtual Reality]</v>
      </c>
      <c r="D5">
        <f t="shared" ca="1" si="1"/>
        <v>32</v>
      </c>
      <c r="E5">
        <f t="shared" ca="1" si="1"/>
        <v>33</v>
      </c>
      <c r="F5">
        <f t="shared" ca="1" si="1"/>
        <v>55</v>
      </c>
      <c r="G5">
        <f t="shared" ca="1" si="1"/>
        <v>34</v>
      </c>
      <c r="H5">
        <f t="shared" ca="1" si="1"/>
        <v>70</v>
      </c>
      <c r="I5">
        <f t="shared" ca="1" si="1"/>
        <v>2</v>
      </c>
      <c r="J5">
        <f t="shared" ca="1" si="2"/>
        <v>226</v>
      </c>
      <c r="K5" t="str">
        <f t="shared" ca="1" si="3"/>
        <v>Augmented and Virtual Reality</v>
      </c>
      <c r="L5" s="38" t="str">
        <f t="shared" ca="1" si="4"/>
        <v>Augmented and
Virtual Reality</v>
      </c>
      <c r="M5" s="2">
        <f t="shared" ca="1" si="5"/>
        <v>0.1415929203539823</v>
      </c>
      <c r="N5" s="2">
        <f t="shared" ca="1" si="6"/>
        <v>0.14601769911504425</v>
      </c>
      <c r="O5" s="2">
        <f t="shared" ca="1" si="7"/>
        <v>0.12168141592920353</v>
      </c>
      <c r="P5" s="2">
        <f t="shared" ca="1" si="8"/>
        <v>-0.12168141592920353</v>
      </c>
      <c r="Q5" s="2">
        <f t="shared" ca="1" si="9"/>
        <v>-0.15044247787610621</v>
      </c>
      <c r="R5" s="2">
        <f t="shared" ca="1" si="10"/>
        <v>-0.30973451327433627</v>
      </c>
      <c r="S5" s="2">
        <f t="shared" ca="1" si="11"/>
        <v>8.8495575221238937E-3</v>
      </c>
      <c r="T5" s="31">
        <f t="shared" ca="1" si="12"/>
        <v>0.28761061946902655</v>
      </c>
    </row>
    <row r="6" spans="1:20" x14ac:dyDescent="0.2">
      <c r="A6" s="6" t="s">
        <v>99</v>
      </c>
      <c r="B6" t="str">
        <f t="shared" ca="1" si="0"/>
        <v>3. And how important do you expect the following will be for you in the coming year? [Game-based/playful learning]</v>
      </c>
      <c r="D6">
        <f t="shared" ca="1" si="1"/>
        <v>24</v>
      </c>
      <c r="E6">
        <f t="shared" ca="1" si="1"/>
        <v>44</v>
      </c>
      <c r="F6">
        <f t="shared" ca="1" si="1"/>
        <v>64</v>
      </c>
      <c r="G6">
        <f t="shared" ca="1" si="1"/>
        <v>45</v>
      </c>
      <c r="H6">
        <f t="shared" ca="1" si="1"/>
        <v>47</v>
      </c>
      <c r="I6">
        <f t="shared" ca="1" si="1"/>
        <v>2</v>
      </c>
      <c r="J6">
        <f t="shared" ca="1" si="2"/>
        <v>226</v>
      </c>
      <c r="K6" t="str">
        <f t="shared" ca="1" si="3"/>
        <v>Game-based/playful learning</v>
      </c>
      <c r="L6" s="38" t="str">
        <f t="shared" ca="1" si="4"/>
        <v>Game-based/playful
learning</v>
      </c>
      <c r="M6" s="2">
        <f t="shared" ca="1" si="5"/>
        <v>0.10619469026548672</v>
      </c>
      <c r="N6" s="2">
        <f t="shared" ca="1" si="6"/>
        <v>0.19469026548672566</v>
      </c>
      <c r="O6" s="2">
        <f t="shared" ca="1" si="7"/>
        <v>0.1415929203539823</v>
      </c>
      <c r="P6" s="2">
        <f t="shared" ca="1" si="8"/>
        <v>-0.1415929203539823</v>
      </c>
      <c r="Q6" s="2">
        <f t="shared" ca="1" si="9"/>
        <v>-0.19911504424778761</v>
      </c>
      <c r="R6" s="2">
        <f t="shared" ca="1" si="10"/>
        <v>-0.20796460176991149</v>
      </c>
      <c r="S6" s="2">
        <f t="shared" ca="1" si="11"/>
        <v>8.8495575221238937E-3</v>
      </c>
      <c r="T6" s="31">
        <f t="shared" ca="1" si="12"/>
        <v>0.30088495575221241</v>
      </c>
    </row>
    <row r="7" spans="1:20" x14ac:dyDescent="0.2">
      <c r="A7" s="6" t="s">
        <v>100</v>
      </c>
      <c r="B7" t="str">
        <f t="shared" ca="1" si="0"/>
        <v>3. And how important do you expect the following will be for you in the coming year? [MOOCs, SPOCs, TOOCs etc.]</v>
      </c>
      <c r="D7">
        <f t="shared" ca="1" si="1"/>
        <v>39</v>
      </c>
      <c r="E7">
        <f t="shared" ca="1" si="1"/>
        <v>41</v>
      </c>
      <c r="F7">
        <f t="shared" ca="1" si="1"/>
        <v>37</v>
      </c>
      <c r="G7">
        <f t="shared" ca="1" si="1"/>
        <v>48</v>
      </c>
      <c r="H7">
        <f t="shared" ca="1" si="1"/>
        <v>55</v>
      </c>
      <c r="I7">
        <f t="shared" ca="1" si="1"/>
        <v>6</v>
      </c>
      <c r="J7">
        <f t="shared" ca="1" si="2"/>
        <v>226</v>
      </c>
      <c r="K7" t="str">
        <f t="shared" ca="1" si="3"/>
        <v>MOOCs, SPOCs, TOOCs etc.</v>
      </c>
      <c r="L7" s="38" t="str">
        <f t="shared" ca="1" si="4"/>
        <v>MOOCs, SPOCs,
TOOCs etc.</v>
      </c>
      <c r="M7" s="2">
        <f t="shared" ca="1" si="5"/>
        <v>0.17256637168141592</v>
      </c>
      <c r="N7" s="2">
        <f t="shared" ca="1" si="6"/>
        <v>0.18141592920353983</v>
      </c>
      <c r="O7" s="2">
        <f t="shared" ca="1" si="7"/>
        <v>8.185840707964602E-2</v>
      </c>
      <c r="P7" s="2">
        <f t="shared" ca="1" si="8"/>
        <v>-8.185840707964602E-2</v>
      </c>
      <c r="Q7" s="2">
        <f t="shared" ca="1" si="9"/>
        <v>-0.21238938053097345</v>
      </c>
      <c r="R7" s="2">
        <f t="shared" ca="1" si="10"/>
        <v>-0.24336283185840707</v>
      </c>
      <c r="S7" s="2">
        <f t="shared" ca="1" si="11"/>
        <v>2.6548672566371681E-2</v>
      </c>
      <c r="T7" s="31">
        <f t="shared" ca="1" si="12"/>
        <v>0.35398230088495575</v>
      </c>
    </row>
    <row r="8" spans="1:20" x14ac:dyDescent="0.2">
      <c r="A8" s="6" t="s">
        <v>101</v>
      </c>
      <c r="B8" t="str">
        <f t="shared" ca="1" si="0"/>
        <v>3. And how important do you expect the following will be for you in the coming year? [Open Education (Practices, Policy &amp; Resources)]</v>
      </c>
      <c r="D8">
        <f t="shared" ca="1" si="1"/>
        <v>35</v>
      </c>
      <c r="E8">
        <f t="shared" ca="1" si="1"/>
        <v>50</v>
      </c>
      <c r="F8">
        <f t="shared" ca="1" si="1"/>
        <v>55</v>
      </c>
      <c r="G8">
        <f t="shared" ca="1" si="1"/>
        <v>44</v>
      </c>
      <c r="H8">
        <f t="shared" ca="1" si="1"/>
        <v>37</v>
      </c>
      <c r="I8">
        <f t="shared" ca="1" si="1"/>
        <v>5</v>
      </c>
      <c r="J8">
        <f t="shared" ca="1" si="2"/>
        <v>226</v>
      </c>
      <c r="K8" t="str">
        <f t="shared" ca="1" si="3"/>
        <v>Open Education (Practices, Policy &amp; Resources)</v>
      </c>
      <c r="L8" s="38" t="str">
        <f t="shared" ca="1" si="4"/>
        <v>Open Education (Practices,
Policy &amp; Resources)</v>
      </c>
      <c r="M8" s="2">
        <f t="shared" ca="1" si="5"/>
        <v>0.15486725663716813</v>
      </c>
      <c r="N8" s="2">
        <f t="shared" ca="1" si="6"/>
        <v>0.22123893805309736</v>
      </c>
      <c r="O8" s="2">
        <f t="shared" ca="1" si="7"/>
        <v>0.12168141592920353</v>
      </c>
      <c r="P8" s="2">
        <f t="shared" ca="1" si="8"/>
        <v>-0.12168141592920353</v>
      </c>
      <c r="Q8" s="2">
        <f t="shared" ca="1" si="9"/>
        <v>-0.19469026548672566</v>
      </c>
      <c r="R8" s="2">
        <f t="shared" ca="1" si="10"/>
        <v>-0.16371681415929204</v>
      </c>
      <c r="S8" s="2">
        <f t="shared" ca="1" si="11"/>
        <v>2.2123893805309734E-2</v>
      </c>
      <c r="T8" s="31">
        <f t="shared" ca="1" si="12"/>
        <v>0.37610619469026552</v>
      </c>
    </row>
    <row r="9" spans="1:20" x14ac:dyDescent="0.2">
      <c r="A9" s="6" t="s">
        <v>102</v>
      </c>
      <c r="B9" t="str">
        <f t="shared" ca="1" si="0"/>
        <v>3. And how important do you expect the following will be for you in the coming year? [Learning Space Design]</v>
      </c>
      <c r="D9">
        <f t="shared" ca="1" si="1"/>
        <v>44</v>
      </c>
      <c r="E9">
        <f t="shared" ca="1" si="1"/>
        <v>48</v>
      </c>
      <c r="F9">
        <f t="shared" ca="1" si="1"/>
        <v>56</v>
      </c>
      <c r="G9">
        <f t="shared" ca="1" si="1"/>
        <v>35</v>
      </c>
      <c r="H9">
        <f t="shared" ca="1" si="1"/>
        <v>32</v>
      </c>
      <c r="I9">
        <f t="shared" ca="1" si="1"/>
        <v>11</v>
      </c>
      <c r="J9">
        <f t="shared" ca="1" si="2"/>
        <v>226</v>
      </c>
      <c r="K9" t="str">
        <f t="shared" ca="1" si="3"/>
        <v>Learning Space Design</v>
      </c>
      <c r="L9" s="38" t="str">
        <f t="shared" ca="1" si="4"/>
        <v>Learning Space
Design</v>
      </c>
      <c r="M9" s="2">
        <f t="shared" ca="1" si="5"/>
        <v>0.19469026548672566</v>
      </c>
      <c r="N9" s="2">
        <f t="shared" ca="1" si="6"/>
        <v>0.21238938053097345</v>
      </c>
      <c r="O9" s="2">
        <f t="shared" ca="1" si="7"/>
        <v>0.12389380530973451</v>
      </c>
      <c r="P9" s="2">
        <f t="shared" ca="1" si="8"/>
        <v>-0.12389380530973451</v>
      </c>
      <c r="Q9" s="2">
        <f t="shared" ca="1" si="9"/>
        <v>-0.15486725663716813</v>
      </c>
      <c r="R9" s="2">
        <f t="shared" ca="1" si="10"/>
        <v>-0.1415929203539823</v>
      </c>
      <c r="S9" s="2">
        <f t="shared" ca="1" si="11"/>
        <v>4.8672566371681415E-2</v>
      </c>
      <c r="T9" s="31">
        <f t="shared" ca="1" si="12"/>
        <v>0.40707964601769908</v>
      </c>
    </row>
    <row r="10" spans="1:20" x14ac:dyDescent="0.2">
      <c r="A10" s="6" t="s">
        <v>95</v>
      </c>
      <c r="B10" t="str">
        <f t="shared" ca="1" si="0"/>
        <v>3. And how important do you expect the following will be for you in the coming year? [Assistive technologies]</v>
      </c>
      <c r="D10">
        <f t="shared" ca="1" si="1"/>
        <v>31</v>
      </c>
      <c r="E10">
        <f t="shared" ca="1" si="1"/>
        <v>62</v>
      </c>
      <c r="F10">
        <f t="shared" ca="1" si="1"/>
        <v>62</v>
      </c>
      <c r="G10">
        <f t="shared" ca="1" si="1"/>
        <v>32</v>
      </c>
      <c r="H10">
        <f t="shared" ca="1" si="1"/>
        <v>28</v>
      </c>
      <c r="I10">
        <f t="shared" ca="1" si="1"/>
        <v>11</v>
      </c>
      <c r="J10">
        <f t="shared" ca="1" si="2"/>
        <v>226</v>
      </c>
      <c r="K10" t="str">
        <f t="shared" ca="1" si="3"/>
        <v>Assistive technologies</v>
      </c>
      <c r="L10" s="38" t="str">
        <f t="shared" ca="1" si="4"/>
        <v>Assistive technologies</v>
      </c>
      <c r="M10" s="2">
        <f t="shared" ca="1" si="5"/>
        <v>0.13716814159292035</v>
      </c>
      <c r="N10" s="2">
        <f t="shared" ca="1" si="6"/>
        <v>0.27433628318584069</v>
      </c>
      <c r="O10" s="2">
        <f t="shared" ca="1" si="7"/>
        <v>0.13716814159292035</v>
      </c>
      <c r="P10" s="2">
        <f t="shared" ca="1" si="8"/>
        <v>-0.13716814159292035</v>
      </c>
      <c r="Q10" s="2">
        <f t="shared" ca="1" si="9"/>
        <v>-0.1415929203539823</v>
      </c>
      <c r="R10" s="2">
        <f t="shared" ca="1" si="10"/>
        <v>-0.12389380530973451</v>
      </c>
      <c r="S10" s="2">
        <f t="shared" ca="1" si="11"/>
        <v>4.8672566371681415E-2</v>
      </c>
      <c r="T10" s="31">
        <f t="shared" ca="1" si="12"/>
        <v>0.41150442477876104</v>
      </c>
    </row>
    <row r="11" spans="1:20" x14ac:dyDescent="0.2">
      <c r="A11" s="6" t="s">
        <v>103</v>
      </c>
      <c r="B11" t="str">
        <f t="shared" ca="1" si="0"/>
        <v>3. And how important do you expect the following will be for you in the coming year? [Blogs]</v>
      </c>
      <c r="D11">
        <f t="shared" ca="1" si="1"/>
        <v>45</v>
      </c>
      <c r="E11">
        <f t="shared" ca="1" si="1"/>
        <v>49</v>
      </c>
      <c r="F11">
        <f t="shared" ca="1" si="1"/>
        <v>50</v>
      </c>
      <c r="G11">
        <f t="shared" ca="1" si="1"/>
        <v>43</v>
      </c>
      <c r="H11">
        <f t="shared" ca="1" si="1"/>
        <v>36</v>
      </c>
      <c r="I11">
        <f t="shared" ca="1" si="1"/>
        <v>3</v>
      </c>
      <c r="J11">
        <f t="shared" ca="1" si="2"/>
        <v>226</v>
      </c>
      <c r="K11" t="str">
        <f t="shared" ca="1" si="3"/>
        <v>Blogs</v>
      </c>
      <c r="L11" s="38" t="str">
        <f t="shared" ca="1" si="4"/>
        <v>Blogs</v>
      </c>
      <c r="M11" s="2">
        <f t="shared" ca="1" si="5"/>
        <v>0.19911504424778761</v>
      </c>
      <c r="N11" s="2">
        <f t="shared" ca="1" si="6"/>
        <v>0.2168141592920354</v>
      </c>
      <c r="O11" s="2">
        <f t="shared" ca="1" si="7"/>
        <v>0.11061946902654868</v>
      </c>
      <c r="P11" s="2">
        <f t="shared" ca="1" si="8"/>
        <v>-0.11061946902654868</v>
      </c>
      <c r="Q11" s="2">
        <f t="shared" ca="1" si="9"/>
        <v>-0.19026548672566371</v>
      </c>
      <c r="R11" s="2">
        <f t="shared" ca="1" si="10"/>
        <v>-0.15929203539823009</v>
      </c>
      <c r="S11" s="2">
        <f t="shared" ca="1" si="11"/>
        <v>1.3274336283185841E-2</v>
      </c>
      <c r="T11" s="31">
        <f t="shared" ca="1" si="12"/>
        <v>0.41592920353982299</v>
      </c>
    </row>
    <row r="12" spans="1:20" x14ac:dyDescent="0.2">
      <c r="A12" s="6" t="s">
        <v>104</v>
      </c>
      <c r="B12" t="str">
        <f t="shared" ca="1" si="0"/>
        <v>3. And how important do you expect the following will be for you in the coming year? [Digital repositories]</v>
      </c>
      <c r="D12">
        <f t="shared" ca="1" si="1"/>
        <v>38</v>
      </c>
      <c r="E12">
        <f t="shared" ca="1" si="1"/>
        <v>56</v>
      </c>
      <c r="F12">
        <f t="shared" ca="1" si="1"/>
        <v>50</v>
      </c>
      <c r="G12">
        <f t="shared" ca="1" si="1"/>
        <v>41</v>
      </c>
      <c r="H12">
        <f t="shared" ca="1" si="1"/>
        <v>34</v>
      </c>
      <c r="I12">
        <f t="shared" ca="1" si="1"/>
        <v>7</v>
      </c>
      <c r="J12">
        <f t="shared" ca="1" si="2"/>
        <v>226</v>
      </c>
      <c r="K12" t="str">
        <f t="shared" ca="1" si="3"/>
        <v>Digital repositories</v>
      </c>
      <c r="L12" s="38" t="str">
        <f t="shared" ca="1" si="4"/>
        <v>Digital repositories</v>
      </c>
      <c r="M12" s="2">
        <f t="shared" ca="1" si="5"/>
        <v>0.16814159292035399</v>
      </c>
      <c r="N12" s="2">
        <f t="shared" ca="1" si="6"/>
        <v>0.24778761061946902</v>
      </c>
      <c r="O12" s="2">
        <f t="shared" ca="1" si="7"/>
        <v>0.11061946902654868</v>
      </c>
      <c r="P12" s="2">
        <f t="shared" ca="1" si="8"/>
        <v>-0.11061946902654868</v>
      </c>
      <c r="Q12" s="2">
        <f t="shared" ca="1" si="9"/>
        <v>-0.18141592920353983</v>
      </c>
      <c r="R12" s="2">
        <f t="shared" ca="1" si="10"/>
        <v>-0.15044247787610621</v>
      </c>
      <c r="S12" s="2">
        <f t="shared" ca="1" si="11"/>
        <v>3.0973451327433628E-2</v>
      </c>
      <c r="T12" s="31">
        <f t="shared" ca="1" si="12"/>
        <v>0.41592920353982299</v>
      </c>
    </row>
    <row r="13" spans="1:20" x14ac:dyDescent="0.2">
      <c r="A13" s="6" t="s">
        <v>105</v>
      </c>
      <c r="B13" t="str">
        <f t="shared" ca="1" si="0"/>
        <v>3. And how important do you expect the following will be for you in the coming year? [Bring Your Own Device (BYOD)]</v>
      </c>
      <c r="D13">
        <f t="shared" ref="D13:I24" ca="1" si="13">COUNTIF(INDIRECT($A$1&amp;$A13&amp;":"&amp;$A13),D$2)</f>
        <v>48</v>
      </c>
      <c r="E13">
        <f t="shared" ca="1" si="13"/>
        <v>48</v>
      </c>
      <c r="F13">
        <f t="shared" ca="1" si="13"/>
        <v>49</v>
      </c>
      <c r="G13">
        <f t="shared" ca="1" si="13"/>
        <v>30</v>
      </c>
      <c r="H13">
        <f t="shared" ca="1" si="13"/>
        <v>45</v>
      </c>
      <c r="I13">
        <f t="shared" ca="1" si="13"/>
        <v>6</v>
      </c>
      <c r="J13">
        <f t="shared" ca="1" si="2"/>
        <v>226</v>
      </c>
      <c r="K13" t="str">
        <f t="shared" ca="1" si="3"/>
        <v>Bring Your Own Device (BYOD)</v>
      </c>
      <c r="L13" s="38" t="str">
        <f t="shared" ca="1" si="4"/>
        <v>Bring Your Own
Device (BYOD)</v>
      </c>
      <c r="M13" s="2">
        <f t="shared" ca="1" si="5"/>
        <v>0.21238938053097345</v>
      </c>
      <c r="N13" s="2">
        <f t="shared" ca="1" si="6"/>
        <v>0.21238938053097345</v>
      </c>
      <c r="O13" s="2">
        <f t="shared" ca="1" si="7"/>
        <v>0.1084070796460177</v>
      </c>
      <c r="P13" s="2">
        <f t="shared" ca="1" si="8"/>
        <v>-0.1084070796460177</v>
      </c>
      <c r="Q13" s="2">
        <f t="shared" ca="1" si="9"/>
        <v>-0.13274336283185842</v>
      </c>
      <c r="R13" s="2">
        <f t="shared" ca="1" si="10"/>
        <v>-0.19911504424778761</v>
      </c>
      <c r="S13" s="2">
        <f t="shared" ca="1" si="11"/>
        <v>2.6548672566371681E-2</v>
      </c>
      <c r="T13" s="31">
        <f t="shared" ca="1" si="12"/>
        <v>0.4247787610619469</v>
      </c>
    </row>
    <row r="14" spans="1:20" x14ac:dyDescent="0.2">
      <c r="A14" s="6" t="s">
        <v>106</v>
      </c>
      <c r="B14" t="str">
        <f t="shared" ca="1" si="0"/>
        <v>3. And how important do you expect the following will be for you in the coming year? [ePortfolios]</v>
      </c>
      <c r="D14">
        <f t="shared" ca="1" si="13"/>
        <v>47</v>
      </c>
      <c r="E14">
        <f t="shared" ca="1" si="13"/>
        <v>51</v>
      </c>
      <c r="F14">
        <f t="shared" ca="1" si="13"/>
        <v>45</v>
      </c>
      <c r="G14">
        <f t="shared" ca="1" si="13"/>
        <v>35</v>
      </c>
      <c r="H14">
        <f t="shared" ca="1" si="13"/>
        <v>43</v>
      </c>
      <c r="I14">
        <f t="shared" ca="1" si="13"/>
        <v>5</v>
      </c>
      <c r="J14">
        <f t="shared" ca="1" si="2"/>
        <v>226</v>
      </c>
      <c r="K14" t="str">
        <f t="shared" ca="1" si="3"/>
        <v>ePortfolios</v>
      </c>
      <c r="L14" s="38" t="str">
        <f t="shared" ca="1" si="4"/>
        <v>ePortfolios</v>
      </c>
      <c r="M14" s="2">
        <f t="shared" ca="1" si="5"/>
        <v>0.20796460176991149</v>
      </c>
      <c r="N14" s="2">
        <f t="shared" ca="1" si="6"/>
        <v>0.22566371681415928</v>
      </c>
      <c r="O14" s="2">
        <f t="shared" ca="1" si="7"/>
        <v>9.9557522123893807E-2</v>
      </c>
      <c r="P14" s="2">
        <f t="shared" ca="1" si="8"/>
        <v>-9.9557522123893807E-2</v>
      </c>
      <c r="Q14" s="2">
        <f t="shared" ca="1" si="9"/>
        <v>-0.15486725663716813</v>
      </c>
      <c r="R14" s="2">
        <f t="shared" ca="1" si="10"/>
        <v>-0.19026548672566371</v>
      </c>
      <c r="S14" s="2">
        <f t="shared" ca="1" si="11"/>
        <v>2.2123893805309734E-2</v>
      </c>
      <c r="T14" s="31">
        <f t="shared" ca="1" si="12"/>
        <v>0.4336283185840708</v>
      </c>
    </row>
    <row r="15" spans="1:20" x14ac:dyDescent="0.2">
      <c r="A15" s="6" t="s">
        <v>107</v>
      </c>
      <c r="B15" t="str">
        <f t="shared" ca="1" si="0"/>
        <v>3. And how important do you expect the following will be for you in the coming year? [Plagiarism detection]</v>
      </c>
      <c r="D15">
        <f t="shared" ca="1" si="13"/>
        <v>61</v>
      </c>
      <c r="E15">
        <f t="shared" ca="1" si="13"/>
        <v>51</v>
      </c>
      <c r="F15">
        <f t="shared" ca="1" si="13"/>
        <v>50</v>
      </c>
      <c r="G15">
        <f t="shared" ca="1" si="13"/>
        <v>20</v>
      </c>
      <c r="H15">
        <f t="shared" ca="1" si="13"/>
        <v>38</v>
      </c>
      <c r="I15">
        <f t="shared" ca="1" si="13"/>
        <v>6</v>
      </c>
      <c r="J15">
        <f t="shared" ca="1" si="2"/>
        <v>226</v>
      </c>
      <c r="K15" t="str">
        <f t="shared" ca="1" si="3"/>
        <v>Plagiarism detection</v>
      </c>
      <c r="L15" s="38" t="str">
        <f t="shared" ca="1" si="4"/>
        <v>Plagiarism
detection</v>
      </c>
      <c r="M15" s="2">
        <f t="shared" ca="1" si="5"/>
        <v>0.26991150442477874</v>
      </c>
      <c r="N15" s="2">
        <f t="shared" ca="1" si="6"/>
        <v>0.22566371681415928</v>
      </c>
      <c r="O15" s="2">
        <f t="shared" ca="1" si="7"/>
        <v>0.11061946902654868</v>
      </c>
      <c r="P15" s="2">
        <f t="shared" ca="1" si="8"/>
        <v>-0.11061946902654868</v>
      </c>
      <c r="Q15" s="2">
        <f t="shared" ca="1" si="9"/>
        <v>-8.8495575221238937E-2</v>
      </c>
      <c r="R15" s="2">
        <f t="shared" ca="1" si="10"/>
        <v>-0.16814159292035399</v>
      </c>
      <c r="S15" s="2">
        <f t="shared" ca="1" si="11"/>
        <v>2.6548672566371681E-2</v>
      </c>
      <c r="T15" s="31">
        <f t="shared" ca="1" si="12"/>
        <v>0.49557522123893805</v>
      </c>
    </row>
    <row r="16" spans="1:20" x14ac:dyDescent="0.2">
      <c r="A16" s="6" t="s">
        <v>108</v>
      </c>
      <c r="B16" t="str">
        <f t="shared" ca="1" si="0"/>
        <v>3. And how important do you expect the following will be for you in the coming year? [Social networking (e.g. Twitter, Facebook, Google+)]</v>
      </c>
      <c r="D16">
        <f t="shared" ca="1" si="13"/>
        <v>54</v>
      </c>
      <c r="E16">
        <f t="shared" ca="1" si="13"/>
        <v>62</v>
      </c>
      <c r="F16">
        <f t="shared" ca="1" si="13"/>
        <v>41</v>
      </c>
      <c r="G16">
        <f t="shared" ca="1" si="13"/>
        <v>41</v>
      </c>
      <c r="H16">
        <f t="shared" ca="1" si="13"/>
        <v>26</v>
      </c>
      <c r="I16">
        <f t="shared" ca="1" si="13"/>
        <v>2</v>
      </c>
      <c r="J16">
        <f t="shared" ca="1" si="2"/>
        <v>226</v>
      </c>
      <c r="K16" t="str">
        <f t="shared" ca="1" si="3"/>
        <v>Social networking (e.g. Twitter, Facebook, Google+)</v>
      </c>
      <c r="L16" s="38" t="str">
        <f t="shared" ca="1" si="4"/>
        <v>Social networking (e.g. Twitter,
Facebook, Google+)</v>
      </c>
      <c r="M16" s="2">
        <f t="shared" ca="1" si="5"/>
        <v>0.23893805309734514</v>
      </c>
      <c r="N16" s="2">
        <f t="shared" ca="1" si="6"/>
        <v>0.27433628318584069</v>
      </c>
      <c r="O16" s="2">
        <f t="shared" ca="1" si="7"/>
        <v>9.0707964601769914E-2</v>
      </c>
      <c r="P16" s="2">
        <f t="shared" ca="1" si="8"/>
        <v>-9.0707964601769914E-2</v>
      </c>
      <c r="Q16" s="2">
        <f t="shared" ca="1" si="9"/>
        <v>-0.18141592920353983</v>
      </c>
      <c r="R16" s="2">
        <f t="shared" ca="1" si="10"/>
        <v>-0.11504424778761062</v>
      </c>
      <c r="S16" s="2">
        <f t="shared" ca="1" si="11"/>
        <v>8.8495575221238937E-3</v>
      </c>
      <c r="T16" s="31">
        <f t="shared" ca="1" si="12"/>
        <v>0.51327433628318586</v>
      </c>
    </row>
    <row r="17" spans="1:20" x14ac:dyDescent="0.2">
      <c r="A17" s="6" t="s">
        <v>109</v>
      </c>
      <c r="B17" t="str">
        <f t="shared" ca="1" si="0"/>
        <v>3. And how important do you expect the following will be for you in the coming year? [Lecture capture tools]</v>
      </c>
      <c r="D17">
        <f t="shared" ca="1" si="13"/>
        <v>83</v>
      </c>
      <c r="E17">
        <f t="shared" ca="1" si="13"/>
        <v>53</v>
      </c>
      <c r="F17">
        <f t="shared" ca="1" si="13"/>
        <v>28</v>
      </c>
      <c r="G17">
        <f t="shared" ca="1" si="13"/>
        <v>28</v>
      </c>
      <c r="H17">
        <f t="shared" ca="1" si="13"/>
        <v>30</v>
      </c>
      <c r="I17">
        <f t="shared" ca="1" si="13"/>
        <v>4</v>
      </c>
      <c r="J17">
        <f t="shared" ca="1" si="2"/>
        <v>226</v>
      </c>
      <c r="K17" t="str">
        <f t="shared" ca="1" si="3"/>
        <v>Lecture capture tools</v>
      </c>
      <c r="L17" s="38" t="str">
        <f t="shared" ca="1" si="4"/>
        <v>Lecture capture
tools</v>
      </c>
      <c r="M17" s="2">
        <f t="shared" ca="1" si="5"/>
        <v>0.36725663716814161</v>
      </c>
      <c r="N17" s="2">
        <f t="shared" ca="1" si="6"/>
        <v>0.23451327433628319</v>
      </c>
      <c r="O17" s="2">
        <f t="shared" ca="1" si="7"/>
        <v>6.1946902654867256E-2</v>
      </c>
      <c r="P17" s="2">
        <f t="shared" ca="1" si="8"/>
        <v>-6.1946902654867256E-2</v>
      </c>
      <c r="Q17" s="2">
        <f t="shared" ca="1" si="9"/>
        <v>-0.12389380530973451</v>
      </c>
      <c r="R17" s="2">
        <f t="shared" ca="1" si="10"/>
        <v>-0.13274336283185842</v>
      </c>
      <c r="S17" s="2">
        <f t="shared" ca="1" si="11"/>
        <v>1.7699115044247787E-2</v>
      </c>
      <c r="T17" s="31">
        <f t="shared" ca="1" si="12"/>
        <v>0.60176991150442483</v>
      </c>
    </row>
    <row r="18" spans="1:20" x14ac:dyDescent="0.2">
      <c r="A18" s="6" t="s">
        <v>110</v>
      </c>
      <c r="B18" t="str">
        <f t="shared" ca="1" si="0"/>
        <v>3. And how important do you expect the following will be for you in the coming year? [Web conferencing/virtual classroom software]</v>
      </c>
      <c r="D18">
        <f t="shared" ca="1" si="13"/>
        <v>78</v>
      </c>
      <c r="E18">
        <f t="shared" ca="1" si="13"/>
        <v>63</v>
      </c>
      <c r="F18">
        <f t="shared" ca="1" si="13"/>
        <v>44</v>
      </c>
      <c r="G18">
        <f t="shared" ca="1" si="13"/>
        <v>25</v>
      </c>
      <c r="H18">
        <f t="shared" ca="1" si="13"/>
        <v>15</v>
      </c>
      <c r="I18">
        <f t="shared" ca="1" si="13"/>
        <v>1</v>
      </c>
      <c r="J18">
        <f t="shared" ca="1" si="2"/>
        <v>226</v>
      </c>
      <c r="K18" t="str">
        <f t="shared" ca="1" si="3"/>
        <v>Web conferencing/virtual classroom software</v>
      </c>
      <c r="L18" s="38" t="str">
        <f t="shared" ca="1" si="4"/>
        <v>Web conferencing/virtual
classroom software</v>
      </c>
      <c r="M18" s="2">
        <f t="shared" ca="1" si="5"/>
        <v>0.34513274336283184</v>
      </c>
      <c r="N18" s="2">
        <f t="shared" ca="1" si="6"/>
        <v>0.27876106194690264</v>
      </c>
      <c r="O18" s="2">
        <f t="shared" ca="1" si="7"/>
        <v>9.7345132743362831E-2</v>
      </c>
      <c r="P18" s="2">
        <f t="shared" ca="1" si="8"/>
        <v>-9.7345132743362831E-2</v>
      </c>
      <c r="Q18" s="2">
        <f t="shared" ca="1" si="9"/>
        <v>-0.11061946902654868</v>
      </c>
      <c r="R18" s="2">
        <f t="shared" ca="1" si="10"/>
        <v>-6.637168141592921E-2</v>
      </c>
      <c r="S18" s="2">
        <f t="shared" ca="1" si="11"/>
        <v>4.4247787610619468E-3</v>
      </c>
      <c r="T18" s="31">
        <f t="shared" ca="1" si="12"/>
        <v>0.62389380530973448</v>
      </c>
    </row>
    <row r="19" spans="1:20" x14ac:dyDescent="0.2">
      <c r="A19" s="6" t="s">
        <v>111</v>
      </c>
      <c r="B19" t="str">
        <f t="shared" ca="1" si="0"/>
        <v>3. And how important do you expect the following will be for you in the coming year? [Data and Analytics (incl. Learning Analytics)]</v>
      </c>
      <c r="D19">
        <f t="shared" ca="1" si="13"/>
        <v>77</v>
      </c>
      <c r="E19">
        <f t="shared" ca="1" si="13"/>
        <v>63</v>
      </c>
      <c r="F19">
        <f t="shared" ca="1" si="13"/>
        <v>43</v>
      </c>
      <c r="G19">
        <f t="shared" ca="1" si="13"/>
        <v>18</v>
      </c>
      <c r="H19">
        <f t="shared" ca="1" si="13"/>
        <v>23</v>
      </c>
      <c r="I19">
        <f t="shared" ca="1" si="13"/>
        <v>2</v>
      </c>
      <c r="J19">
        <f t="shared" ca="1" si="2"/>
        <v>226</v>
      </c>
      <c r="K19" t="str">
        <f t="shared" ca="1" si="3"/>
        <v>Data and Analytics (incl. Learning Analytics)</v>
      </c>
      <c r="L19" s="38" t="str">
        <f t="shared" ca="1" si="4"/>
        <v>Data and Analytics (incl.
Learning Analytics)</v>
      </c>
      <c r="M19" s="2">
        <f t="shared" ca="1" si="5"/>
        <v>0.34070796460176989</v>
      </c>
      <c r="N19" s="2">
        <f t="shared" ca="1" si="6"/>
        <v>0.27876106194690264</v>
      </c>
      <c r="O19" s="2">
        <f t="shared" ca="1" si="7"/>
        <v>9.5132743362831854E-2</v>
      </c>
      <c r="P19" s="2">
        <f t="shared" ca="1" si="8"/>
        <v>-9.5132743362831854E-2</v>
      </c>
      <c r="Q19" s="2">
        <f t="shared" ca="1" si="9"/>
        <v>-7.9646017699115043E-2</v>
      </c>
      <c r="R19" s="2">
        <f t="shared" ca="1" si="10"/>
        <v>-0.10176991150442478</v>
      </c>
      <c r="S19" s="2">
        <f t="shared" ca="1" si="11"/>
        <v>8.8495575221238937E-3</v>
      </c>
      <c r="T19" s="31">
        <f t="shared" ca="1" si="12"/>
        <v>0.61946902654867253</v>
      </c>
    </row>
    <row r="20" spans="1:20" x14ac:dyDescent="0.2">
      <c r="A20" s="6" t="s">
        <v>112</v>
      </c>
      <c r="B20" t="str">
        <f t="shared" ca="1" si="0"/>
        <v>3. And how important do you expect the following will be for you in the coming year? [Media production (e.g. podcasting, video interviews)]</v>
      </c>
      <c r="D20">
        <f t="shared" ca="1" si="13"/>
        <v>79</v>
      </c>
      <c r="E20">
        <f t="shared" ca="1" si="13"/>
        <v>64</v>
      </c>
      <c r="F20">
        <f t="shared" ca="1" si="13"/>
        <v>44</v>
      </c>
      <c r="G20">
        <f t="shared" ca="1" si="13"/>
        <v>17</v>
      </c>
      <c r="H20">
        <f t="shared" ca="1" si="13"/>
        <v>17</v>
      </c>
      <c r="I20">
        <f t="shared" ca="1" si="13"/>
        <v>5</v>
      </c>
      <c r="J20">
        <f t="shared" ca="1" si="2"/>
        <v>226</v>
      </c>
      <c r="K20" t="str">
        <f t="shared" ca="1" si="3"/>
        <v>Media production (e.g. podcasting, video interviews)</v>
      </c>
      <c r="L20" s="38" t="str">
        <f t="shared" ca="1" si="4"/>
        <v>Media production (e.g. podcasting,
video interviews)</v>
      </c>
      <c r="M20" s="2">
        <f t="shared" ca="1" si="5"/>
        <v>0.34955752212389379</v>
      </c>
      <c r="N20" s="2">
        <f t="shared" ca="1" si="6"/>
        <v>0.2831858407079646</v>
      </c>
      <c r="O20" s="2">
        <f t="shared" ca="1" si="7"/>
        <v>9.7345132743362831E-2</v>
      </c>
      <c r="P20" s="2">
        <f t="shared" ca="1" si="8"/>
        <v>-9.7345132743362831E-2</v>
      </c>
      <c r="Q20" s="2">
        <f t="shared" ca="1" si="9"/>
        <v>-7.5221238938053103E-2</v>
      </c>
      <c r="R20" s="2">
        <f t="shared" ca="1" si="10"/>
        <v>-7.5221238938053103E-2</v>
      </c>
      <c r="S20" s="2">
        <f t="shared" ca="1" si="11"/>
        <v>2.2123893805309734E-2</v>
      </c>
      <c r="T20" s="31">
        <f t="shared" ca="1" si="12"/>
        <v>0.63274336283185839</v>
      </c>
    </row>
    <row r="21" spans="1:20" x14ac:dyDescent="0.2">
      <c r="A21" s="6" t="s">
        <v>113</v>
      </c>
      <c r="B21" t="str">
        <f t="shared" ca="1" si="0"/>
        <v>3. And how important do you expect the following will be for you in the coming year? [Collaborative tools (e.g. Google G Suite, Office365, Padlet etc.)]</v>
      </c>
      <c r="D21">
        <f t="shared" ca="1" si="13"/>
        <v>82</v>
      </c>
      <c r="E21">
        <f t="shared" ca="1" si="13"/>
        <v>68</v>
      </c>
      <c r="F21">
        <f t="shared" ca="1" si="13"/>
        <v>34</v>
      </c>
      <c r="G21">
        <f t="shared" ca="1" si="13"/>
        <v>21</v>
      </c>
      <c r="H21">
        <f t="shared" ca="1" si="13"/>
        <v>17</v>
      </c>
      <c r="I21">
        <f t="shared" ca="1" si="13"/>
        <v>4</v>
      </c>
      <c r="J21">
        <f t="shared" ca="1" si="2"/>
        <v>226</v>
      </c>
      <c r="K21" t="str">
        <f t="shared" ca="1" si="3"/>
        <v>Collaborative tools (e.g. Google G Suite, Office365, Padlet etc.)</v>
      </c>
      <c r="L21" s="38" t="str">
        <f t="shared" ca="1" si="4"/>
        <v>Collaborative tools (e.g. Google
G Suite, Office365, Padlet etc.)</v>
      </c>
      <c r="M21" s="2">
        <f t="shared" ca="1" si="5"/>
        <v>0.36283185840707965</v>
      </c>
      <c r="N21" s="2">
        <f t="shared" ca="1" si="6"/>
        <v>0.30088495575221241</v>
      </c>
      <c r="O21" s="2">
        <f t="shared" ca="1" si="7"/>
        <v>7.5221238938053103E-2</v>
      </c>
      <c r="P21" s="2">
        <f t="shared" ca="1" si="8"/>
        <v>-7.5221238938053103E-2</v>
      </c>
      <c r="Q21" s="2">
        <f t="shared" ca="1" si="9"/>
        <v>-9.2920353982300891E-2</v>
      </c>
      <c r="R21" s="2">
        <f t="shared" ca="1" si="10"/>
        <v>-7.5221238938053103E-2</v>
      </c>
      <c r="S21" s="2">
        <f t="shared" ca="1" si="11"/>
        <v>1.7699115044247787E-2</v>
      </c>
      <c r="T21" s="31">
        <f t="shared" ca="1" si="12"/>
        <v>0.66371681415929207</v>
      </c>
    </row>
    <row r="22" spans="1:20" x14ac:dyDescent="0.2">
      <c r="A22" s="6" t="s">
        <v>114</v>
      </c>
      <c r="B22" t="str">
        <f t="shared" ca="1" si="0"/>
        <v>3. And how important do you expect the following will be for you in the coming year? [Blended Learning]</v>
      </c>
      <c r="D22">
        <f t="shared" ca="1" si="13"/>
        <v>101</v>
      </c>
      <c r="E22">
        <f t="shared" ca="1" si="13"/>
        <v>55</v>
      </c>
      <c r="F22">
        <f t="shared" ca="1" si="13"/>
        <v>41</v>
      </c>
      <c r="G22">
        <f t="shared" ca="1" si="13"/>
        <v>12</v>
      </c>
      <c r="H22">
        <f t="shared" ca="1" si="13"/>
        <v>14</v>
      </c>
      <c r="I22">
        <f t="shared" ca="1" si="13"/>
        <v>3</v>
      </c>
      <c r="J22">
        <f t="shared" ca="1" si="2"/>
        <v>226</v>
      </c>
      <c r="K22" t="str">
        <f t="shared" ca="1" si="3"/>
        <v>Blended Learning</v>
      </c>
      <c r="L22" s="38" t="str">
        <f t="shared" ca="1" si="4"/>
        <v>Blended
Learning</v>
      </c>
      <c r="M22" s="2">
        <f t="shared" ca="1" si="5"/>
        <v>0.44690265486725661</v>
      </c>
      <c r="N22" s="2">
        <f t="shared" ca="1" si="6"/>
        <v>0.24336283185840707</v>
      </c>
      <c r="O22" s="2">
        <f t="shared" ca="1" si="7"/>
        <v>9.0707964601769914E-2</v>
      </c>
      <c r="P22" s="2">
        <f t="shared" ca="1" si="8"/>
        <v>-9.0707964601769914E-2</v>
      </c>
      <c r="Q22" s="2">
        <f t="shared" ca="1" si="9"/>
        <v>-5.3097345132743362E-2</v>
      </c>
      <c r="R22" s="2">
        <f t="shared" ca="1" si="10"/>
        <v>-6.1946902654867256E-2</v>
      </c>
      <c r="S22" s="2">
        <f t="shared" ca="1" si="11"/>
        <v>1.3274336283185841E-2</v>
      </c>
      <c r="T22" s="31">
        <f t="shared" ca="1" si="12"/>
        <v>0.69026548672566368</v>
      </c>
    </row>
    <row r="23" spans="1:20" x14ac:dyDescent="0.2">
      <c r="A23" s="6" t="s">
        <v>115</v>
      </c>
      <c r="B23" t="str">
        <f t="shared" ca="1" si="0"/>
        <v>3. And how important do you expect the following will be for you in the coming year? [Electronic assessment, submission &amp; feedback tools]</v>
      </c>
      <c r="D23">
        <f t="shared" ca="1" si="13"/>
        <v>114</v>
      </c>
      <c r="E23">
        <f t="shared" ca="1" si="13"/>
        <v>58</v>
      </c>
      <c r="F23">
        <f t="shared" ca="1" si="13"/>
        <v>21</v>
      </c>
      <c r="G23">
        <f t="shared" ca="1" si="13"/>
        <v>9</v>
      </c>
      <c r="H23">
        <f t="shared" ca="1" si="13"/>
        <v>16</v>
      </c>
      <c r="I23">
        <f t="shared" ca="1" si="13"/>
        <v>8</v>
      </c>
      <c r="J23">
        <f t="shared" ca="1" si="2"/>
        <v>226</v>
      </c>
      <c r="K23" t="str">
        <f t="shared" ca="1" si="3"/>
        <v>Electronic assessment, submission &amp; feedback tools</v>
      </c>
      <c r="L23" s="38" t="str">
        <f t="shared" ca="1" si="4"/>
        <v>Electronic assessment, submission
&amp; feedback tools</v>
      </c>
      <c r="M23" s="2">
        <f t="shared" ca="1" si="5"/>
        <v>0.50442477876106195</v>
      </c>
      <c r="N23" s="2">
        <f t="shared" ca="1" si="6"/>
        <v>0.25663716814159293</v>
      </c>
      <c r="O23" s="2">
        <f t="shared" ca="1" si="7"/>
        <v>4.6460176991150445E-2</v>
      </c>
      <c r="P23" s="2">
        <f t="shared" ca="1" si="8"/>
        <v>-4.6460176991150445E-2</v>
      </c>
      <c r="Q23" s="2">
        <f t="shared" ca="1" si="9"/>
        <v>-3.9823008849557522E-2</v>
      </c>
      <c r="R23" s="2">
        <f t="shared" ca="1" si="10"/>
        <v>-7.0796460176991149E-2</v>
      </c>
      <c r="S23" s="2">
        <f t="shared" ca="1" si="11"/>
        <v>3.5398230088495575E-2</v>
      </c>
      <c r="T23" s="31">
        <f t="shared" ca="1" si="12"/>
        <v>0.76106194690265494</v>
      </c>
    </row>
    <row r="24" spans="1:20" x14ac:dyDescent="0.2">
      <c r="A24" s="6" t="s">
        <v>116</v>
      </c>
      <c r="B24" t="str">
        <f t="shared" ca="1" si="0"/>
        <v>3. And how important do you expect the following will be for you in the coming year? [Content Management Systems and VLEs]</v>
      </c>
      <c r="D24">
        <f t="shared" ca="1" si="13"/>
        <v>134</v>
      </c>
      <c r="E24">
        <f t="shared" ca="1" si="13"/>
        <v>47</v>
      </c>
      <c r="F24">
        <f t="shared" ca="1" si="13"/>
        <v>23</v>
      </c>
      <c r="G24">
        <f t="shared" ca="1" si="13"/>
        <v>8</v>
      </c>
      <c r="H24">
        <f t="shared" ca="1" si="13"/>
        <v>8</v>
      </c>
      <c r="I24">
        <f t="shared" ca="1" si="13"/>
        <v>6</v>
      </c>
      <c r="J24">
        <f t="shared" ca="1" si="2"/>
        <v>226</v>
      </c>
      <c r="K24" t="str">
        <f t="shared" ca="1" si="3"/>
        <v>Content Management Systems and VLEs</v>
      </c>
      <c r="L24" s="38" t="str">
        <f t="shared" ca="1" si="4"/>
        <v>Content Management
Systems and VLEs</v>
      </c>
      <c r="M24" s="2">
        <f t="shared" ca="1" si="5"/>
        <v>0.59292035398230092</v>
      </c>
      <c r="N24" s="2">
        <f t="shared" ca="1" si="6"/>
        <v>0.20796460176991149</v>
      </c>
      <c r="O24" s="2">
        <f t="shared" ca="1" si="7"/>
        <v>5.0884955752212392E-2</v>
      </c>
      <c r="P24" s="2">
        <f t="shared" ca="1" si="8"/>
        <v>-5.0884955752212392E-2</v>
      </c>
      <c r="Q24" s="2">
        <f t="shared" ca="1" si="9"/>
        <v>-3.5398230088495575E-2</v>
      </c>
      <c r="R24" s="2">
        <f t="shared" ca="1" si="10"/>
        <v>-3.5398230088495575E-2</v>
      </c>
      <c r="S24" s="2">
        <f t="shared" ca="1" si="11"/>
        <v>2.6548672566371681E-2</v>
      </c>
      <c r="T24" s="31">
        <f t="shared" ca="1" si="12"/>
        <v>0.80088495575221241</v>
      </c>
    </row>
  </sheetData>
  <sortState ref="A3:T24">
    <sortCondition ref="T3:T24"/>
  </sortState>
  <pageMargins left="0.7" right="0.7" top="0.75" bottom="0.75" header="0.3" footer="0.3"/>
  <pageSetup paperSize="9" orientation="portrait" verticalDpi="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1"/>
  <sheetViews>
    <sheetView tabSelected="1" topLeftCell="L52" zoomScale="80" zoomScaleNormal="80" workbookViewId="0">
      <selection activeCell="AD47" sqref="X28:AD47"/>
    </sheetView>
  </sheetViews>
  <sheetFormatPr defaultRowHeight="12.75" x14ac:dyDescent="0.2"/>
  <cols>
    <col min="2" max="2" width="22.140625" customWidth="1"/>
    <col min="11" max="11" width="13.85546875" customWidth="1"/>
    <col min="12" max="12" width="18.7109375" customWidth="1"/>
  </cols>
  <sheetData>
    <row r="1" spans="1:31" ht="17.25" x14ac:dyDescent="0.2">
      <c r="A1" s="9" t="str">
        <f>"'Form responses "&amp;E1&amp;"'!"</f>
        <v>'Form responses 2017'!</v>
      </c>
      <c r="B1" s="7" t="str">
        <f>"How important do you expect the following will be for you in the coming year?  ("&amp;L28&amp;" and "&amp;L2&amp;" comparison)"</f>
        <v>How important do you expect the following will be for you in the coming year?  (2016 and 2017 comparison)</v>
      </c>
      <c r="C1" s="6"/>
      <c r="D1" s="6"/>
      <c r="E1">
        <v>2017</v>
      </c>
    </row>
    <row r="2" spans="1:31" ht="17.25" x14ac:dyDescent="0.2">
      <c r="A2" s="6" t="s">
        <v>3</v>
      </c>
      <c r="B2" s="7"/>
      <c r="C2" s="6"/>
      <c r="D2" s="6">
        <v>5</v>
      </c>
      <c r="E2">
        <v>4</v>
      </c>
      <c r="F2">
        <v>3</v>
      </c>
      <c r="G2">
        <v>2</v>
      </c>
      <c r="H2">
        <v>1</v>
      </c>
      <c r="I2" t="s">
        <v>5</v>
      </c>
      <c r="L2">
        <v>2017</v>
      </c>
      <c r="M2" s="6" t="str">
        <f>"Very important ("&amp;L2&amp;")"</f>
        <v>Very important (2017)</v>
      </c>
      <c r="N2" s="6" t="str">
        <f>"Important ("&amp;L2&amp;")"</f>
        <v>Important (2017)</v>
      </c>
      <c r="O2" s="6" t="str">
        <f>"Neutral ("&amp;L2&amp;")"</f>
        <v>Neutral (2017)</v>
      </c>
      <c r="P2" s="6" t="str">
        <f>"Neutral ("&amp;L2&amp;")"</f>
        <v>Neutral (2017)</v>
      </c>
      <c r="Q2" s="6" t="str">
        <f>"Unimportant ("&amp;L2&amp;")"</f>
        <v>Unimportant (2017)</v>
      </c>
      <c r="R2" s="6" t="str">
        <f>"Not at all important ("&amp;L2&amp;")"</f>
        <v>Not at all important (2017)</v>
      </c>
      <c r="S2" t="str">
        <f>"Don't know ("&amp;L2&amp;")"</f>
        <v>Don't know (2017)</v>
      </c>
      <c r="T2" s="6" t="s">
        <v>11</v>
      </c>
      <c r="U2">
        <v>2016</v>
      </c>
      <c r="V2" s="6" t="str">
        <f>"Very important ("&amp;U2&amp;")"</f>
        <v>Very important (2016)</v>
      </c>
      <c r="W2" s="6" t="str">
        <f>"Important ("&amp;U2&amp;")"</f>
        <v>Important (2016)</v>
      </c>
      <c r="X2" s="6" t="str">
        <f>"Neutral ("&amp;U2&amp;")"</f>
        <v>Neutral (2016)</v>
      </c>
      <c r="Y2" s="6" t="str">
        <f>"Neutral ("&amp;U2&amp;")"</f>
        <v>Neutral (2016)</v>
      </c>
      <c r="Z2" s="6" t="str">
        <f>"Unimportant ("&amp;U2&amp;")"</f>
        <v>Unimportant (2016)</v>
      </c>
      <c r="AA2" s="6" t="str">
        <f>"Not at all important ("&amp;U2&amp;")"</f>
        <v>Not at all important (2016)</v>
      </c>
      <c r="AB2" t="str">
        <f>"Don't know ("&amp;U2&amp;")"</f>
        <v>Don't know (2016)</v>
      </c>
      <c r="AC2" s="2" t="s">
        <v>35</v>
      </c>
      <c r="AE2" s="2" t="s">
        <v>36</v>
      </c>
    </row>
    <row r="3" spans="1:31" x14ac:dyDescent="0.2">
      <c r="A3" s="6" t="s">
        <v>96</v>
      </c>
      <c r="B3" t="str">
        <f t="shared" ref="B3:B24" ca="1" si="0">INDIRECT($A$1&amp;A3&amp;"1")</f>
        <v>3. And how important do you expect the following will be for you in the coming year? [One-to-One Device initiatives]</v>
      </c>
      <c r="D3">
        <f t="shared" ref="D3:I12" ca="1" si="1">COUNTIF(INDIRECT($A$1&amp;$A3&amp;":"&amp;$A3),D$2)</f>
        <v>16</v>
      </c>
      <c r="E3">
        <f t="shared" ca="1" si="1"/>
        <v>25</v>
      </c>
      <c r="F3">
        <f t="shared" ca="1" si="1"/>
        <v>40</v>
      </c>
      <c r="G3">
        <f t="shared" ca="1" si="1"/>
        <v>45</v>
      </c>
      <c r="H3">
        <f t="shared" ca="1" si="1"/>
        <v>68</v>
      </c>
      <c r="I3">
        <f t="shared" ca="1" si="1"/>
        <v>32</v>
      </c>
      <c r="J3">
        <f t="shared" ref="J3:J24" ca="1" si="2">SUM(D3:I3)</f>
        <v>226</v>
      </c>
      <c r="L3" t="str">
        <f t="shared" ref="L3:L24" ca="1" si="3">MID(B3,FIND("[",B3)+1,LEN(B3)-FIND("[",B3)-1)</f>
        <v>One-to-One Device initiatives</v>
      </c>
      <c r="M3" s="2">
        <f t="shared" ref="M3:M24" ca="1" si="4">D3/$J3</f>
        <v>7.0796460176991149E-2</v>
      </c>
      <c r="N3" s="2">
        <f t="shared" ref="N3:N24" ca="1" si="5">E3/$J3</f>
        <v>0.11061946902654868</v>
      </c>
      <c r="O3" s="2">
        <f t="shared" ref="O3:O24" ca="1" si="6">F3/$J3/2</f>
        <v>8.8495575221238937E-2</v>
      </c>
      <c r="P3" s="2">
        <f t="shared" ref="P3:P24" ca="1" si="7">-O3</f>
        <v>-8.8495575221238937E-2</v>
      </c>
      <c r="Q3" s="2">
        <f t="shared" ref="Q3:Q24" ca="1" si="8">-G3/$J3</f>
        <v>-0.19911504424778761</v>
      </c>
      <c r="R3" s="2">
        <f t="shared" ref="R3:R24" ca="1" si="9">-H3/$J3</f>
        <v>-0.30088495575221241</v>
      </c>
      <c r="S3" s="2">
        <f t="shared" ref="S3:S24" ca="1" si="10">I3/$J3</f>
        <v>0.1415929203539823</v>
      </c>
      <c r="T3" s="8">
        <f t="shared" ref="T3:T24" ca="1" si="11">M3+N3</f>
        <v>0.18141592920353983</v>
      </c>
      <c r="U3" s="8"/>
      <c r="V3" s="2">
        <f ca="1">IFERROR(VLOOKUP($L3,$L$29:$T$49,COLUMN()-20,FALSE),"")</f>
        <v>4.0816326530612242E-2</v>
      </c>
      <c r="W3" s="2">
        <f t="shared" ref="W3:AC18" ca="1" si="12">IFERROR(VLOOKUP($L3,$L$29:$T$49,COLUMN()-20,FALSE),"")</f>
        <v>8.1632653061224483E-2</v>
      </c>
      <c r="X3" s="2">
        <f t="shared" ca="1" si="12"/>
        <v>8.7755102040816324E-2</v>
      </c>
      <c r="Y3" s="2">
        <f t="shared" ca="1" si="12"/>
        <v>-8.7755102040816324E-2</v>
      </c>
      <c r="Z3" s="2">
        <f t="shared" ca="1" si="12"/>
        <v>-0.21224489795918366</v>
      </c>
      <c r="AA3" s="2">
        <f t="shared" ca="1" si="12"/>
        <v>-0.29795918367346941</v>
      </c>
      <c r="AB3" s="2">
        <f t="shared" ca="1" si="12"/>
        <v>0.19183673469387755</v>
      </c>
      <c r="AC3" s="2">
        <f t="shared" ca="1" si="12"/>
        <v>0.12244897959183673</v>
      </c>
      <c r="AE3" s="8">
        <f ca="1">IFERROR(T3-AC3,"")</f>
        <v>5.8966949611703096E-2</v>
      </c>
    </row>
    <row r="4" spans="1:31" x14ac:dyDescent="0.2">
      <c r="A4" s="6" t="s">
        <v>97</v>
      </c>
      <c r="B4" t="str">
        <f t="shared" ca="1" si="0"/>
        <v>3. And how important do you expect the following will be for you in the coming year? [Digital and Open Badges]</v>
      </c>
      <c r="D4">
        <f t="shared" ca="1" si="1"/>
        <v>16</v>
      </c>
      <c r="E4">
        <f t="shared" ca="1" si="1"/>
        <v>40</v>
      </c>
      <c r="F4">
        <f t="shared" ca="1" si="1"/>
        <v>47</v>
      </c>
      <c r="G4">
        <f t="shared" ca="1" si="1"/>
        <v>55</v>
      </c>
      <c r="H4">
        <f t="shared" ca="1" si="1"/>
        <v>59</v>
      </c>
      <c r="I4">
        <f t="shared" ca="1" si="1"/>
        <v>9</v>
      </c>
      <c r="J4">
        <f t="shared" ca="1" si="2"/>
        <v>226</v>
      </c>
      <c r="L4" t="str">
        <f t="shared" ca="1" si="3"/>
        <v>Digital and Open Badges</v>
      </c>
      <c r="M4" s="2">
        <f t="shared" ca="1" si="4"/>
        <v>7.0796460176991149E-2</v>
      </c>
      <c r="N4" s="2">
        <f t="shared" ca="1" si="5"/>
        <v>0.17699115044247787</v>
      </c>
      <c r="O4" s="2">
        <f t="shared" ca="1" si="6"/>
        <v>0.10398230088495575</v>
      </c>
      <c r="P4" s="2">
        <f t="shared" ca="1" si="7"/>
        <v>-0.10398230088495575</v>
      </c>
      <c r="Q4" s="2">
        <f t="shared" ca="1" si="8"/>
        <v>-0.24336283185840707</v>
      </c>
      <c r="R4" s="2">
        <f t="shared" ca="1" si="9"/>
        <v>-0.26106194690265488</v>
      </c>
      <c r="S4" s="2">
        <f t="shared" ca="1" si="10"/>
        <v>3.9823008849557522E-2</v>
      </c>
      <c r="T4" s="8">
        <f t="shared" ca="1" si="11"/>
        <v>0.24778761061946902</v>
      </c>
      <c r="U4" s="8"/>
      <c r="V4" s="2">
        <f t="shared" ref="V4:AC24" ca="1" si="13">IFERROR(VLOOKUP($L4,$L$29:$T$49,COLUMN()-20,FALSE),"")</f>
        <v>9.7959183673469383E-2</v>
      </c>
      <c r="W4" s="2">
        <f t="shared" ca="1" si="12"/>
        <v>0.2</v>
      </c>
      <c r="X4" s="2">
        <f t="shared" ca="1" si="12"/>
        <v>0.10612244897959183</v>
      </c>
      <c r="Y4" s="2">
        <f t="shared" ca="1" si="12"/>
        <v>-0.10612244897959183</v>
      </c>
      <c r="Z4" s="2">
        <f t="shared" ca="1" si="12"/>
        <v>-0.19183673469387755</v>
      </c>
      <c r="AA4" s="2">
        <f t="shared" ca="1" si="12"/>
        <v>-0.26122448979591839</v>
      </c>
      <c r="AB4" s="2">
        <f t="shared" ca="1" si="12"/>
        <v>3.6734693877551024E-2</v>
      </c>
      <c r="AC4" s="2">
        <f t="shared" ca="1" si="12"/>
        <v>0.29795918367346941</v>
      </c>
      <c r="AE4" s="8">
        <f t="shared" ref="AE4:AE24" ca="1" si="14">IFERROR(T4-AC4,"")</f>
        <v>-5.0171573054000385E-2</v>
      </c>
    </row>
    <row r="5" spans="1:31" x14ac:dyDescent="0.2">
      <c r="A5" s="6" t="s">
        <v>98</v>
      </c>
      <c r="B5" t="str">
        <f t="shared" ca="1" si="0"/>
        <v>3. And how important do you expect the following will be for you in the coming year? [Augmented and Virtual Reality]</v>
      </c>
      <c r="D5">
        <f t="shared" ca="1" si="1"/>
        <v>32</v>
      </c>
      <c r="E5">
        <f t="shared" ca="1" si="1"/>
        <v>33</v>
      </c>
      <c r="F5">
        <f t="shared" ca="1" si="1"/>
        <v>55</v>
      </c>
      <c r="G5">
        <f t="shared" ca="1" si="1"/>
        <v>34</v>
      </c>
      <c r="H5">
        <f t="shared" ca="1" si="1"/>
        <v>70</v>
      </c>
      <c r="I5">
        <f t="shared" ca="1" si="1"/>
        <v>2</v>
      </c>
      <c r="J5">
        <f t="shared" ca="1" si="2"/>
        <v>226</v>
      </c>
      <c r="L5" t="str">
        <f t="shared" ca="1" si="3"/>
        <v>Augmented and Virtual Reality</v>
      </c>
      <c r="M5" s="2">
        <f t="shared" ca="1" si="4"/>
        <v>0.1415929203539823</v>
      </c>
      <c r="N5" s="2">
        <f t="shared" ca="1" si="5"/>
        <v>0.14601769911504425</v>
      </c>
      <c r="O5" s="2">
        <f t="shared" ca="1" si="6"/>
        <v>0.12168141592920353</v>
      </c>
      <c r="P5" s="2">
        <f t="shared" ca="1" si="7"/>
        <v>-0.12168141592920353</v>
      </c>
      <c r="Q5" s="2">
        <f t="shared" ca="1" si="8"/>
        <v>-0.15044247787610621</v>
      </c>
      <c r="R5" s="2">
        <f t="shared" ca="1" si="9"/>
        <v>-0.30973451327433627</v>
      </c>
      <c r="S5" s="2">
        <f t="shared" ca="1" si="10"/>
        <v>8.8495575221238937E-3</v>
      </c>
      <c r="T5" s="8">
        <f t="shared" ca="1" si="11"/>
        <v>0.28761061946902655</v>
      </c>
      <c r="U5" s="8"/>
      <c r="V5" s="2" t="str">
        <f t="shared" ca="1" si="13"/>
        <v/>
      </c>
      <c r="W5" s="2" t="str">
        <f t="shared" ca="1" si="12"/>
        <v/>
      </c>
      <c r="X5" s="2" t="str">
        <f t="shared" ca="1" si="12"/>
        <v/>
      </c>
      <c r="Y5" s="2" t="str">
        <f t="shared" ca="1" si="12"/>
        <v/>
      </c>
      <c r="Z5" s="2" t="str">
        <f t="shared" ca="1" si="12"/>
        <v/>
      </c>
      <c r="AA5" s="2" t="str">
        <f t="shared" ca="1" si="12"/>
        <v/>
      </c>
      <c r="AB5" s="2" t="str">
        <f t="shared" ca="1" si="12"/>
        <v/>
      </c>
      <c r="AC5" s="2" t="str">
        <f t="shared" ca="1" si="12"/>
        <v/>
      </c>
      <c r="AE5" s="8" t="str">
        <f t="shared" ca="1" si="14"/>
        <v/>
      </c>
    </row>
    <row r="6" spans="1:31" x14ac:dyDescent="0.2">
      <c r="A6" s="6" t="s">
        <v>99</v>
      </c>
      <c r="B6" t="str">
        <f t="shared" ca="1" si="0"/>
        <v>3. And how important do you expect the following will be for you in the coming year? [Game-based/playful learning]</v>
      </c>
      <c r="D6">
        <f t="shared" ca="1" si="1"/>
        <v>24</v>
      </c>
      <c r="E6">
        <f t="shared" ca="1" si="1"/>
        <v>44</v>
      </c>
      <c r="F6">
        <f t="shared" ca="1" si="1"/>
        <v>64</v>
      </c>
      <c r="G6">
        <f t="shared" ca="1" si="1"/>
        <v>45</v>
      </c>
      <c r="H6">
        <f t="shared" ca="1" si="1"/>
        <v>47</v>
      </c>
      <c r="I6">
        <f t="shared" ca="1" si="1"/>
        <v>2</v>
      </c>
      <c r="J6">
        <f t="shared" ca="1" si="2"/>
        <v>226</v>
      </c>
      <c r="L6" t="str">
        <f t="shared" ca="1" si="3"/>
        <v>Game-based/playful learning</v>
      </c>
      <c r="M6" s="2">
        <f t="shared" ca="1" si="4"/>
        <v>0.10619469026548672</v>
      </c>
      <c r="N6" s="2">
        <f t="shared" ca="1" si="5"/>
        <v>0.19469026548672566</v>
      </c>
      <c r="O6" s="2">
        <f t="shared" ca="1" si="6"/>
        <v>0.1415929203539823</v>
      </c>
      <c r="P6" s="2">
        <f t="shared" ca="1" si="7"/>
        <v>-0.1415929203539823</v>
      </c>
      <c r="Q6" s="2">
        <f t="shared" ca="1" si="8"/>
        <v>-0.19911504424778761</v>
      </c>
      <c r="R6" s="2">
        <f t="shared" ca="1" si="9"/>
        <v>-0.20796460176991149</v>
      </c>
      <c r="S6" s="2">
        <f t="shared" ca="1" si="10"/>
        <v>8.8495575221238937E-3</v>
      </c>
      <c r="T6" s="8">
        <f t="shared" ca="1" si="11"/>
        <v>0.30088495575221241</v>
      </c>
      <c r="U6" s="8"/>
      <c r="V6" s="2">
        <f t="shared" ca="1" si="13"/>
        <v>8.5714285714285715E-2</v>
      </c>
      <c r="W6" s="2">
        <f t="shared" ca="1" si="12"/>
        <v>0.17551020408163265</v>
      </c>
      <c r="X6" s="2">
        <f t="shared" ca="1" si="12"/>
        <v>0.12448979591836734</v>
      </c>
      <c r="Y6" s="2">
        <f t="shared" ca="1" si="12"/>
        <v>-0.12448979591836734</v>
      </c>
      <c r="Z6" s="2">
        <f t="shared" ca="1" si="12"/>
        <v>-0.20816326530612245</v>
      </c>
      <c r="AA6" s="2">
        <f t="shared" ca="1" si="12"/>
        <v>-0.24081632653061225</v>
      </c>
      <c r="AB6" s="2">
        <f t="shared" ca="1" si="12"/>
        <v>4.0816326530612242E-2</v>
      </c>
      <c r="AC6" s="2">
        <f t="shared" ca="1" si="12"/>
        <v>0.26122448979591839</v>
      </c>
      <c r="AE6" s="8">
        <f t="shared" ca="1" si="14"/>
        <v>3.9660465956294022E-2</v>
      </c>
    </row>
    <row r="7" spans="1:31" x14ac:dyDescent="0.2">
      <c r="A7" s="6" t="s">
        <v>100</v>
      </c>
      <c r="B7" t="str">
        <f t="shared" ca="1" si="0"/>
        <v>3. And how important do you expect the following will be for you in the coming year? [MOOCs, SPOCs, TOOCs etc.]</v>
      </c>
      <c r="D7">
        <f t="shared" ca="1" si="1"/>
        <v>39</v>
      </c>
      <c r="E7">
        <f t="shared" ca="1" si="1"/>
        <v>41</v>
      </c>
      <c r="F7">
        <f t="shared" ca="1" si="1"/>
        <v>37</v>
      </c>
      <c r="G7">
        <f t="shared" ca="1" si="1"/>
        <v>48</v>
      </c>
      <c r="H7">
        <f t="shared" ca="1" si="1"/>
        <v>55</v>
      </c>
      <c r="I7">
        <f t="shared" ca="1" si="1"/>
        <v>6</v>
      </c>
      <c r="J7">
        <f t="shared" ca="1" si="2"/>
        <v>226</v>
      </c>
      <c r="L7" t="str">
        <f t="shared" ca="1" si="3"/>
        <v>MOOCs, SPOCs, TOOCs etc.</v>
      </c>
      <c r="M7" s="2">
        <f t="shared" ca="1" si="4"/>
        <v>0.17256637168141592</v>
      </c>
      <c r="N7" s="2">
        <f t="shared" ca="1" si="5"/>
        <v>0.18141592920353983</v>
      </c>
      <c r="O7" s="2">
        <f t="shared" ca="1" si="6"/>
        <v>8.185840707964602E-2</v>
      </c>
      <c r="P7" s="2">
        <f t="shared" ca="1" si="7"/>
        <v>-8.185840707964602E-2</v>
      </c>
      <c r="Q7" s="2">
        <f t="shared" ca="1" si="8"/>
        <v>-0.21238938053097345</v>
      </c>
      <c r="R7" s="2">
        <f t="shared" ca="1" si="9"/>
        <v>-0.24336283185840707</v>
      </c>
      <c r="S7" s="2">
        <f t="shared" ca="1" si="10"/>
        <v>2.6548672566371681E-2</v>
      </c>
      <c r="T7" s="8">
        <f t="shared" ca="1" si="11"/>
        <v>0.35398230088495575</v>
      </c>
      <c r="U7" s="8"/>
      <c r="V7" s="2">
        <f t="shared" ca="1" si="13"/>
        <v>0.13469387755102041</v>
      </c>
      <c r="W7" s="2">
        <f t="shared" ca="1" si="12"/>
        <v>0.18367346938775511</v>
      </c>
      <c r="X7" s="2">
        <f t="shared" ca="1" si="12"/>
        <v>0.11632653061224489</v>
      </c>
      <c r="Y7" s="2">
        <f t="shared" ca="1" si="12"/>
        <v>-0.11632653061224489</v>
      </c>
      <c r="Z7" s="2">
        <f t="shared" ca="1" si="12"/>
        <v>-0.21632653061224491</v>
      </c>
      <c r="AA7" s="2">
        <f t="shared" ca="1" si="12"/>
        <v>-0.2</v>
      </c>
      <c r="AB7" s="2">
        <f t="shared" ca="1" si="12"/>
        <v>3.2653061224489799E-2</v>
      </c>
      <c r="AC7" s="2">
        <f t="shared" ca="1" si="12"/>
        <v>0.31836734693877555</v>
      </c>
      <c r="AE7" s="8">
        <f t="shared" ca="1" si="14"/>
        <v>3.5614953946180194E-2</v>
      </c>
    </row>
    <row r="8" spans="1:31" x14ac:dyDescent="0.2">
      <c r="A8" s="6" t="s">
        <v>101</v>
      </c>
      <c r="B8" t="str">
        <f t="shared" ca="1" si="0"/>
        <v>3. And how important do you expect the following will be for you in the coming year? [Open Education (Practices, Policy &amp; Resources)]</v>
      </c>
      <c r="D8">
        <f t="shared" ca="1" si="1"/>
        <v>35</v>
      </c>
      <c r="E8">
        <f t="shared" ca="1" si="1"/>
        <v>50</v>
      </c>
      <c r="F8">
        <f t="shared" ca="1" si="1"/>
        <v>55</v>
      </c>
      <c r="G8">
        <f t="shared" ca="1" si="1"/>
        <v>44</v>
      </c>
      <c r="H8">
        <f t="shared" ca="1" si="1"/>
        <v>37</v>
      </c>
      <c r="I8">
        <f t="shared" ca="1" si="1"/>
        <v>5</v>
      </c>
      <c r="J8">
        <f t="shared" ca="1" si="2"/>
        <v>226</v>
      </c>
      <c r="L8" t="str">
        <f t="shared" ca="1" si="3"/>
        <v>Open Education (Practices, Policy &amp; Resources)</v>
      </c>
      <c r="M8" s="2">
        <f t="shared" ca="1" si="4"/>
        <v>0.15486725663716813</v>
      </c>
      <c r="N8" s="2">
        <f t="shared" ca="1" si="5"/>
        <v>0.22123893805309736</v>
      </c>
      <c r="O8" s="2">
        <f t="shared" ca="1" si="6"/>
        <v>0.12168141592920353</v>
      </c>
      <c r="P8" s="2">
        <f t="shared" ca="1" si="7"/>
        <v>-0.12168141592920353</v>
      </c>
      <c r="Q8" s="2">
        <f t="shared" ca="1" si="8"/>
        <v>-0.19469026548672566</v>
      </c>
      <c r="R8" s="2">
        <f t="shared" ca="1" si="9"/>
        <v>-0.16371681415929204</v>
      </c>
      <c r="S8" s="2">
        <f t="shared" ca="1" si="10"/>
        <v>2.2123893805309734E-2</v>
      </c>
      <c r="T8" s="8">
        <f t="shared" ca="1" si="11"/>
        <v>0.37610619469026552</v>
      </c>
      <c r="U8" s="8"/>
      <c r="V8" s="2">
        <f t="shared" ca="1" si="13"/>
        <v>0.17959183673469387</v>
      </c>
      <c r="W8" s="2">
        <f t="shared" ca="1" si="12"/>
        <v>0.26122448979591839</v>
      </c>
      <c r="X8" s="2">
        <f t="shared" ca="1" si="12"/>
        <v>0.14285714285714285</v>
      </c>
      <c r="Y8" s="2">
        <f t="shared" ca="1" si="12"/>
        <v>-0.14285714285714285</v>
      </c>
      <c r="Z8" s="2">
        <f t="shared" ca="1" si="12"/>
        <v>-0.12244897959183673</v>
      </c>
      <c r="AA8" s="2">
        <f t="shared" ca="1" si="12"/>
        <v>-0.12244897959183673</v>
      </c>
      <c r="AB8" s="2">
        <f t="shared" ca="1" si="12"/>
        <v>2.8571428571428571E-2</v>
      </c>
      <c r="AC8" s="2">
        <f t="shared" ca="1" si="12"/>
        <v>0.44081632653061226</v>
      </c>
      <c r="AE8" s="8">
        <f t="shared" ca="1" si="14"/>
        <v>-6.4710131840346741E-2</v>
      </c>
    </row>
    <row r="9" spans="1:31" x14ac:dyDescent="0.2">
      <c r="A9" s="6" t="s">
        <v>102</v>
      </c>
      <c r="B9" t="str">
        <f t="shared" ca="1" si="0"/>
        <v>3. And how important do you expect the following will be for you in the coming year? [Learning Space Design]</v>
      </c>
      <c r="D9">
        <f t="shared" ca="1" si="1"/>
        <v>44</v>
      </c>
      <c r="E9">
        <f t="shared" ca="1" si="1"/>
        <v>48</v>
      </c>
      <c r="F9">
        <f t="shared" ca="1" si="1"/>
        <v>56</v>
      </c>
      <c r="G9">
        <f t="shared" ca="1" si="1"/>
        <v>35</v>
      </c>
      <c r="H9">
        <f t="shared" ca="1" si="1"/>
        <v>32</v>
      </c>
      <c r="I9">
        <f t="shared" ca="1" si="1"/>
        <v>11</v>
      </c>
      <c r="J9">
        <f t="shared" ca="1" si="2"/>
        <v>226</v>
      </c>
      <c r="L9" t="str">
        <f t="shared" ca="1" si="3"/>
        <v>Learning Space Design</v>
      </c>
      <c r="M9" s="2">
        <f t="shared" ca="1" si="4"/>
        <v>0.19469026548672566</v>
      </c>
      <c r="N9" s="2">
        <f t="shared" ca="1" si="5"/>
        <v>0.21238938053097345</v>
      </c>
      <c r="O9" s="2">
        <f t="shared" ca="1" si="6"/>
        <v>0.12389380530973451</v>
      </c>
      <c r="P9" s="2">
        <f t="shared" ca="1" si="7"/>
        <v>-0.12389380530973451</v>
      </c>
      <c r="Q9" s="2">
        <f t="shared" ca="1" si="8"/>
        <v>-0.15486725663716813</v>
      </c>
      <c r="R9" s="2">
        <f t="shared" ca="1" si="9"/>
        <v>-0.1415929203539823</v>
      </c>
      <c r="S9" s="2">
        <f t="shared" ca="1" si="10"/>
        <v>4.8672566371681415E-2</v>
      </c>
      <c r="T9" s="8">
        <f t="shared" ca="1" si="11"/>
        <v>0.40707964601769908</v>
      </c>
      <c r="U9" s="8"/>
      <c r="V9" s="2" t="str">
        <f t="shared" ca="1" si="13"/>
        <v/>
      </c>
      <c r="W9" s="2" t="str">
        <f t="shared" ca="1" si="12"/>
        <v/>
      </c>
      <c r="X9" s="2" t="str">
        <f t="shared" ca="1" si="12"/>
        <v/>
      </c>
      <c r="Y9" s="2" t="str">
        <f t="shared" ca="1" si="12"/>
        <v/>
      </c>
      <c r="Z9" s="2" t="str">
        <f t="shared" ca="1" si="12"/>
        <v/>
      </c>
      <c r="AA9" s="2" t="str">
        <f t="shared" ca="1" si="12"/>
        <v/>
      </c>
      <c r="AB9" s="2" t="str">
        <f t="shared" ca="1" si="12"/>
        <v/>
      </c>
      <c r="AC9" s="2" t="str">
        <f t="shared" ca="1" si="12"/>
        <v/>
      </c>
      <c r="AE9" s="8" t="str">
        <f t="shared" ca="1" si="14"/>
        <v/>
      </c>
    </row>
    <row r="10" spans="1:31" x14ac:dyDescent="0.2">
      <c r="A10" s="6" t="s">
        <v>95</v>
      </c>
      <c r="B10" t="str">
        <f t="shared" ca="1" si="0"/>
        <v>3. And how important do you expect the following will be for you in the coming year? [Assistive technologies]</v>
      </c>
      <c r="D10">
        <f t="shared" ca="1" si="1"/>
        <v>31</v>
      </c>
      <c r="E10">
        <f t="shared" ca="1" si="1"/>
        <v>62</v>
      </c>
      <c r="F10">
        <f t="shared" ca="1" si="1"/>
        <v>62</v>
      </c>
      <c r="G10">
        <f t="shared" ca="1" si="1"/>
        <v>32</v>
      </c>
      <c r="H10">
        <f t="shared" ca="1" si="1"/>
        <v>28</v>
      </c>
      <c r="I10">
        <f t="shared" ca="1" si="1"/>
        <v>11</v>
      </c>
      <c r="J10">
        <f t="shared" ca="1" si="2"/>
        <v>226</v>
      </c>
      <c r="L10" t="str">
        <f t="shared" ca="1" si="3"/>
        <v>Assistive technologies</v>
      </c>
      <c r="M10" s="2">
        <f t="shared" ca="1" si="4"/>
        <v>0.13716814159292035</v>
      </c>
      <c r="N10" s="2">
        <f t="shared" ca="1" si="5"/>
        <v>0.27433628318584069</v>
      </c>
      <c r="O10" s="2">
        <f t="shared" ca="1" si="6"/>
        <v>0.13716814159292035</v>
      </c>
      <c r="P10" s="2">
        <f t="shared" ca="1" si="7"/>
        <v>-0.13716814159292035</v>
      </c>
      <c r="Q10" s="2">
        <f t="shared" ca="1" si="8"/>
        <v>-0.1415929203539823</v>
      </c>
      <c r="R10" s="2">
        <f t="shared" ca="1" si="9"/>
        <v>-0.12389380530973451</v>
      </c>
      <c r="S10" s="2">
        <f t="shared" ca="1" si="10"/>
        <v>4.8672566371681415E-2</v>
      </c>
      <c r="T10" s="8">
        <f t="shared" ca="1" si="11"/>
        <v>0.41150442477876104</v>
      </c>
      <c r="U10" s="8"/>
      <c r="V10" s="2">
        <f t="shared" ca="1" si="13"/>
        <v>0.12653061224489795</v>
      </c>
      <c r="W10" s="2">
        <f t="shared" ca="1" si="12"/>
        <v>0.20408163265306123</v>
      </c>
      <c r="X10" s="2">
        <f t="shared" ca="1" si="12"/>
        <v>0.14489795918367346</v>
      </c>
      <c r="Y10" s="2">
        <f t="shared" ca="1" si="12"/>
        <v>-0.14489795918367346</v>
      </c>
      <c r="Z10" s="2">
        <f t="shared" ca="1" si="12"/>
        <v>-0.22857142857142856</v>
      </c>
      <c r="AA10" s="2">
        <f t="shared" ca="1" si="12"/>
        <v>-0.11428571428571428</v>
      </c>
      <c r="AB10" s="2">
        <f t="shared" ca="1" si="12"/>
        <v>3.6734693877551024E-2</v>
      </c>
      <c r="AC10" s="2">
        <f t="shared" ca="1" si="12"/>
        <v>0.33061224489795915</v>
      </c>
      <c r="AE10" s="8">
        <f t="shared" ca="1" si="14"/>
        <v>8.0892179880801884E-2</v>
      </c>
    </row>
    <row r="11" spans="1:31" x14ac:dyDescent="0.2">
      <c r="A11" s="6" t="s">
        <v>103</v>
      </c>
      <c r="B11" t="str">
        <f t="shared" ca="1" si="0"/>
        <v>3. And how important do you expect the following will be for you in the coming year? [Blogs]</v>
      </c>
      <c r="D11">
        <f t="shared" ca="1" si="1"/>
        <v>45</v>
      </c>
      <c r="E11">
        <f t="shared" ca="1" si="1"/>
        <v>49</v>
      </c>
      <c r="F11">
        <f t="shared" ca="1" si="1"/>
        <v>50</v>
      </c>
      <c r="G11">
        <f t="shared" ca="1" si="1"/>
        <v>43</v>
      </c>
      <c r="H11">
        <f t="shared" ca="1" si="1"/>
        <v>36</v>
      </c>
      <c r="I11">
        <f t="shared" ca="1" si="1"/>
        <v>3</v>
      </c>
      <c r="J11">
        <f t="shared" ca="1" si="2"/>
        <v>226</v>
      </c>
      <c r="L11" t="str">
        <f t="shared" ca="1" si="3"/>
        <v>Blogs</v>
      </c>
      <c r="M11" s="2">
        <f t="shared" ca="1" si="4"/>
        <v>0.19911504424778761</v>
      </c>
      <c r="N11" s="2">
        <f t="shared" ca="1" si="5"/>
        <v>0.2168141592920354</v>
      </c>
      <c r="O11" s="2">
        <f t="shared" ca="1" si="6"/>
        <v>0.11061946902654868</v>
      </c>
      <c r="P11" s="2">
        <f t="shared" ca="1" si="7"/>
        <v>-0.11061946902654868</v>
      </c>
      <c r="Q11" s="2">
        <f t="shared" ca="1" si="8"/>
        <v>-0.19026548672566371</v>
      </c>
      <c r="R11" s="2">
        <f t="shared" ca="1" si="9"/>
        <v>-0.15929203539823009</v>
      </c>
      <c r="S11" s="2">
        <f t="shared" ca="1" si="10"/>
        <v>1.3274336283185841E-2</v>
      </c>
      <c r="T11" s="8">
        <f t="shared" ca="1" si="11"/>
        <v>0.41592920353982299</v>
      </c>
      <c r="U11" s="8"/>
      <c r="V11" s="2">
        <f t="shared" ca="1" si="13"/>
        <v>0.16326530612244897</v>
      </c>
      <c r="W11" s="2">
        <f t="shared" ca="1" si="12"/>
        <v>0.25714285714285712</v>
      </c>
      <c r="X11" s="2">
        <f t="shared" ca="1" si="12"/>
        <v>0.1489795918367347</v>
      </c>
      <c r="Y11" s="2">
        <f t="shared" ca="1" si="12"/>
        <v>-0.1489795918367347</v>
      </c>
      <c r="Z11" s="2">
        <f t="shared" ca="1" si="12"/>
        <v>-0.1306122448979592</v>
      </c>
      <c r="AA11" s="2">
        <f t="shared" ca="1" si="12"/>
        <v>-0.1306122448979592</v>
      </c>
      <c r="AB11" s="2">
        <f t="shared" ca="1" si="12"/>
        <v>2.0408163265306121E-2</v>
      </c>
      <c r="AC11" s="2">
        <f t="shared" ca="1" si="12"/>
        <v>0.42040816326530606</v>
      </c>
      <c r="AE11" s="8">
        <f t="shared" ca="1" si="14"/>
        <v>-4.4789597254830671E-3</v>
      </c>
    </row>
    <row r="12" spans="1:31" x14ac:dyDescent="0.2">
      <c r="A12" s="6" t="s">
        <v>104</v>
      </c>
      <c r="B12" t="str">
        <f t="shared" ca="1" si="0"/>
        <v>3. And how important do you expect the following will be for you in the coming year? [Digital repositories]</v>
      </c>
      <c r="D12">
        <f t="shared" ca="1" si="1"/>
        <v>38</v>
      </c>
      <c r="E12">
        <f t="shared" ca="1" si="1"/>
        <v>56</v>
      </c>
      <c r="F12">
        <f t="shared" ca="1" si="1"/>
        <v>50</v>
      </c>
      <c r="G12">
        <f t="shared" ca="1" si="1"/>
        <v>41</v>
      </c>
      <c r="H12">
        <f t="shared" ca="1" si="1"/>
        <v>34</v>
      </c>
      <c r="I12">
        <f t="shared" ca="1" si="1"/>
        <v>7</v>
      </c>
      <c r="J12">
        <f t="shared" ca="1" si="2"/>
        <v>226</v>
      </c>
      <c r="L12" t="str">
        <f t="shared" ca="1" si="3"/>
        <v>Digital repositories</v>
      </c>
      <c r="M12" s="2">
        <f t="shared" ca="1" si="4"/>
        <v>0.16814159292035399</v>
      </c>
      <c r="N12" s="2">
        <f t="shared" ca="1" si="5"/>
        <v>0.24778761061946902</v>
      </c>
      <c r="O12" s="2">
        <f t="shared" ca="1" si="6"/>
        <v>0.11061946902654868</v>
      </c>
      <c r="P12" s="2">
        <f t="shared" ca="1" si="7"/>
        <v>-0.11061946902654868</v>
      </c>
      <c r="Q12" s="2">
        <f t="shared" ca="1" si="8"/>
        <v>-0.18141592920353983</v>
      </c>
      <c r="R12" s="2">
        <f t="shared" ca="1" si="9"/>
        <v>-0.15044247787610621</v>
      </c>
      <c r="S12" s="2">
        <f t="shared" ca="1" si="10"/>
        <v>3.0973451327433628E-2</v>
      </c>
      <c r="T12" s="8">
        <f t="shared" ca="1" si="11"/>
        <v>0.41592920353982299</v>
      </c>
      <c r="U12" s="8"/>
      <c r="V12" s="2">
        <f t="shared" ca="1" si="13"/>
        <v>0.18775510204081633</v>
      </c>
      <c r="W12" s="2">
        <f t="shared" ca="1" si="12"/>
        <v>0.24897959183673468</v>
      </c>
      <c r="X12" s="2">
        <f t="shared" ca="1" si="12"/>
        <v>0.1306122448979592</v>
      </c>
      <c r="Y12" s="2">
        <f t="shared" ca="1" si="12"/>
        <v>-0.1306122448979592</v>
      </c>
      <c r="Z12" s="2">
        <f t="shared" ca="1" si="12"/>
        <v>-0.17551020408163265</v>
      </c>
      <c r="AA12" s="2">
        <f t="shared" ca="1" si="12"/>
        <v>-0.11020408163265306</v>
      </c>
      <c r="AB12" s="2">
        <f t="shared" ca="1" si="12"/>
        <v>1.6326530612244899E-2</v>
      </c>
      <c r="AC12" s="2">
        <f t="shared" ca="1" si="12"/>
        <v>0.43673469387755104</v>
      </c>
      <c r="AE12" s="8">
        <f t="shared" ca="1" si="14"/>
        <v>-2.080549033772805E-2</v>
      </c>
    </row>
    <row r="13" spans="1:31" x14ac:dyDescent="0.2">
      <c r="A13" s="6" t="s">
        <v>105</v>
      </c>
      <c r="B13" t="str">
        <f t="shared" ca="1" si="0"/>
        <v>3. And how important do you expect the following will be for you in the coming year? [Bring Your Own Device (BYOD)]</v>
      </c>
      <c r="D13">
        <f t="shared" ref="D13:I24" ca="1" si="15">COUNTIF(INDIRECT($A$1&amp;$A13&amp;":"&amp;$A13),D$2)</f>
        <v>48</v>
      </c>
      <c r="E13">
        <f t="shared" ca="1" si="15"/>
        <v>48</v>
      </c>
      <c r="F13">
        <f t="shared" ca="1" si="15"/>
        <v>49</v>
      </c>
      <c r="G13">
        <f t="shared" ca="1" si="15"/>
        <v>30</v>
      </c>
      <c r="H13">
        <f t="shared" ca="1" si="15"/>
        <v>45</v>
      </c>
      <c r="I13">
        <f t="shared" ca="1" si="15"/>
        <v>6</v>
      </c>
      <c r="J13">
        <f t="shared" ca="1" si="2"/>
        <v>226</v>
      </c>
      <c r="L13" t="str">
        <f t="shared" ca="1" si="3"/>
        <v>Bring Your Own Device (BYOD)</v>
      </c>
      <c r="M13" s="2">
        <f t="shared" ca="1" si="4"/>
        <v>0.21238938053097345</v>
      </c>
      <c r="N13" s="2">
        <f t="shared" ca="1" si="5"/>
        <v>0.21238938053097345</v>
      </c>
      <c r="O13" s="2">
        <f t="shared" ca="1" si="6"/>
        <v>0.1084070796460177</v>
      </c>
      <c r="P13" s="2">
        <f t="shared" ca="1" si="7"/>
        <v>-0.1084070796460177</v>
      </c>
      <c r="Q13" s="2">
        <f t="shared" ca="1" si="8"/>
        <v>-0.13274336283185842</v>
      </c>
      <c r="R13" s="2">
        <f t="shared" ca="1" si="9"/>
        <v>-0.19911504424778761</v>
      </c>
      <c r="S13" s="2">
        <f t="shared" ca="1" si="10"/>
        <v>2.6548672566371681E-2</v>
      </c>
      <c r="T13" s="8">
        <f t="shared" ca="1" si="11"/>
        <v>0.4247787610619469</v>
      </c>
      <c r="U13" s="8"/>
      <c r="V13" s="2">
        <f t="shared" ca="1" si="13"/>
        <v>0.19591836734693877</v>
      </c>
      <c r="W13" s="2">
        <f t="shared" ca="1" si="12"/>
        <v>0.26938775510204083</v>
      </c>
      <c r="X13" s="2">
        <f t="shared" ca="1" si="12"/>
        <v>0.11632653061224489</v>
      </c>
      <c r="Y13" s="2">
        <f t="shared" ca="1" si="12"/>
        <v>-0.11632653061224489</v>
      </c>
      <c r="Z13" s="2">
        <f t="shared" ca="1" si="12"/>
        <v>-0.13469387755102041</v>
      </c>
      <c r="AA13" s="2">
        <f t="shared" ca="1" si="12"/>
        <v>-0.13877551020408163</v>
      </c>
      <c r="AB13" s="2">
        <f t="shared" ca="1" si="12"/>
        <v>2.8571428571428571E-2</v>
      </c>
      <c r="AC13" s="2">
        <f t="shared" ca="1" si="12"/>
        <v>0.46530612244897962</v>
      </c>
      <c r="AE13" s="8">
        <f t="shared" ca="1" si="14"/>
        <v>-4.0527361387032723E-2</v>
      </c>
    </row>
    <row r="14" spans="1:31" x14ac:dyDescent="0.2">
      <c r="A14" s="6" t="s">
        <v>106</v>
      </c>
      <c r="B14" t="str">
        <f t="shared" ca="1" si="0"/>
        <v>3. And how important do you expect the following will be for you in the coming year? [ePortfolios]</v>
      </c>
      <c r="D14">
        <f t="shared" ca="1" si="15"/>
        <v>47</v>
      </c>
      <c r="E14">
        <f t="shared" ca="1" si="15"/>
        <v>51</v>
      </c>
      <c r="F14">
        <f t="shared" ca="1" si="15"/>
        <v>45</v>
      </c>
      <c r="G14">
        <f t="shared" ca="1" si="15"/>
        <v>35</v>
      </c>
      <c r="H14">
        <f t="shared" ca="1" si="15"/>
        <v>43</v>
      </c>
      <c r="I14">
        <f t="shared" ca="1" si="15"/>
        <v>5</v>
      </c>
      <c r="J14">
        <f t="shared" ca="1" si="2"/>
        <v>226</v>
      </c>
      <c r="L14" t="str">
        <f t="shared" ca="1" si="3"/>
        <v>ePortfolios</v>
      </c>
      <c r="M14" s="2">
        <f t="shared" ca="1" si="4"/>
        <v>0.20796460176991149</v>
      </c>
      <c r="N14" s="2">
        <f t="shared" ca="1" si="5"/>
        <v>0.22566371681415928</v>
      </c>
      <c r="O14" s="2">
        <f t="shared" ca="1" si="6"/>
        <v>9.9557522123893807E-2</v>
      </c>
      <c r="P14" s="2">
        <f t="shared" ca="1" si="7"/>
        <v>-9.9557522123893807E-2</v>
      </c>
      <c r="Q14" s="2">
        <f t="shared" ca="1" si="8"/>
        <v>-0.15486725663716813</v>
      </c>
      <c r="R14" s="2">
        <f t="shared" ca="1" si="9"/>
        <v>-0.19026548672566371</v>
      </c>
      <c r="S14" s="2">
        <f t="shared" ca="1" si="10"/>
        <v>2.2123893805309734E-2</v>
      </c>
      <c r="T14" s="8">
        <f t="shared" ca="1" si="11"/>
        <v>0.4336283185840708</v>
      </c>
      <c r="U14" s="8"/>
      <c r="V14" s="2">
        <f t="shared" ca="1" si="13"/>
        <v>0.24081632653061225</v>
      </c>
      <c r="W14" s="2">
        <f t="shared" ca="1" si="12"/>
        <v>0.24489795918367346</v>
      </c>
      <c r="X14" s="2">
        <f t="shared" ca="1" si="12"/>
        <v>9.5918367346938774E-2</v>
      </c>
      <c r="Y14" s="2">
        <f t="shared" ca="1" si="12"/>
        <v>-9.5918367346938774E-2</v>
      </c>
      <c r="Z14" s="2">
        <f t="shared" ca="1" si="12"/>
        <v>-0.14285714285714285</v>
      </c>
      <c r="AA14" s="2">
        <f t="shared" ca="1" si="12"/>
        <v>-0.14693877551020409</v>
      </c>
      <c r="AB14" s="2">
        <f t="shared" ca="1" si="12"/>
        <v>3.2653061224489799E-2</v>
      </c>
      <c r="AC14" s="2">
        <f t="shared" ca="1" si="12"/>
        <v>0.48571428571428571</v>
      </c>
      <c r="AE14" s="8">
        <f t="shared" ca="1" si="14"/>
        <v>-5.2085967130214905E-2</v>
      </c>
    </row>
    <row r="15" spans="1:31" x14ac:dyDescent="0.2">
      <c r="A15" s="6" t="s">
        <v>107</v>
      </c>
      <c r="B15" t="str">
        <f t="shared" ca="1" si="0"/>
        <v>3. And how important do you expect the following will be for you in the coming year? [Plagiarism detection]</v>
      </c>
      <c r="D15">
        <f t="shared" ca="1" si="15"/>
        <v>61</v>
      </c>
      <c r="E15">
        <f t="shared" ca="1" si="15"/>
        <v>51</v>
      </c>
      <c r="F15">
        <f t="shared" ca="1" si="15"/>
        <v>50</v>
      </c>
      <c r="G15">
        <f t="shared" ca="1" si="15"/>
        <v>20</v>
      </c>
      <c r="H15">
        <f t="shared" ca="1" si="15"/>
        <v>38</v>
      </c>
      <c r="I15">
        <f t="shared" ca="1" si="15"/>
        <v>6</v>
      </c>
      <c r="J15">
        <f t="shared" ca="1" si="2"/>
        <v>226</v>
      </c>
      <c r="L15" t="str">
        <f t="shared" ca="1" si="3"/>
        <v>Plagiarism detection</v>
      </c>
      <c r="M15" s="2">
        <f t="shared" ca="1" si="4"/>
        <v>0.26991150442477874</v>
      </c>
      <c r="N15" s="2">
        <f t="shared" ca="1" si="5"/>
        <v>0.22566371681415928</v>
      </c>
      <c r="O15" s="2">
        <f t="shared" ca="1" si="6"/>
        <v>0.11061946902654868</v>
      </c>
      <c r="P15" s="2">
        <f t="shared" ca="1" si="7"/>
        <v>-0.11061946902654868</v>
      </c>
      <c r="Q15" s="2">
        <f t="shared" ca="1" si="8"/>
        <v>-8.8495575221238937E-2</v>
      </c>
      <c r="R15" s="2">
        <f t="shared" ca="1" si="9"/>
        <v>-0.16814159292035399</v>
      </c>
      <c r="S15" s="2">
        <f t="shared" ca="1" si="10"/>
        <v>2.6548672566371681E-2</v>
      </c>
      <c r="T15" s="8">
        <f t="shared" ca="1" si="11"/>
        <v>0.49557522123893805</v>
      </c>
      <c r="U15" s="8"/>
      <c r="V15" s="2">
        <f t="shared" ca="1" si="13"/>
        <v>0.24897959183673468</v>
      </c>
      <c r="W15" s="2">
        <f t="shared" ca="1" si="12"/>
        <v>0.23265306122448978</v>
      </c>
      <c r="X15" s="2">
        <f t="shared" ca="1" si="12"/>
        <v>9.3877551020408165E-2</v>
      </c>
      <c r="Y15" s="2">
        <f t="shared" ca="1" si="12"/>
        <v>-9.3877551020408165E-2</v>
      </c>
      <c r="Z15" s="2">
        <f t="shared" ca="1" si="12"/>
        <v>-0.1306122448979592</v>
      </c>
      <c r="AA15" s="2">
        <f t="shared" ca="1" si="12"/>
        <v>-0.16326530612244897</v>
      </c>
      <c r="AB15" s="2">
        <f t="shared" ca="1" si="12"/>
        <v>3.6734693877551024E-2</v>
      </c>
      <c r="AC15" s="2">
        <f t="shared" ca="1" si="12"/>
        <v>0.48163265306122449</v>
      </c>
      <c r="AE15" s="8">
        <f t="shared" ca="1" si="14"/>
        <v>1.3942568177713555E-2</v>
      </c>
    </row>
    <row r="16" spans="1:31" x14ac:dyDescent="0.2">
      <c r="A16" s="6" t="s">
        <v>108</v>
      </c>
      <c r="B16" t="str">
        <f t="shared" ca="1" si="0"/>
        <v>3. And how important do you expect the following will be for you in the coming year? [Social networking (e.g. Twitter, Facebook, Google+)]</v>
      </c>
      <c r="D16">
        <f t="shared" ca="1" si="15"/>
        <v>54</v>
      </c>
      <c r="E16">
        <f t="shared" ca="1" si="15"/>
        <v>62</v>
      </c>
      <c r="F16">
        <f t="shared" ca="1" si="15"/>
        <v>41</v>
      </c>
      <c r="G16">
        <f t="shared" ca="1" si="15"/>
        <v>41</v>
      </c>
      <c r="H16">
        <f t="shared" ca="1" si="15"/>
        <v>26</v>
      </c>
      <c r="I16">
        <f t="shared" ca="1" si="15"/>
        <v>2</v>
      </c>
      <c r="J16">
        <f t="shared" ca="1" si="2"/>
        <v>226</v>
      </c>
      <c r="L16" t="str">
        <f t="shared" ca="1" si="3"/>
        <v>Social networking (e.g. Twitter, Facebook, Google+)</v>
      </c>
      <c r="M16" s="2">
        <f t="shared" ca="1" si="4"/>
        <v>0.23893805309734514</v>
      </c>
      <c r="N16" s="2">
        <f t="shared" ca="1" si="5"/>
        <v>0.27433628318584069</v>
      </c>
      <c r="O16" s="2">
        <f t="shared" ca="1" si="6"/>
        <v>9.0707964601769914E-2</v>
      </c>
      <c r="P16" s="2">
        <f t="shared" ca="1" si="7"/>
        <v>-9.0707964601769914E-2</v>
      </c>
      <c r="Q16" s="2">
        <f t="shared" ca="1" si="8"/>
        <v>-0.18141592920353983</v>
      </c>
      <c r="R16" s="2">
        <f t="shared" ca="1" si="9"/>
        <v>-0.11504424778761062</v>
      </c>
      <c r="S16" s="2">
        <f t="shared" ca="1" si="10"/>
        <v>8.8495575221238937E-3</v>
      </c>
      <c r="T16" s="8">
        <f t="shared" ca="1" si="11"/>
        <v>0.51327433628318586</v>
      </c>
      <c r="U16" s="8"/>
      <c r="V16" s="2">
        <f t="shared" ca="1" si="13"/>
        <v>0.29387755102040819</v>
      </c>
      <c r="W16" s="2">
        <f t="shared" ca="1" si="12"/>
        <v>0.20816326530612245</v>
      </c>
      <c r="X16" s="2">
        <f t="shared" ca="1" si="12"/>
        <v>0.12244897959183673</v>
      </c>
      <c r="Y16" s="2">
        <f t="shared" ca="1" si="12"/>
        <v>-0.12244897959183673</v>
      </c>
      <c r="Z16" s="2">
        <f t="shared" ca="1" si="12"/>
        <v>-0.13469387755102041</v>
      </c>
      <c r="AA16" s="2">
        <f t="shared" ca="1" si="12"/>
        <v>-8.1632653061224483E-2</v>
      </c>
      <c r="AB16" s="2">
        <f t="shared" ca="1" si="12"/>
        <v>3.6734693877551024E-2</v>
      </c>
      <c r="AC16" s="2">
        <f t="shared" ca="1" si="12"/>
        <v>0.50204081632653064</v>
      </c>
      <c r="AE16" s="8">
        <f t="shared" ca="1" si="14"/>
        <v>1.1233519956655225E-2</v>
      </c>
    </row>
    <row r="17" spans="1:37" x14ac:dyDescent="0.2">
      <c r="A17" s="6" t="s">
        <v>109</v>
      </c>
      <c r="B17" t="str">
        <f t="shared" ca="1" si="0"/>
        <v>3. And how important do you expect the following will be for you in the coming year? [Lecture capture tools]</v>
      </c>
      <c r="D17">
        <f t="shared" ca="1" si="15"/>
        <v>83</v>
      </c>
      <c r="E17">
        <f t="shared" ca="1" si="15"/>
        <v>53</v>
      </c>
      <c r="F17">
        <f t="shared" ca="1" si="15"/>
        <v>28</v>
      </c>
      <c r="G17">
        <f t="shared" ca="1" si="15"/>
        <v>28</v>
      </c>
      <c r="H17">
        <f t="shared" ca="1" si="15"/>
        <v>30</v>
      </c>
      <c r="I17">
        <f t="shared" ca="1" si="15"/>
        <v>4</v>
      </c>
      <c r="J17">
        <f t="shared" ca="1" si="2"/>
        <v>226</v>
      </c>
      <c r="L17" t="str">
        <f t="shared" ca="1" si="3"/>
        <v>Lecture capture tools</v>
      </c>
      <c r="M17" s="2">
        <f t="shared" ca="1" si="4"/>
        <v>0.36725663716814161</v>
      </c>
      <c r="N17" s="2">
        <f t="shared" ca="1" si="5"/>
        <v>0.23451327433628319</v>
      </c>
      <c r="O17" s="2">
        <f t="shared" ca="1" si="6"/>
        <v>6.1946902654867256E-2</v>
      </c>
      <c r="P17" s="2">
        <f t="shared" ca="1" si="7"/>
        <v>-6.1946902654867256E-2</v>
      </c>
      <c r="Q17" s="2">
        <f t="shared" ca="1" si="8"/>
        <v>-0.12389380530973451</v>
      </c>
      <c r="R17" s="2">
        <f t="shared" ca="1" si="9"/>
        <v>-0.13274336283185842</v>
      </c>
      <c r="S17" s="2">
        <f t="shared" ca="1" si="10"/>
        <v>1.7699115044247787E-2</v>
      </c>
      <c r="T17" s="8">
        <f t="shared" ca="1" si="11"/>
        <v>0.60176991150442483</v>
      </c>
      <c r="U17" s="8"/>
      <c r="V17" s="2">
        <f t="shared" ca="1" si="13"/>
        <v>0.32653061224489793</v>
      </c>
      <c r="W17" s="2">
        <f t="shared" ca="1" si="12"/>
        <v>0.19591836734693877</v>
      </c>
      <c r="X17" s="2">
        <f t="shared" ca="1" si="12"/>
        <v>8.3673469387755106E-2</v>
      </c>
      <c r="Y17" s="2">
        <f t="shared" ca="1" si="12"/>
        <v>-8.3673469387755106E-2</v>
      </c>
      <c r="Z17" s="2">
        <f t="shared" ca="1" si="12"/>
        <v>-0.14693877551020409</v>
      </c>
      <c r="AA17" s="2">
        <f t="shared" ca="1" si="12"/>
        <v>-0.14285714285714285</v>
      </c>
      <c r="AB17" s="2">
        <f t="shared" ca="1" si="12"/>
        <v>2.0408163265306121E-2</v>
      </c>
      <c r="AC17" s="2">
        <f t="shared" ca="1" si="12"/>
        <v>0.52244897959183667</v>
      </c>
      <c r="AE17" s="8">
        <f t="shared" ca="1" si="14"/>
        <v>7.9320931912588155E-2</v>
      </c>
    </row>
    <row r="18" spans="1:37" x14ac:dyDescent="0.2">
      <c r="A18" s="6" t="s">
        <v>110</v>
      </c>
      <c r="B18" t="str">
        <f t="shared" ca="1" si="0"/>
        <v>3. And how important do you expect the following will be for you in the coming year? [Web conferencing/virtual classroom software]</v>
      </c>
      <c r="D18">
        <f t="shared" ca="1" si="15"/>
        <v>78</v>
      </c>
      <c r="E18">
        <f t="shared" ca="1" si="15"/>
        <v>63</v>
      </c>
      <c r="F18">
        <f t="shared" ca="1" si="15"/>
        <v>44</v>
      </c>
      <c r="G18">
        <f t="shared" ca="1" si="15"/>
        <v>25</v>
      </c>
      <c r="H18">
        <f t="shared" ca="1" si="15"/>
        <v>15</v>
      </c>
      <c r="I18">
        <f t="shared" ca="1" si="15"/>
        <v>1</v>
      </c>
      <c r="J18">
        <f t="shared" ca="1" si="2"/>
        <v>226</v>
      </c>
      <c r="L18" t="str">
        <f t="shared" ca="1" si="3"/>
        <v>Web conferencing/virtual classroom software</v>
      </c>
      <c r="M18" s="2">
        <f t="shared" ca="1" si="4"/>
        <v>0.34513274336283184</v>
      </c>
      <c r="N18" s="2">
        <f t="shared" ca="1" si="5"/>
        <v>0.27876106194690264</v>
      </c>
      <c r="O18" s="2">
        <f t="shared" ca="1" si="6"/>
        <v>9.7345132743362831E-2</v>
      </c>
      <c r="P18" s="2">
        <f t="shared" ca="1" si="7"/>
        <v>-9.7345132743362831E-2</v>
      </c>
      <c r="Q18" s="2">
        <f t="shared" ca="1" si="8"/>
        <v>-0.11061946902654868</v>
      </c>
      <c r="R18" s="2">
        <f t="shared" ca="1" si="9"/>
        <v>-6.637168141592921E-2</v>
      </c>
      <c r="S18" s="2">
        <f t="shared" ca="1" si="10"/>
        <v>4.4247787610619468E-3</v>
      </c>
      <c r="T18" s="8">
        <f t="shared" ca="1" si="11"/>
        <v>0.62389380530973448</v>
      </c>
      <c r="U18" s="8"/>
      <c r="V18" s="2">
        <f t="shared" ca="1" si="13"/>
        <v>0.33061224489795921</v>
      </c>
      <c r="W18" s="2">
        <f t="shared" ca="1" si="12"/>
        <v>0.30204081632653063</v>
      </c>
      <c r="X18" s="2">
        <f t="shared" ca="1" si="12"/>
        <v>8.7755102040816324E-2</v>
      </c>
      <c r="Y18" s="2">
        <f t="shared" ca="1" si="12"/>
        <v>-8.7755102040816324E-2</v>
      </c>
      <c r="Z18" s="2">
        <f t="shared" ca="1" si="12"/>
        <v>-0.10204081632653061</v>
      </c>
      <c r="AA18" s="2">
        <f t="shared" ca="1" si="12"/>
        <v>-6.9387755102040816E-2</v>
      </c>
      <c r="AB18" s="2">
        <f t="shared" ca="1" si="12"/>
        <v>2.0408163265306121E-2</v>
      </c>
      <c r="AC18" s="2">
        <f t="shared" ca="1" si="12"/>
        <v>0.63265306122448983</v>
      </c>
      <c r="AE18" s="8">
        <f t="shared" ca="1" si="14"/>
        <v>-8.7592559147553484E-3</v>
      </c>
    </row>
    <row r="19" spans="1:37" x14ac:dyDescent="0.2">
      <c r="A19" s="6" t="s">
        <v>111</v>
      </c>
      <c r="B19" t="str">
        <f t="shared" ca="1" si="0"/>
        <v>3. And how important do you expect the following will be for you in the coming year? [Data and Analytics (incl. Learning Analytics)]</v>
      </c>
      <c r="D19">
        <f t="shared" ca="1" si="15"/>
        <v>77</v>
      </c>
      <c r="E19">
        <f t="shared" ca="1" si="15"/>
        <v>63</v>
      </c>
      <c r="F19">
        <f t="shared" ca="1" si="15"/>
        <v>43</v>
      </c>
      <c r="G19">
        <f t="shared" ca="1" si="15"/>
        <v>18</v>
      </c>
      <c r="H19">
        <f t="shared" ca="1" si="15"/>
        <v>23</v>
      </c>
      <c r="I19">
        <f t="shared" ca="1" si="15"/>
        <v>2</v>
      </c>
      <c r="J19">
        <f t="shared" ca="1" si="2"/>
        <v>226</v>
      </c>
      <c r="L19" t="str">
        <f t="shared" ca="1" si="3"/>
        <v>Data and Analytics (incl. Learning Analytics)</v>
      </c>
      <c r="M19" s="2">
        <f t="shared" ca="1" si="4"/>
        <v>0.34070796460176989</v>
      </c>
      <c r="N19" s="2">
        <f t="shared" ca="1" si="5"/>
        <v>0.27876106194690264</v>
      </c>
      <c r="O19" s="2">
        <f t="shared" ca="1" si="6"/>
        <v>9.5132743362831854E-2</v>
      </c>
      <c r="P19" s="2">
        <f t="shared" ca="1" si="7"/>
        <v>-9.5132743362831854E-2</v>
      </c>
      <c r="Q19" s="2">
        <f t="shared" ca="1" si="8"/>
        <v>-7.9646017699115043E-2</v>
      </c>
      <c r="R19" s="2">
        <f t="shared" ca="1" si="9"/>
        <v>-0.10176991150442478</v>
      </c>
      <c r="S19" s="2">
        <f t="shared" ca="1" si="10"/>
        <v>8.8495575221238937E-3</v>
      </c>
      <c r="T19" s="8">
        <f t="shared" ca="1" si="11"/>
        <v>0.61946902654867253</v>
      </c>
      <c r="U19" s="8"/>
      <c r="V19" s="2">
        <f t="shared" ca="1" si="13"/>
        <v>0.31428571428571428</v>
      </c>
      <c r="W19" s="2">
        <f t="shared" ca="1" si="13"/>
        <v>0.30612244897959184</v>
      </c>
      <c r="X19" s="2">
        <f t="shared" ca="1" si="13"/>
        <v>8.3673469387755106E-2</v>
      </c>
      <c r="Y19" s="2">
        <f t="shared" ca="1" si="13"/>
        <v>-8.3673469387755106E-2</v>
      </c>
      <c r="Z19" s="2">
        <f t="shared" ca="1" si="13"/>
        <v>-8.1632653061224483E-2</v>
      </c>
      <c r="AA19" s="2">
        <f t="shared" ca="1" si="13"/>
        <v>-8.1632653061224483E-2</v>
      </c>
      <c r="AB19" s="2">
        <f t="shared" ca="1" si="13"/>
        <v>4.8979591836734691E-2</v>
      </c>
      <c r="AC19" s="2">
        <f t="shared" ca="1" si="13"/>
        <v>0.62040816326530612</v>
      </c>
      <c r="AE19" s="8">
        <f t="shared" ca="1" si="14"/>
        <v>-9.3913671663359288E-4</v>
      </c>
    </row>
    <row r="20" spans="1:37" x14ac:dyDescent="0.2">
      <c r="A20" s="6" t="s">
        <v>112</v>
      </c>
      <c r="B20" t="str">
        <f t="shared" ca="1" si="0"/>
        <v>3. And how important do you expect the following will be for you in the coming year? [Media production (e.g. podcasting, video interviews)]</v>
      </c>
      <c r="D20">
        <f t="shared" ca="1" si="15"/>
        <v>79</v>
      </c>
      <c r="E20">
        <f t="shared" ca="1" si="15"/>
        <v>64</v>
      </c>
      <c r="F20">
        <f t="shared" ca="1" si="15"/>
        <v>44</v>
      </c>
      <c r="G20">
        <f t="shared" ca="1" si="15"/>
        <v>17</v>
      </c>
      <c r="H20">
        <f t="shared" ca="1" si="15"/>
        <v>17</v>
      </c>
      <c r="I20">
        <f t="shared" ca="1" si="15"/>
        <v>5</v>
      </c>
      <c r="J20">
        <f t="shared" ca="1" si="2"/>
        <v>226</v>
      </c>
      <c r="L20" t="str">
        <f t="shared" ca="1" si="3"/>
        <v>Media production (e.g. podcasting, video interviews)</v>
      </c>
      <c r="M20" s="2">
        <f t="shared" ca="1" si="4"/>
        <v>0.34955752212389379</v>
      </c>
      <c r="N20" s="2">
        <f t="shared" ca="1" si="5"/>
        <v>0.2831858407079646</v>
      </c>
      <c r="O20" s="2">
        <f t="shared" ca="1" si="6"/>
        <v>9.7345132743362831E-2</v>
      </c>
      <c r="P20" s="2">
        <f t="shared" ca="1" si="7"/>
        <v>-9.7345132743362831E-2</v>
      </c>
      <c r="Q20" s="2">
        <f t="shared" ca="1" si="8"/>
        <v>-7.5221238938053103E-2</v>
      </c>
      <c r="R20" s="2">
        <f t="shared" ca="1" si="9"/>
        <v>-7.5221238938053103E-2</v>
      </c>
      <c r="S20" s="2">
        <f t="shared" ca="1" si="10"/>
        <v>2.2123893805309734E-2</v>
      </c>
      <c r="T20" s="8">
        <f t="shared" ca="1" si="11"/>
        <v>0.63274336283185839</v>
      </c>
      <c r="U20" s="8"/>
      <c r="V20" s="2">
        <f t="shared" ca="1" si="13"/>
        <v>0.36734693877551022</v>
      </c>
      <c r="W20" s="2">
        <f t="shared" ca="1" si="13"/>
        <v>0.26122448979591839</v>
      </c>
      <c r="X20" s="2">
        <f t="shared" ca="1" si="13"/>
        <v>0.1</v>
      </c>
      <c r="Y20" s="2">
        <f t="shared" ca="1" si="13"/>
        <v>-0.1</v>
      </c>
      <c r="Z20" s="2">
        <f t="shared" ca="1" si="13"/>
        <v>-9.7959183673469383E-2</v>
      </c>
      <c r="AA20" s="2">
        <f t="shared" ca="1" si="13"/>
        <v>-5.3061224489795916E-2</v>
      </c>
      <c r="AB20" s="2">
        <f t="shared" ca="1" si="13"/>
        <v>2.0408163265306121E-2</v>
      </c>
      <c r="AC20" s="2">
        <f t="shared" ca="1" si="13"/>
        <v>0.62857142857142856</v>
      </c>
      <c r="AE20" s="8">
        <f t="shared" ca="1" si="14"/>
        <v>4.1719342604298326E-3</v>
      </c>
    </row>
    <row r="21" spans="1:37" x14ac:dyDescent="0.2">
      <c r="A21" s="6" t="s">
        <v>113</v>
      </c>
      <c r="B21" t="str">
        <f t="shared" ca="1" si="0"/>
        <v>3. And how important do you expect the following will be for you in the coming year? [Collaborative tools (e.g. Google G Suite, Office365, Padlet etc.)]</v>
      </c>
      <c r="D21">
        <f t="shared" ca="1" si="15"/>
        <v>82</v>
      </c>
      <c r="E21">
        <f t="shared" ca="1" si="15"/>
        <v>68</v>
      </c>
      <c r="F21">
        <f t="shared" ca="1" si="15"/>
        <v>34</v>
      </c>
      <c r="G21">
        <f t="shared" ca="1" si="15"/>
        <v>21</v>
      </c>
      <c r="H21">
        <f t="shared" ca="1" si="15"/>
        <v>17</v>
      </c>
      <c r="I21">
        <f t="shared" ca="1" si="15"/>
        <v>4</v>
      </c>
      <c r="J21">
        <f t="shared" ca="1" si="2"/>
        <v>226</v>
      </c>
      <c r="L21" t="str">
        <f t="shared" ca="1" si="3"/>
        <v>Collaborative tools (e.g. Google G Suite, Office365, Padlet etc.)</v>
      </c>
      <c r="M21" s="2">
        <f t="shared" ca="1" si="4"/>
        <v>0.36283185840707965</v>
      </c>
      <c r="N21" s="2">
        <f t="shared" ca="1" si="5"/>
        <v>0.30088495575221241</v>
      </c>
      <c r="O21" s="2">
        <f t="shared" ca="1" si="6"/>
        <v>7.5221238938053103E-2</v>
      </c>
      <c r="P21" s="2">
        <f t="shared" ca="1" si="7"/>
        <v>-7.5221238938053103E-2</v>
      </c>
      <c r="Q21" s="2">
        <f t="shared" ca="1" si="8"/>
        <v>-9.2920353982300891E-2</v>
      </c>
      <c r="R21" s="2">
        <f t="shared" ca="1" si="9"/>
        <v>-7.5221238938053103E-2</v>
      </c>
      <c r="S21" s="2">
        <f t="shared" ca="1" si="10"/>
        <v>1.7699115044247787E-2</v>
      </c>
      <c r="T21" s="8">
        <f t="shared" ca="1" si="11"/>
        <v>0.66371681415929207</v>
      </c>
      <c r="U21" s="8"/>
      <c r="V21" s="2">
        <f t="shared" ca="1" si="13"/>
        <v>0.34285714285714286</v>
      </c>
      <c r="W21" s="2">
        <f t="shared" ca="1" si="13"/>
        <v>0.28163265306122448</v>
      </c>
      <c r="X21" s="2">
        <f t="shared" ca="1" si="13"/>
        <v>0.11836734693877551</v>
      </c>
      <c r="Y21" s="2">
        <f t="shared" ca="1" si="13"/>
        <v>-0.11836734693877551</v>
      </c>
      <c r="Z21" s="2">
        <f t="shared" ca="1" si="13"/>
        <v>-9.3877551020408165E-2</v>
      </c>
      <c r="AA21" s="2">
        <f t="shared" ca="1" si="13"/>
        <v>-2.0408163265306121E-2</v>
      </c>
      <c r="AB21" s="2">
        <f t="shared" ca="1" si="13"/>
        <v>2.4489795918367346E-2</v>
      </c>
      <c r="AC21" s="2">
        <f t="shared" ca="1" si="13"/>
        <v>0.62448979591836729</v>
      </c>
      <c r="AE21" s="8">
        <f t="shared" ca="1" si="14"/>
        <v>3.9227018240924783E-2</v>
      </c>
    </row>
    <row r="22" spans="1:37" x14ac:dyDescent="0.2">
      <c r="A22" s="6" t="s">
        <v>114</v>
      </c>
      <c r="B22" t="str">
        <f t="shared" ca="1" si="0"/>
        <v>3. And how important do you expect the following will be for you in the coming year? [Blended Learning]</v>
      </c>
      <c r="D22">
        <f t="shared" ca="1" si="15"/>
        <v>101</v>
      </c>
      <c r="E22">
        <f t="shared" ca="1" si="15"/>
        <v>55</v>
      </c>
      <c r="F22">
        <f t="shared" ca="1" si="15"/>
        <v>41</v>
      </c>
      <c r="G22">
        <f t="shared" ca="1" si="15"/>
        <v>12</v>
      </c>
      <c r="H22">
        <f t="shared" ca="1" si="15"/>
        <v>14</v>
      </c>
      <c r="I22">
        <f t="shared" ca="1" si="15"/>
        <v>3</v>
      </c>
      <c r="J22">
        <f t="shared" ca="1" si="2"/>
        <v>226</v>
      </c>
      <c r="L22" t="str">
        <f t="shared" ca="1" si="3"/>
        <v>Blended Learning</v>
      </c>
      <c r="M22" s="2">
        <f t="shared" ca="1" si="4"/>
        <v>0.44690265486725661</v>
      </c>
      <c r="N22" s="2">
        <f t="shared" ca="1" si="5"/>
        <v>0.24336283185840707</v>
      </c>
      <c r="O22" s="2">
        <f t="shared" ca="1" si="6"/>
        <v>9.0707964601769914E-2</v>
      </c>
      <c r="P22" s="2">
        <f t="shared" ca="1" si="7"/>
        <v>-9.0707964601769914E-2</v>
      </c>
      <c r="Q22" s="2">
        <f t="shared" ca="1" si="8"/>
        <v>-5.3097345132743362E-2</v>
      </c>
      <c r="R22" s="2">
        <f t="shared" ca="1" si="9"/>
        <v>-6.1946902654867256E-2</v>
      </c>
      <c r="S22" s="2">
        <f t="shared" ca="1" si="10"/>
        <v>1.3274336283185841E-2</v>
      </c>
      <c r="T22" s="8">
        <f t="shared" ca="1" si="11"/>
        <v>0.69026548672566368</v>
      </c>
      <c r="U22" s="8"/>
      <c r="V22" s="2" t="str">
        <f t="shared" ca="1" si="13"/>
        <v/>
      </c>
      <c r="W22" s="2" t="str">
        <f t="shared" ca="1" si="13"/>
        <v/>
      </c>
      <c r="X22" s="2" t="str">
        <f t="shared" ca="1" si="13"/>
        <v/>
      </c>
      <c r="Y22" s="2" t="str">
        <f t="shared" ca="1" si="13"/>
        <v/>
      </c>
      <c r="Z22" s="2" t="str">
        <f t="shared" ca="1" si="13"/>
        <v/>
      </c>
      <c r="AA22" s="2" t="str">
        <f t="shared" ca="1" si="13"/>
        <v/>
      </c>
      <c r="AB22" s="2" t="str">
        <f t="shared" ca="1" si="13"/>
        <v/>
      </c>
      <c r="AC22" s="2" t="str">
        <f t="shared" ca="1" si="13"/>
        <v/>
      </c>
      <c r="AE22" s="8" t="str">
        <f t="shared" ca="1" si="14"/>
        <v/>
      </c>
    </row>
    <row r="23" spans="1:37" x14ac:dyDescent="0.2">
      <c r="A23" s="6" t="s">
        <v>115</v>
      </c>
      <c r="B23" t="str">
        <f t="shared" ca="1" si="0"/>
        <v>3. And how important do you expect the following will be for you in the coming year? [Electronic assessment, submission &amp; feedback tools]</v>
      </c>
      <c r="D23">
        <f t="shared" ca="1" si="15"/>
        <v>114</v>
      </c>
      <c r="E23">
        <f t="shared" ca="1" si="15"/>
        <v>58</v>
      </c>
      <c r="F23">
        <f t="shared" ca="1" si="15"/>
        <v>21</v>
      </c>
      <c r="G23">
        <f t="shared" ca="1" si="15"/>
        <v>9</v>
      </c>
      <c r="H23">
        <f t="shared" ca="1" si="15"/>
        <v>16</v>
      </c>
      <c r="I23">
        <f t="shared" ca="1" si="15"/>
        <v>8</v>
      </c>
      <c r="J23">
        <f t="shared" ca="1" si="2"/>
        <v>226</v>
      </c>
      <c r="L23" t="str">
        <f t="shared" ca="1" si="3"/>
        <v>Electronic assessment, submission &amp; feedback tools</v>
      </c>
      <c r="M23" s="2">
        <f t="shared" ca="1" si="4"/>
        <v>0.50442477876106195</v>
      </c>
      <c r="N23" s="2">
        <f t="shared" ca="1" si="5"/>
        <v>0.25663716814159293</v>
      </c>
      <c r="O23" s="2">
        <f t="shared" ca="1" si="6"/>
        <v>4.6460176991150445E-2</v>
      </c>
      <c r="P23" s="2">
        <f t="shared" ca="1" si="7"/>
        <v>-4.6460176991150445E-2</v>
      </c>
      <c r="Q23" s="2">
        <f t="shared" ca="1" si="8"/>
        <v>-3.9823008849557522E-2</v>
      </c>
      <c r="R23" s="2">
        <f t="shared" ca="1" si="9"/>
        <v>-7.0796460176991149E-2</v>
      </c>
      <c r="S23" s="2">
        <f t="shared" ca="1" si="10"/>
        <v>3.5398230088495575E-2</v>
      </c>
      <c r="T23" s="8">
        <f t="shared" ca="1" si="11"/>
        <v>0.76106194690265494</v>
      </c>
      <c r="U23" s="8"/>
      <c r="V23" s="2">
        <f t="shared" ca="1" si="13"/>
        <v>0.52244897959183678</v>
      </c>
      <c r="W23" s="2">
        <f t="shared" ca="1" si="13"/>
        <v>0.21632653061224491</v>
      </c>
      <c r="X23" s="2">
        <f t="shared" ca="1" si="13"/>
        <v>4.8979591836734691E-2</v>
      </c>
      <c r="Y23" s="2">
        <f t="shared" ca="1" si="13"/>
        <v>-4.8979591836734691E-2</v>
      </c>
      <c r="Z23" s="2">
        <f t="shared" ca="1" si="13"/>
        <v>-6.5306122448979598E-2</v>
      </c>
      <c r="AA23" s="2">
        <f t="shared" ca="1" si="13"/>
        <v>-6.9387755102040816E-2</v>
      </c>
      <c r="AB23" s="2">
        <f t="shared" ca="1" si="13"/>
        <v>2.8571428571428571E-2</v>
      </c>
      <c r="AC23" s="2">
        <f t="shared" ca="1" si="13"/>
        <v>0.73877551020408172</v>
      </c>
      <c r="AE23" s="8">
        <f t="shared" ca="1" si="14"/>
        <v>2.228643669857322E-2</v>
      </c>
    </row>
    <row r="24" spans="1:37" x14ac:dyDescent="0.2">
      <c r="A24" s="6" t="s">
        <v>116</v>
      </c>
      <c r="B24" t="str">
        <f t="shared" ca="1" si="0"/>
        <v>3. And how important do you expect the following will be for you in the coming year? [Content Management Systems and VLEs]</v>
      </c>
      <c r="D24">
        <f t="shared" ca="1" si="15"/>
        <v>134</v>
      </c>
      <c r="E24">
        <f t="shared" ca="1" si="15"/>
        <v>47</v>
      </c>
      <c r="F24">
        <f t="shared" ca="1" si="15"/>
        <v>23</v>
      </c>
      <c r="G24">
        <f t="shared" ca="1" si="15"/>
        <v>8</v>
      </c>
      <c r="H24">
        <f t="shared" ca="1" si="15"/>
        <v>8</v>
      </c>
      <c r="I24">
        <f t="shared" ca="1" si="15"/>
        <v>6</v>
      </c>
      <c r="J24">
        <f t="shared" ca="1" si="2"/>
        <v>226</v>
      </c>
      <c r="L24" t="str">
        <f t="shared" ca="1" si="3"/>
        <v>Content Management Systems and VLEs</v>
      </c>
      <c r="M24" s="2">
        <f t="shared" ca="1" si="4"/>
        <v>0.59292035398230092</v>
      </c>
      <c r="N24" s="2">
        <f t="shared" ca="1" si="5"/>
        <v>0.20796460176991149</v>
      </c>
      <c r="O24" s="2">
        <f t="shared" ca="1" si="6"/>
        <v>5.0884955752212392E-2</v>
      </c>
      <c r="P24" s="2">
        <f t="shared" ca="1" si="7"/>
        <v>-5.0884955752212392E-2</v>
      </c>
      <c r="Q24" s="2">
        <f t="shared" ca="1" si="8"/>
        <v>-3.5398230088495575E-2</v>
      </c>
      <c r="R24" s="2">
        <f t="shared" ca="1" si="9"/>
        <v>-3.5398230088495575E-2</v>
      </c>
      <c r="S24" s="2">
        <f t="shared" ca="1" si="10"/>
        <v>2.6548672566371681E-2</v>
      </c>
      <c r="T24" s="8">
        <f t="shared" ca="1" si="11"/>
        <v>0.80088495575221241</v>
      </c>
      <c r="U24" s="8"/>
      <c r="V24" s="2">
        <f t="shared" ca="1" si="13"/>
        <v>0.58775510204081638</v>
      </c>
      <c r="W24" s="2">
        <f t="shared" ca="1" si="13"/>
        <v>0.20816326530612245</v>
      </c>
      <c r="X24" s="2">
        <f t="shared" ca="1" si="13"/>
        <v>4.4897959183673466E-2</v>
      </c>
      <c r="Y24" s="2">
        <f t="shared" ca="1" si="13"/>
        <v>-4.4897959183673466E-2</v>
      </c>
      <c r="Z24" s="2">
        <f t="shared" ca="1" si="13"/>
        <v>-4.8979591836734691E-2</v>
      </c>
      <c r="AA24" s="2">
        <f t="shared" ca="1" si="13"/>
        <v>-4.0816326530612242E-2</v>
      </c>
      <c r="AB24" s="2">
        <f t="shared" ca="1" si="13"/>
        <v>2.4489795918367346E-2</v>
      </c>
      <c r="AC24" s="2">
        <f t="shared" ca="1" si="13"/>
        <v>0.79591836734693877</v>
      </c>
      <c r="AE24" s="8">
        <f t="shared" ca="1" si="14"/>
        <v>4.966588405273642E-3</v>
      </c>
    </row>
    <row r="25" spans="1:37" x14ac:dyDescent="0.2">
      <c r="A25" s="6"/>
      <c r="M25" s="2"/>
      <c r="N25" s="2"/>
      <c r="O25" s="2"/>
      <c r="P25" s="2"/>
      <c r="Q25" s="2"/>
      <c r="R25" s="2"/>
      <c r="S25" s="2"/>
      <c r="T25" s="8"/>
      <c r="U25" s="8"/>
      <c r="V25" s="8"/>
      <c r="W25" s="8"/>
      <c r="X25" s="8"/>
      <c r="Y25" s="8"/>
      <c r="Z25" s="8"/>
      <c r="AA25" s="8"/>
      <c r="AB25" s="8"/>
      <c r="AC25" s="8"/>
    </row>
    <row r="27" spans="1:37" ht="17.25" x14ac:dyDescent="0.2">
      <c r="A27" s="9" t="str">
        <f>"'Form responses 2016'!"</f>
        <v>'Form responses 2016'!</v>
      </c>
      <c r="B27" s="7" t="s">
        <v>94</v>
      </c>
      <c r="C27" s="6"/>
      <c r="D27" s="6"/>
      <c r="U27" s="6"/>
      <c r="W27" s="41" t="s">
        <v>38</v>
      </c>
      <c r="X27" s="40"/>
      <c r="Y27" s="40"/>
      <c r="Z27" s="40"/>
      <c r="AA27" s="40"/>
      <c r="AE27" s="42" t="s">
        <v>39</v>
      </c>
      <c r="AF27" s="66"/>
      <c r="AG27" s="66"/>
      <c r="AH27" s="66"/>
    </row>
    <row r="28" spans="1:37" ht="17.25" x14ac:dyDescent="0.2">
      <c r="A28" s="6" t="s">
        <v>3</v>
      </c>
      <c r="B28" s="7"/>
      <c r="C28" s="6"/>
      <c r="D28" s="6">
        <v>5</v>
      </c>
      <c r="E28">
        <v>4</v>
      </c>
      <c r="F28">
        <v>3</v>
      </c>
      <c r="G28">
        <v>2</v>
      </c>
      <c r="H28">
        <v>1</v>
      </c>
      <c r="I28" t="s">
        <v>5</v>
      </c>
      <c r="L28">
        <v>2016</v>
      </c>
      <c r="M28" s="6" t="s">
        <v>6</v>
      </c>
      <c r="N28" s="6" t="s">
        <v>7</v>
      </c>
      <c r="O28" s="6" t="s">
        <v>8</v>
      </c>
      <c r="P28" s="6" t="s">
        <v>8</v>
      </c>
      <c r="Q28" s="6" t="s">
        <v>9</v>
      </c>
      <c r="R28" s="6" t="s">
        <v>10</v>
      </c>
      <c r="S28" t="s">
        <v>5</v>
      </c>
      <c r="T28" s="6" t="s">
        <v>11</v>
      </c>
      <c r="U28" s="8"/>
      <c r="Y28" s="34">
        <v>2014</v>
      </c>
      <c r="Z28">
        <v>2015</v>
      </c>
      <c r="AA28">
        <v>2016</v>
      </c>
      <c r="AB28">
        <v>2017</v>
      </c>
      <c r="AC28" s="6" t="s">
        <v>40</v>
      </c>
      <c r="AD28" s="6" t="s">
        <v>91</v>
      </c>
      <c r="AF28" s="34">
        <v>2014</v>
      </c>
      <c r="AG28">
        <v>2015</v>
      </c>
      <c r="AH28">
        <v>2016</v>
      </c>
      <c r="AI28">
        <v>2017</v>
      </c>
    </row>
    <row r="29" spans="1:37" x14ac:dyDescent="0.2">
      <c r="A29" s="6" t="s">
        <v>69</v>
      </c>
      <c r="B29" t="str">
        <f t="shared" ref="B29:B49" ca="1" si="16">INDIRECT($A$27&amp;A29&amp;"1")</f>
        <v>3. And how important do you expect the following will be for you in the coming year? [Assistive technologies]</v>
      </c>
      <c r="D29">
        <f t="shared" ref="D29:I38" ca="1" si="17">COUNTIF(INDIRECT($A$27&amp;$A29&amp;":"&amp;$A29),D$2)</f>
        <v>31</v>
      </c>
      <c r="E29">
        <f t="shared" ca="1" si="17"/>
        <v>50</v>
      </c>
      <c r="F29">
        <f t="shared" ca="1" si="17"/>
        <v>71</v>
      </c>
      <c r="G29">
        <f t="shared" ca="1" si="17"/>
        <v>56</v>
      </c>
      <c r="H29">
        <f t="shared" ca="1" si="17"/>
        <v>28</v>
      </c>
      <c r="I29">
        <f t="shared" ca="1" si="17"/>
        <v>9</v>
      </c>
      <c r="J29">
        <f t="shared" ref="J29:J49" ca="1" si="18">SUM(D29:I29)</f>
        <v>245</v>
      </c>
      <c r="K29" s="48"/>
      <c r="L29" t="str">
        <f t="shared" ref="L29:L49" ca="1" si="19">MID(B29,FIND("[",B29)+1,LEN(B29)-FIND("[",B29)-1)</f>
        <v>Assistive technologies</v>
      </c>
      <c r="M29" s="2">
        <f t="shared" ref="M29:M49" ca="1" si="20">D29/$J29</f>
        <v>0.12653061224489795</v>
      </c>
      <c r="N29" s="2">
        <f t="shared" ref="N29:N49" ca="1" si="21">E29/$J29</f>
        <v>0.20408163265306123</v>
      </c>
      <c r="O29" s="2">
        <f t="shared" ref="O29:O49" ca="1" si="22">F29/$J29/2</f>
        <v>0.14489795918367346</v>
      </c>
      <c r="P29" s="2">
        <f t="shared" ref="P29:P49" ca="1" si="23">-O29</f>
        <v>-0.14489795918367346</v>
      </c>
      <c r="Q29" s="2">
        <f t="shared" ref="Q29:Q49" ca="1" si="24">-G29/$J29</f>
        <v>-0.22857142857142856</v>
      </c>
      <c r="R29" s="2">
        <f t="shared" ref="R29:R49" ca="1" si="25">-H29/$J29</f>
        <v>-0.11428571428571428</v>
      </c>
      <c r="S29" s="2">
        <f t="shared" ref="S29:S49" ca="1" si="26">I29/$J29</f>
        <v>3.6734693877551024E-2</v>
      </c>
      <c r="T29" s="8">
        <f t="shared" ref="T29:T49" ca="1" si="27">M29+N29</f>
        <v>0.33061224489795915</v>
      </c>
      <c r="U29" s="8"/>
      <c r="X29" t="s">
        <v>59</v>
      </c>
      <c r="Y29" s="8"/>
      <c r="Z29" s="43"/>
      <c r="AA29" s="43">
        <v>0.12244897959183673</v>
      </c>
      <c r="AB29" s="2">
        <v>0.18061674008810574</v>
      </c>
      <c r="AC29" s="8" t="str">
        <f>IF(Y29&gt;0,AB29-Y29,"")</f>
        <v/>
      </c>
      <c r="AD29" s="8">
        <f>AB29-AA29</f>
        <v>5.8167760496269011E-2</v>
      </c>
      <c r="AE29" t="s">
        <v>117</v>
      </c>
      <c r="AF29" s="39">
        <v>1</v>
      </c>
      <c r="AG29" s="39">
        <v>1</v>
      </c>
      <c r="AH29">
        <v>1</v>
      </c>
      <c r="AI29">
        <v>1</v>
      </c>
    </row>
    <row r="30" spans="1:37" x14ac:dyDescent="0.2">
      <c r="A30" s="6" t="s">
        <v>113</v>
      </c>
      <c r="B30" t="str">
        <f t="shared" ca="1" si="16"/>
        <v>3. And how important do you expect the following will be for you in the coming year? [Blogs]</v>
      </c>
      <c r="D30">
        <f t="shared" ca="1" si="17"/>
        <v>40</v>
      </c>
      <c r="E30">
        <f t="shared" ca="1" si="17"/>
        <v>63</v>
      </c>
      <c r="F30">
        <f t="shared" ca="1" si="17"/>
        <v>73</v>
      </c>
      <c r="G30">
        <f t="shared" ca="1" si="17"/>
        <v>32</v>
      </c>
      <c r="H30">
        <f t="shared" ca="1" si="17"/>
        <v>32</v>
      </c>
      <c r="I30">
        <f t="shared" ca="1" si="17"/>
        <v>5</v>
      </c>
      <c r="J30">
        <f t="shared" ca="1" si="18"/>
        <v>245</v>
      </c>
      <c r="K30" s="48"/>
      <c r="L30" t="str">
        <f t="shared" ca="1" si="19"/>
        <v>Blogs</v>
      </c>
      <c r="M30" s="2">
        <f t="shared" ca="1" si="20"/>
        <v>0.16326530612244897</v>
      </c>
      <c r="N30" s="2">
        <f t="shared" ca="1" si="21"/>
        <v>0.25714285714285712</v>
      </c>
      <c r="O30" s="2">
        <f t="shared" ca="1" si="22"/>
        <v>0.1489795918367347</v>
      </c>
      <c r="P30" s="2">
        <f t="shared" ca="1" si="23"/>
        <v>-0.1489795918367347</v>
      </c>
      <c r="Q30" s="2">
        <f t="shared" ca="1" si="24"/>
        <v>-0.1306122448979592</v>
      </c>
      <c r="R30" s="2">
        <f t="shared" ca="1" si="25"/>
        <v>-0.1306122448979592</v>
      </c>
      <c r="S30" s="2">
        <f t="shared" ca="1" si="26"/>
        <v>2.0408163265306121E-2</v>
      </c>
      <c r="T30" s="8">
        <f t="shared" ca="1" si="27"/>
        <v>0.42040816326530606</v>
      </c>
      <c r="U30" s="8"/>
      <c r="X30" t="s">
        <v>51</v>
      </c>
      <c r="Y30" s="43">
        <v>0.33734939759036142</v>
      </c>
      <c r="Z30" s="43">
        <v>0.24489795918367346</v>
      </c>
      <c r="AA30" s="43">
        <v>0.29795918367346941</v>
      </c>
      <c r="AB30" s="2">
        <v>0.24669603524229078</v>
      </c>
      <c r="AC30" s="8">
        <f>IF(Y30&gt;0,AB30-Y30,"")</f>
        <v>-9.0653362348070643E-2</v>
      </c>
      <c r="AD30" s="8">
        <f>AB30-AA30</f>
        <v>-5.1263148431178629E-2</v>
      </c>
      <c r="AE30" t="s">
        <v>118</v>
      </c>
      <c r="AF30" s="51">
        <v>2</v>
      </c>
      <c r="AG30">
        <v>2</v>
      </c>
      <c r="AH30">
        <v>2</v>
      </c>
      <c r="AI30">
        <v>2</v>
      </c>
      <c r="AK30" s="2"/>
    </row>
    <row r="31" spans="1:37" x14ac:dyDescent="0.2">
      <c r="A31" s="6" t="s">
        <v>100</v>
      </c>
      <c r="B31" t="str">
        <f t="shared" ca="1" si="16"/>
        <v>3. And how important do you expect the following will be for you in the coming year? [Bring Your Own Device (BYOD)]</v>
      </c>
      <c r="D31">
        <f t="shared" ca="1" si="17"/>
        <v>48</v>
      </c>
      <c r="E31">
        <f t="shared" ca="1" si="17"/>
        <v>66</v>
      </c>
      <c r="F31">
        <f t="shared" ca="1" si="17"/>
        <v>57</v>
      </c>
      <c r="G31">
        <f t="shared" ca="1" si="17"/>
        <v>33</v>
      </c>
      <c r="H31">
        <f t="shared" ca="1" si="17"/>
        <v>34</v>
      </c>
      <c r="I31">
        <f t="shared" ca="1" si="17"/>
        <v>7</v>
      </c>
      <c r="J31">
        <f t="shared" ca="1" si="18"/>
        <v>245</v>
      </c>
      <c r="K31" s="48"/>
      <c r="L31" t="str">
        <f t="shared" ca="1" si="19"/>
        <v>Bring Your Own Device (BYOD)</v>
      </c>
      <c r="M31" s="2">
        <f t="shared" ca="1" si="20"/>
        <v>0.19591836734693877</v>
      </c>
      <c r="N31" s="2">
        <f t="shared" ca="1" si="21"/>
        <v>0.26938775510204083</v>
      </c>
      <c r="O31" s="2">
        <f t="shared" ca="1" si="22"/>
        <v>0.11632653061224489</v>
      </c>
      <c r="P31" s="2">
        <f t="shared" ca="1" si="23"/>
        <v>-0.11632653061224489</v>
      </c>
      <c r="Q31" s="2">
        <f t="shared" ca="1" si="24"/>
        <v>-0.13469387755102041</v>
      </c>
      <c r="R31" s="2">
        <f t="shared" ca="1" si="25"/>
        <v>-0.13877551020408163</v>
      </c>
      <c r="S31" s="2">
        <f t="shared" ca="1" si="26"/>
        <v>2.8571428571428571E-2</v>
      </c>
      <c r="T31" s="8">
        <f t="shared" ca="1" si="27"/>
        <v>0.46530612244897962</v>
      </c>
      <c r="U31" s="8"/>
      <c r="X31" t="s">
        <v>45</v>
      </c>
      <c r="Y31" s="43">
        <v>0.24096385542168675</v>
      </c>
      <c r="Z31" s="43">
        <v>0.2142857142857143</v>
      </c>
      <c r="AA31" s="43">
        <v>0.26122448979591839</v>
      </c>
      <c r="AB31" s="2">
        <v>0.29955947136563876</v>
      </c>
      <c r="AC31" s="8">
        <f>IF(Y31&gt;0,AB31-Y31,"")</f>
        <v>5.8595615943952017E-2</v>
      </c>
      <c r="AD31" s="8">
        <f>AB31-AA31</f>
        <v>3.8334981569720372E-2</v>
      </c>
      <c r="AE31" t="s">
        <v>119</v>
      </c>
      <c r="AF31" s="39">
        <v>7</v>
      </c>
      <c r="AG31" s="39">
        <v>6</v>
      </c>
      <c r="AH31">
        <v>5</v>
      </c>
      <c r="AI31">
        <v>3</v>
      </c>
    </row>
    <row r="32" spans="1:37" x14ac:dyDescent="0.2">
      <c r="A32" s="6" t="s">
        <v>110</v>
      </c>
      <c r="B32" t="str">
        <f t="shared" ca="1" si="16"/>
        <v>3. And how important do you expect the following will be for you in the coming year? [Collaborative tools (e.g. Google G Suite, Office365, Padlet etc.)]</v>
      </c>
      <c r="D32">
        <f t="shared" ca="1" si="17"/>
        <v>84</v>
      </c>
      <c r="E32">
        <f t="shared" ca="1" si="17"/>
        <v>69</v>
      </c>
      <c r="F32">
        <f t="shared" ca="1" si="17"/>
        <v>58</v>
      </c>
      <c r="G32">
        <f t="shared" ca="1" si="17"/>
        <v>23</v>
      </c>
      <c r="H32">
        <f t="shared" ca="1" si="17"/>
        <v>5</v>
      </c>
      <c r="I32">
        <f t="shared" ca="1" si="17"/>
        <v>6</v>
      </c>
      <c r="J32">
        <f t="shared" ca="1" si="18"/>
        <v>245</v>
      </c>
      <c r="K32" s="48"/>
      <c r="L32" t="str">
        <f t="shared" ca="1" si="19"/>
        <v>Collaborative tools (e.g. Google G Suite, Office365, Padlet etc.)</v>
      </c>
      <c r="M32" s="2">
        <f t="shared" ca="1" si="20"/>
        <v>0.34285714285714286</v>
      </c>
      <c r="N32" s="2">
        <f t="shared" ca="1" si="21"/>
        <v>0.28163265306122448</v>
      </c>
      <c r="O32" s="2">
        <f t="shared" ca="1" si="22"/>
        <v>0.11836734693877551</v>
      </c>
      <c r="P32" s="2">
        <f t="shared" ca="1" si="23"/>
        <v>-0.11836734693877551</v>
      </c>
      <c r="Q32" s="2">
        <f t="shared" ca="1" si="24"/>
        <v>-9.3877551020408165E-2</v>
      </c>
      <c r="R32" s="2">
        <f t="shared" ca="1" si="25"/>
        <v>-2.0408163265306121E-2</v>
      </c>
      <c r="S32" s="2">
        <f t="shared" ca="1" si="26"/>
        <v>2.4489795918367346E-2</v>
      </c>
      <c r="T32" s="8">
        <f t="shared" ca="1" si="27"/>
        <v>0.62448979591836729</v>
      </c>
      <c r="U32" s="8"/>
      <c r="X32" t="s">
        <v>57</v>
      </c>
      <c r="Y32" s="43">
        <v>0.40160642570281124</v>
      </c>
      <c r="Z32" s="43">
        <v>0.35204081632653061</v>
      </c>
      <c r="AA32" s="43">
        <v>0.31836734693877555</v>
      </c>
      <c r="AB32" s="2">
        <v>0.35682819383259912</v>
      </c>
      <c r="AC32" s="8">
        <f>IF(Y32&gt;0,AB32-Y32,"")</f>
        <v>-4.4778231870212126E-2</v>
      </c>
      <c r="AD32" s="8">
        <f>AB32-AA32</f>
        <v>3.8460846893823564E-2</v>
      </c>
      <c r="AE32" t="s">
        <v>120</v>
      </c>
      <c r="AF32" s="39">
        <v>4</v>
      </c>
      <c r="AG32" s="39">
        <v>3</v>
      </c>
      <c r="AH32">
        <v>4</v>
      </c>
      <c r="AI32">
        <v>4</v>
      </c>
    </row>
    <row r="33" spans="1:37" x14ac:dyDescent="0.2">
      <c r="A33" t="s">
        <v>97</v>
      </c>
      <c r="B33" t="str">
        <f t="shared" ca="1" si="16"/>
        <v>3. And how important do you expect the following will be for you in the coming year? [Content Management Systems and VLEs]</v>
      </c>
      <c r="D33">
        <f t="shared" ca="1" si="17"/>
        <v>144</v>
      </c>
      <c r="E33">
        <f t="shared" ca="1" si="17"/>
        <v>51</v>
      </c>
      <c r="F33">
        <f t="shared" ca="1" si="17"/>
        <v>22</v>
      </c>
      <c r="G33">
        <f t="shared" ca="1" si="17"/>
        <v>12</v>
      </c>
      <c r="H33">
        <f t="shared" ca="1" si="17"/>
        <v>10</v>
      </c>
      <c r="I33">
        <f t="shared" ca="1" si="17"/>
        <v>6</v>
      </c>
      <c r="J33">
        <f t="shared" ca="1" si="18"/>
        <v>245</v>
      </c>
      <c r="K33" s="48"/>
      <c r="L33" t="str">
        <f t="shared" ca="1" si="19"/>
        <v>Content Management Systems and VLEs</v>
      </c>
      <c r="M33" s="2">
        <f t="shared" ca="1" si="20"/>
        <v>0.58775510204081638</v>
      </c>
      <c r="N33" s="2">
        <f t="shared" ca="1" si="21"/>
        <v>0.20816326530612245</v>
      </c>
      <c r="O33" s="2">
        <f t="shared" ca="1" si="22"/>
        <v>4.4897959183673466E-2</v>
      </c>
      <c r="P33" s="2">
        <f t="shared" ca="1" si="23"/>
        <v>-4.4897959183673466E-2</v>
      </c>
      <c r="Q33" s="2">
        <f t="shared" ca="1" si="24"/>
        <v>-4.8979591836734691E-2</v>
      </c>
      <c r="R33" s="2">
        <f t="shared" ca="1" si="25"/>
        <v>-4.0816326530612242E-2</v>
      </c>
      <c r="S33" s="2">
        <f t="shared" ca="1" si="26"/>
        <v>2.4489795918367346E-2</v>
      </c>
      <c r="T33" s="8">
        <f t="shared" ca="1" si="27"/>
        <v>0.79591836734693877</v>
      </c>
      <c r="U33" s="8"/>
      <c r="X33" t="s">
        <v>53</v>
      </c>
      <c r="Y33" s="43">
        <v>0.50200803212851408</v>
      </c>
      <c r="Z33" s="43">
        <v>0.38775510204081631</v>
      </c>
      <c r="AA33" s="43">
        <v>0.44081632653061226</v>
      </c>
      <c r="AB33" s="2">
        <v>0.3788546255506608</v>
      </c>
      <c r="AC33" s="8">
        <f>IF(Y33&gt;0,AB33-Y33,"")</f>
        <v>-0.12315340657785329</v>
      </c>
      <c r="AD33" s="8">
        <f>AB33-AA33</f>
        <v>-6.1961700979951462E-2</v>
      </c>
      <c r="AE33" t="s">
        <v>121</v>
      </c>
      <c r="AF33" s="39">
        <v>6</v>
      </c>
      <c r="AG33" s="39">
        <v>5</v>
      </c>
      <c r="AH33">
        <v>6</v>
      </c>
      <c r="AI33">
        <v>5</v>
      </c>
    </row>
    <row r="34" spans="1:37" x14ac:dyDescent="0.2">
      <c r="A34" s="6" t="s">
        <v>101</v>
      </c>
      <c r="B34" t="str">
        <f t="shared" ca="1" si="16"/>
        <v>3. And how important do you expect the following will be for you in the coming year? [Data and Analytics (incl. Learning analytics)]</v>
      </c>
      <c r="D34">
        <f t="shared" ca="1" si="17"/>
        <v>77</v>
      </c>
      <c r="E34">
        <f t="shared" ca="1" si="17"/>
        <v>75</v>
      </c>
      <c r="F34">
        <f t="shared" ca="1" si="17"/>
        <v>41</v>
      </c>
      <c r="G34">
        <f t="shared" ca="1" si="17"/>
        <v>20</v>
      </c>
      <c r="H34">
        <f t="shared" ca="1" si="17"/>
        <v>20</v>
      </c>
      <c r="I34">
        <f t="shared" ca="1" si="17"/>
        <v>12</v>
      </c>
      <c r="J34">
        <f t="shared" ca="1" si="18"/>
        <v>245</v>
      </c>
      <c r="K34" s="48"/>
      <c r="L34" t="str">
        <f t="shared" ca="1" si="19"/>
        <v>Data and Analytics (incl. Learning analytics)</v>
      </c>
      <c r="M34" s="2">
        <f t="shared" ca="1" si="20"/>
        <v>0.31428571428571428</v>
      </c>
      <c r="N34" s="2">
        <f t="shared" ca="1" si="21"/>
        <v>0.30612244897959184</v>
      </c>
      <c r="O34" s="2">
        <f t="shared" ca="1" si="22"/>
        <v>8.3673469387755106E-2</v>
      </c>
      <c r="P34" s="2">
        <f t="shared" ca="1" si="23"/>
        <v>-8.3673469387755106E-2</v>
      </c>
      <c r="Q34" s="2">
        <f t="shared" ca="1" si="24"/>
        <v>-8.1632653061224483E-2</v>
      </c>
      <c r="R34" s="2">
        <f t="shared" ca="1" si="25"/>
        <v>-8.1632653061224483E-2</v>
      </c>
      <c r="S34" s="2">
        <f t="shared" ca="1" si="26"/>
        <v>4.8979591836734691E-2</v>
      </c>
      <c r="T34" s="8">
        <f t="shared" ca="1" si="27"/>
        <v>0.62040816326530612</v>
      </c>
      <c r="U34" s="8"/>
      <c r="X34" t="s">
        <v>47</v>
      </c>
      <c r="Y34" s="43">
        <v>0.35742971887550201</v>
      </c>
      <c r="Z34" s="43">
        <v>0.27551020408163263</v>
      </c>
      <c r="AA34" s="43">
        <v>0.33061224489795915</v>
      </c>
      <c r="AB34" s="2">
        <v>0.40969162995594716</v>
      </c>
      <c r="AC34" s="8">
        <f>IF(Y34&gt;0,AB34-Y34,"")</f>
        <v>5.2261911080445145E-2</v>
      </c>
      <c r="AD34" s="8">
        <f>AB34-AA34</f>
        <v>7.9079385057988005E-2</v>
      </c>
      <c r="AE34" t="s">
        <v>122</v>
      </c>
      <c r="AF34" s="51">
        <v>3</v>
      </c>
      <c r="AG34" s="39">
        <v>4</v>
      </c>
      <c r="AH34">
        <v>3</v>
      </c>
      <c r="AI34">
        <v>6</v>
      </c>
      <c r="AK34" s="2"/>
    </row>
    <row r="35" spans="1:37" x14ac:dyDescent="0.2">
      <c r="A35" s="6" t="s">
        <v>106</v>
      </c>
      <c r="B35" t="str">
        <f t="shared" ca="1" si="16"/>
        <v>3. And how important do you expect the following will be for you in the coming year? [Digital and Open Badges]</v>
      </c>
      <c r="D35">
        <f t="shared" ca="1" si="17"/>
        <v>24</v>
      </c>
      <c r="E35">
        <f t="shared" ca="1" si="17"/>
        <v>49</v>
      </c>
      <c r="F35">
        <f t="shared" ca="1" si="17"/>
        <v>52</v>
      </c>
      <c r="G35">
        <f t="shared" ca="1" si="17"/>
        <v>47</v>
      </c>
      <c r="H35">
        <f t="shared" ca="1" si="17"/>
        <v>64</v>
      </c>
      <c r="I35">
        <f t="shared" ca="1" si="17"/>
        <v>9</v>
      </c>
      <c r="J35">
        <f t="shared" ca="1" si="18"/>
        <v>245</v>
      </c>
      <c r="K35" s="48"/>
      <c r="L35" t="str">
        <f t="shared" ca="1" si="19"/>
        <v>Digital and Open Badges</v>
      </c>
      <c r="M35" s="2">
        <f t="shared" ca="1" si="20"/>
        <v>9.7959183673469383E-2</v>
      </c>
      <c r="N35" s="2">
        <f t="shared" ca="1" si="21"/>
        <v>0.2</v>
      </c>
      <c r="O35" s="2">
        <f t="shared" ca="1" si="22"/>
        <v>0.10612244897959183</v>
      </c>
      <c r="P35" s="2">
        <f t="shared" ca="1" si="23"/>
        <v>-0.10612244897959183</v>
      </c>
      <c r="Q35" s="2">
        <f t="shared" ca="1" si="24"/>
        <v>-0.19183673469387755</v>
      </c>
      <c r="R35" s="2">
        <f t="shared" ca="1" si="25"/>
        <v>-0.26122448979591839</v>
      </c>
      <c r="S35" s="2">
        <f t="shared" ca="1" si="26"/>
        <v>3.6734693877551024E-2</v>
      </c>
      <c r="T35" s="8">
        <f t="shared" ca="1" si="27"/>
        <v>0.29795918367346941</v>
      </c>
      <c r="U35" s="8"/>
      <c r="X35" t="s">
        <v>54</v>
      </c>
      <c r="Y35" s="43">
        <v>0.42570281124497988</v>
      </c>
      <c r="Z35" s="43">
        <v>0.45918367346938771</v>
      </c>
      <c r="AA35" s="43">
        <v>0.42040816326530606</v>
      </c>
      <c r="AB35" s="2">
        <v>0.41409691629955947</v>
      </c>
      <c r="AC35" s="8">
        <f>IF(Y35&gt;0,AB35-Y35,"")</f>
        <v>-1.1605894945420414E-2</v>
      </c>
      <c r="AD35" s="8">
        <f>AB35-AA35</f>
        <v>-6.3112469657465864E-3</v>
      </c>
      <c r="AE35" t="s">
        <v>123</v>
      </c>
      <c r="AF35" s="39">
        <v>9</v>
      </c>
      <c r="AG35" s="39">
        <v>8</v>
      </c>
      <c r="AH35">
        <v>7</v>
      </c>
      <c r="AI35">
        <v>7</v>
      </c>
    </row>
    <row r="36" spans="1:37" x14ac:dyDescent="0.2">
      <c r="A36" s="6" t="s">
        <v>98</v>
      </c>
      <c r="B36" t="str">
        <f t="shared" ca="1" si="16"/>
        <v>3. And how important do you expect the following will be for you in the coming year? [Digital repositories]</v>
      </c>
      <c r="D36">
        <f t="shared" ca="1" si="17"/>
        <v>46</v>
      </c>
      <c r="E36">
        <f t="shared" ca="1" si="17"/>
        <v>61</v>
      </c>
      <c r="F36">
        <f t="shared" ca="1" si="17"/>
        <v>64</v>
      </c>
      <c r="G36">
        <f t="shared" ca="1" si="17"/>
        <v>43</v>
      </c>
      <c r="H36">
        <f t="shared" ca="1" si="17"/>
        <v>27</v>
      </c>
      <c r="I36">
        <f t="shared" ca="1" si="17"/>
        <v>4</v>
      </c>
      <c r="J36">
        <f t="shared" ca="1" si="18"/>
        <v>245</v>
      </c>
      <c r="K36" s="48"/>
      <c r="L36" t="str">
        <f t="shared" ca="1" si="19"/>
        <v>Digital repositories</v>
      </c>
      <c r="M36" s="2">
        <f t="shared" ca="1" si="20"/>
        <v>0.18775510204081633</v>
      </c>
      <c r="N36" s="2">
        <f t="shared" ca="1" si="21"/>
        <v>0.24897959183673468</v>
      </c>
      <c r="O36" s="2">
        <f t="shared" ca="1" si="22"/>
        <v>0.1306122448979592</v>
      </c>
      <c r="P36" s="2">
        <f t="shared" ca="1" si="23"/>
        <v>-0.1306122448979592</v>
      </c>
      <c r="Q36" s="2">
        <f t="shared" ca="1" si="24"/>
        <v>-0.17551020408163265</v>
      </c>
      <c r="R36" s="2">
        <f t="shared" ca="1" si="25"/>
        <v>-0.11020408163265306</v>
      </c>
      <c r="S36" s="2">
        <f t="shared" ca="1" si="26"/>
        <v>1.6326530612244899E-2</v>
      </c>
      <c r="T36" s="8">
        <f t="shared" ca="1" si="27"/>
        <v>0.43673469387755104</v>
      </c>
      <c r="U36" s="8"/>
      <c r="X36" t="s">
        <v>56</v>
      </c>
      <c r="Y36" s="43">
        <v>0.42971887550200805</v>
      </c>
      <c r="Z36" s="43">
        <v>0.40816326530612246</v>
      </c>
      <c r="AA36" s="43">
        <v>0.43673469387755104</v>
      </c>
      <c r="AB36" s="2">
        <v>0.41850220264317184</v>
      </c>
      <c r="AC36" s="8">
        <f>IF(Y36&gt;0,AB36-Y36,"")</f>
        <v>-1.1216672858836207E-2</v>
      </c>
      <c r="AD36" s="8">
        <f>AB36-AA36</f>
        <v>-1.82324912343792E-2</v>
      </c>
      <c r="AE36" t="s">
        <v>124</v>
      </c>
      <c r="AF36" s="39">
        <v>5</v>
      </c>
      <c r="AG36" s="39">
        <v>7</v>
      </c>
      <c r="AH36">
        <v>8</v>
      </c>
      <c r="AI36">
        <v>8</v>
      </c>
    </row>
    <row r="37" spans="1:37" x14ac:dyDescent="0.2">
      <c r="A37" t="s">
        <v>95</v>
      </c>
      <c r="B37" t="str">
        <f t="shared" ca="1" si="16"/>
        <v>3. And how important do you expect the following will be for you in the coming year? [Electronic assessment, submission &amp; feedback tools]</v>
      </c>
      <c r="D37">
        <f t="shared" ca="1" si="17"/>
        <v>128</v>
      </c>
      <c r="E37">
        <f t="shared" ca="1" si="17"/>
        <v>53</v>
      </c>
      <c r="F37">
        <f t="shared" ca="1" si="17"/>
        <v>24</v>
      </c>
      <c r="G37">
        <f t="shared" ca="1" si="17"/>
        <v>16</v>
      </c>
      <c r="H37">
        <f t="shared" ca="1" si="17"/>
        <v>17</v>
      </c>
      <c r="I37">
        <f t="shared" ca="1" si="17"/>
        <v>7</v>
      </c>
      <c r="J37">
        <f t="shared" ca="1" si="18"/>
        <v>245</v>
      </c>
      <c r="K37" s="48"/>
      <c r="L37" t="str">
        <f t="shared" ca="1" si="19"/>
        <v>Electronic assessment, submission &amp; feedback tools</v>
      </c>
      <c r="M37" s="2">
        <f t="shared" ca="1" si="20"/>
        <v>0.52244897959183678</v>
      </c>
      <c r="N37" s="2">
        <f t="shared" ca="1" si="21"/>
        <v>0.21632653061224491</v>
      </c>
      <c r="O37" s="2">
        <f t="shared" ca="1" si="22"/>
        <v>4.8979591836734691E-2</v>
      </c>
      <c r="P37" s="2">
        <f t="shared" ca="1" si="23"/>
        <v>-4.8979591836734691E-2</v>
      </c>
      <c r="Q37" s="2">
        <f t="shared" ca="1" si="24"/>
        <v>-6.5306122448979598E-2</v>
      </c>
      <c r="R37" s="2">
        <f t="shared" ca="1" si="25"/>
        <v>-6.9387755102040816E-2</v>
      </c>
      <c r="S37" s="2">
        <f t="shared" ca="1" si="26"/>
        <v>2.8571428571428571E-2</v>
      </c>
      <c r="T37" s="8">
        <f t="shared" ca="1" si="27"/>
        <v>0.73877551020408172</v>
      </c>
      <c r="U37" s="8"/>
      <c r="X37" t="s">
        <v>125</v>
      </c>
      <c r="Y37" s="43"/>
      <c r="Z37" s="43">
        <v>0.40816326530612246</v>
      </c>
      <c r="AA37" s="43">
        <v>0.46530612244897962</v>
      </c>
      <c r="AB37" s="2">
        <v>0.42290748898678415</v>
      </c>
      <c r="AC37" s="8" t="str">
        <f>IF(Y37&gt;0,AB37-Y37,"")</f>
        <v/>
      </c>
      <c r="AD37" s="8">
        <f>AB37-AA37</f>
        <v>-4.2398633462195467E-2</v>
      </c>
      <c r="AE37" t="s">
        <v>126</v>
      </c>
      <c r="AF37" s="2"/>
      <c r="AG37" s="39"/>
      <c r="AH37">
        <v>10</v>
      </c>
      <c r="AI37">
        <v>9</v>
      </c>
    </row>
    <row r="38" spans="1:37" x14ac:dyDescent="0.2">
      <c r="A38" s="6" t="s">
        <v>107</v>
      </c>
      <c r="B38" t="str">
        <f t="shared" ca="1" si="16"/>
        <v>3. And how important do you expect the following will be for you in the coming year? [ePortfolios]</v>
      </c>
      <c r="D38">
        <f t="shared" ca="1" si="17"/>
        <v>59</v>
      </c>
      <c r="E38">
        <f t="shared" ca="1" si="17"/>
        <v>60</v>
      </c>
      <c r="F38">
        <f t="shared" ca="1" si="17"/>
        <v>47</v>
      </c>
      <c r="G38">
        <f t="shared" ca="1" si="17"/>
        <v>35</v>
      </c>
      <c r="H38">
        <f t="shared" ca="1" si="17"/>
        <v>36</v>
      </c>
      <c r="I38">
        <f t="shared" ca="1" si="17"/>
        <v>8</v>
      </c>
      <c r="J38">
        <f t="shared" ca="1" si="18"/>
        <v>245</v>
      </c>
      <c r="K38" s="48"/>
      <c r="L38" t="str">
        <f t="shared" ca="1" si="19"/>
        <v>ePortfolios</v>
      </c>
      <c r="M38" s="2">
        <f t="shared" ca="1" si="20"/>
        <v>0.24081632653061225</v>
      </c>
      <c r="N38" s="2">
        <f t="shared" ca="1" si="21"/>
        <v>0.24489795918367346</v>
      </c>
      <c r="O38" s="2">
        <f t="shared" ca="1" si="22"/>
        <v>9.5918367346938774E-2</v>
      </c>
      <c r="P38" s="2">
        <f t="shared" ca="1" si="23"/>
        <v>-9.5918367346938774E-2</v>
      </c>
      <c r="Q38" s="2">
        <f t="shared" ca="1" si="24"/>
        <v>-0.14285714285714285</v>
      </c>
      <c r="R38" s="2">
        <f t="shared" ca="1" si="25"/>
        <v>-0.14693877551020409</v>
      </c>
      <c r="S38" s="2">
        <f t="shared" ca="1" si="26"/>
        <v>3.2653061224489799E-2</v>
      </c>
      <c r="T38" s="8">
        <f t="shared" ca="1" si="27"/>
        <v>0.48571428571428571</v>
      </c>
      <c r="U38" s="8"/>
      <c r="X38" t="s">
        <v>52</v>
      </c>
      <c r="Y38" s="43">
        <v>0.4618473895582329</v>
      </c>
      <c r="Z38" s="43">
        <v>0.43367346938775508</v>
      </c>
      <c r="AA38" s="43">
        <v>0.48571428571428571</v>
      </c>
      <c r="AB38" s="2">
        <v>0.43171806167400884</v>
      </c>
      <c r="AC38" s="8">
        <f>IF(Y38&gt;0,AB38-Y38,"")</f>
        <v>-3.0129327884224066E-2</v>
      </c>
      <c r="AD38" s="8">
        <f>AB38-AA38</f>
        <v>-5.3996224040276875E-2</v>
      </c>
      <c r="AE38" t="s">
        <v>52</v>
      </c>
      <c r="AF38" s="39">
        <v>10</v>
      </c>
      <c r="AG38" s="39">
        <v>10</v>
      </c>
      <c r="AH38">
        <v>9</v>
      </c>
      <c r="AI38">
        <v>10</v>
      </c>
    </row>
    <row r="39" spans="1:37" x14ac:dyDescent="0.2">
      <c r="A39" s="6" t="s">
        <v>103</v>
      </c>
      <c r="B39" t="str">
        <f t="shared" ca="1" si="16"/>
        <v>3. And how important do you expect the following will be for you in the coming year? [Game-based/playful learning]</v>
      </c>
      <c r="D39">
        <f t="shared" ref="D39:I49" ca="1" si="28">COUNTIF(INDIRECT($A$27&amp;$A39&amp;":"&amp;$A39),D$2)</f>
        <v>21</v>
      </c>
      <c r="E39">
        <f t="shared" ca="1" si="28"/>
        <v>43</v>
      </c>
      <c r="F39">
        <f t="shared" ca="1" si="28"/>
        <v>61</v>
      </c>
      <c r="G39">
        <f t="shared" ca="1" si="28"/>
        <v>51</v>
      </c>
      <c r="H39">
        <f t="shared" ca="1" si="28"/>
        <v>59</v>
      </c>
      <c r="I39">
        <f t="shared" ca="1" si="28"/>
        <v>10</v>
      </c>
      <c r="J39">
        <f t="shared" ca="1" si="18"/>
        <v>245</v>
      </c>
      <c r="K39" s="48"/>
      <c r="L39" t="str">
        <f t="shared" ca="1" si="19"/>
        <v>Game-based/playful learning</v>
      </c>
      <c r="M39" s="2">
        <f t="shared" ca="1" si="20"/>
        <v>8.5714285714285715E-2</v>
      </c>
      <c r="N39" s="2">
        <f t="shared" ca="1" si="21"/>
        <v>0.17551020408163265</v>
      </c>
      <c r="O39" s="2">
        <f t="shared" ca="1" si="22"/>
        <v>0.12448979591836734</v>
      </c>
      <c r="P39" s="2">
        <f t="shared" ca="1" si="23"/>
        <v>-0.12448979591836734</v>
      </c>
      <c r="Q39" s="2">
        <f t="shared" ca="1" si="24"/>
        <v>-0.20816326530612245</v>
      </c>
      <c r="R39" s="2">
        <f t="shared" ca="1" si="25"/>
        <v>-0.24081632653061225</v>
      </c>
      <c r="S39" s="2">
        <f t="shared" ca="1" si="26"/>
        <v>4.0816326530612242E-2</v>
      </c>
      <c r="T39" s="8">
        <f t="shared" ca="1" si="27"/>
        <v>0.26122448979591839</v>
      </c>
      <c r="U39" s="8"/>
      <c r="X39" t="s">
        <v>127</v>
      </c>
      <c r="Y39" s="50"/>
      <c r="Z39" s="43"/>
      <c r="AA39" s="43">
        <v>0.48163265306122449</v>
      </c>
      <c r="AB39" s="2">
        <v>0.49339207048458145</v>
      </c>
      <c r="AC39" s="8" t="str">
        <f>IF(Y39&gt;0,AB39-Y39,"")</f>
        <v/>
      </c>
      <c r="AD39" s="8">
        <f>AB39-AA39</f>
        <v>1.1759417423356955E-2</v>
      </c>
      <c r="AE39" t="s">
        <v>128</v>
      </c>
      <c r="AG39">
        <v>11</v>
      </c>
      <c r="AH39">
        <v>11</v>
      </c>
      <c r="AI39">
        <v>11</v>
      </c>
    </row>
    <row r="40" spans="1:37" x14ac:dyDescent="0.2">
      <c r="A40" s="6" t="s">
        <v>116</v>
      </c>
      <c r="B40" t="str">
        <f t="shared" ca="1" si="16"/>
        <v>3. And how important do you expect the following will be for you in the coming year? [Lecture capture tools]</v>
      </c>
      <c r="D40">
        <f t="shared" ca="1" si="28"/>
        <v>80</v>
      </c>
      <c r="E40">
        <f t="shared" ca="1" si="28"/>
        <v>48</v>
      </c>
      <c r="F40">
        <f t="shared" ca="1" si="28"/>
        <v>41</v>
      </c>
      <c r="G40">
        <f t="shared" ca="1" si="28"/>
        <v>36</v>
      </c>
      <c r="H40">
        <f t="shared" ca="1" si="28"/>
        <v>35</v>
      </c>
      <c r="I40">
        <f t="shared" ca="1" si="28"/>
        <v>5</v>
      </c>
      <c r="J40">
        <f t="shared" ca="1" si="18"/>
        <v>245</v>
      </c>
      <c r="K40" s="48"/>
      <c r="L40" t="str">
        <f t="shared" ca="1" si="19"/>
        <v>Lecture capture tools</v>
      </c>
      <c r="M40" s="2">
        <f t="shared" ca="1" si="20"/>
        <v>0.32653061224489793</v>
      </c>
      <c r="N40" s="2">
        <f t="shared" ca="1" si="21"/>
        <v>0.19591836734693877</v>
      </c>
      <c r="O40" s="2">
        <f t="shared" ca="1" si="22"/>
        <v>8.3673469387755106E-2</v>
      </c>
      <c r="P40" s="2">
        <f t="shared" ca="1" si="23"/>
        <v>-8.3673469387755106E-2</v>
      </c>
      <c r="Q40" s="2">
        <f t="shared" ca="1" si="24"/>
        <v>-0.14693877551020409</v>
      </c>
      <c r="R40" s="2">
        <f t="shared" ca="1" si="25"/>
        <v>-0.14285714285714285</v>
      </c>
      <c r="S40" s="2">
        <f t="shared" ca="1" si="26"/>
        <v>2.0408163265306121E-2</v>
      </c>
      <c r="T40" s="8">
        <f t="shared" ca="1" si="27"/>
        <v>0.52244897959183667</v>
      </c>
      <c r="U40" s="8"/>
      <c r="X40" t="s">
        <v>50</v>
      </c>
      <c r="Y40" s="43">
        <v>0.55823293172690769</v>
      </c>
      <c r="Z40" s="43">
        <v>0.56632653061224492</v>
      </c>
      <c r="AA40" s="43">
        <v>0.50204081632653064</v>
      </c>
      <c r="AB40" s="2">
        <v>0.51541850220264318</v>
      </c>
      <c r="AC40" s="8">
        <f>IF(Y40&gt;0,AB40-Y40,"")</f>
        <v>-4.2814429524264508E-2</v>
      </c>
      <c r="AD40" s="8">
        <f>AB40-AA40</f>
        <v>1.3377685876112544E-2</v>
      </c>
      <c r="AE40" t="s">
        <v>56</v>
      </c>
      <c r="AF40" s="39">
        <v>11</v>
      </c>
      <c r="AG40" s="39">
        <v>12</v>
      </c>
      <c r="AH40">
        <v>13</v>
      </c>
      <c r="AI40">
        <v>12</v>
      </c>
    </row>
    <row r="41" spans="1:37" x14ac:dyDescent="0.2">
      <c r="A41" s="6" t="s">
        <v>109</v>
      </c>
      <c r="B41" t="str">
        <f t="shared" ca="1" si="16"/>
        <v>3. And how important do you expect the following will be for you in the coming year? [Media production (e.g. podcasting, video interviews)]</v>
      </c>
      <c r="D41">
        <f t="shared" ca="1" si="28"/>
        <v>90</v>
      </c>
      <c r="E41">
        <f t="shared" ca="1" si="28"/>
        <v>64</v>
      </c>
      <c r="F41">
        <f t="shared" ca="1" si="28"/>
        <v>49</v>
      </c>
      <c r="G41">
        <f t="shared" ca="1" si="28"/>
        <v>24</v>
      </c>
      <c r="H41">
        <f t="shared" ca="1" si="28"/>
        <v>13</v>
      </c>
      <c r="I41">
        <f t="shared" ca="1" si="28"/>
        <v>5</v>
      </c>
      <c r="J41">
        <f t="shared" ca="1" si="18"/>
        <v>245</v>
      </c>
      <c r="K41" s="48"/>
      <c r="L41" t="str">
        <f t="shared" ca="1" si="19"/>
        <v>Media production (e.g. podcasting, video interviews)</v>
      </c>
      <c r="M41" s="2">
        <f t="shared" ca="1" si="20"/>
        <v>0.36734693877551022</v>
      </c>
      <c r="N41" s="2">
        <f t="shared" ca="1" si="21"/>
        <v>0.26122448979591839</v>
      </c>
      <c r="O41" s="2">
        <f t="shared" ca="1" si="22"/>
        <v>0.1</v>
      </c>
      <c r="P41" s="2">
        <f t="shared" ca="1" si="23"/>
        <v>-0.1</v>
      </c>
      <c r="Q41" s="2">
        <f t="shared" ca="1" si="24"/>
        <v>-9.7959183673469383E-2</v>
      </c>
      <c r="R41" s="2">
        <f t="shared" ca="1" si="25"/>
        <v>-5.3061224489795916E-2</v>
      </c>
      <c r="S41" s="2">
        <f t="shared" ca="1" si="26"/>
        <v>2.0408163265306121E-2</v>
      </c>
      <c r="T41" s="8">
        <f t="shared" ca="1" si="27"/>
        <v>0.62857142857142856</v>
      </c>
      <c r="U41" s="8"/>
      <c r="X41" t="s">
        <v>55</v>
      </c>
      <c r="Y41" s="43">
        <v>0.48192771084337349</v>
      </c>
      <c r="Z41" s="43">
        <v>0.46938775510204084</v>
      </c>
      <c r="AA41" s="43">
        <v>0.52244897959183667</v>
      </c>
      <c r="AB41" s="2">
        <v>0.59911894273127753</v>
      </c>
      <c r="AC41" s="8">
        <f>IF(Y41&gt;0,AB41-Y41,"")</f>
        <v>0.11719123188790403</v>
      </c>
      <c r="AD41" s="8">
        <f>AB41-AA41</f>
        <v>7.6669963139440855E-2</v>
      </c>
      <c r="AE41" t="s">
        <v>54</v>
      </c>
      <c r="AF41" s="39">
        <v>12</v>
      </c>
      <c r="AG41" s="39">
        <v>9</v>
      </c>
      <c r="AH41">
        <v>14</v>
      </c>
      <c r="AI41">
        <v>13</v>
      </c>
    </row>
    <row r="42" spans="1:37" x14ac:dyDescent="0.2">
      <c r="A42" s="6" t="s">
        <v>99</v>
      </c>
      <c r="B42" t="str">
        <f t="shared" ca="1" si="16"/>
        <v>3. And how important do you expect the following will be for you in the coming year? [MOOCs, SPOCs, TOOCs etc.]</v>
      </c>
      <c r="D42">
        <f t="shared" ca="1" si="28"/>
        <v>33</v>
      </c>
      <c r="E42">
        <f t="shared" ca="1" si="28"/>
        <v>45</v>
      </c>
      <c r="F42">
        <f t="shared" ca="1" si="28"/>
        <v>57</v>
      </c>
      <c r="G42">
        <f t="shared" ca="1" si="28"/>
        <v>53</v>
      </c>
      <c r="H42">
        <f t="shared" ca="1" si="28"/>
        <v>49</v>
      </c>
      <c r="I42">
        <f t="shared" ca="1" si="28"/>
        <v>8</v>
      </c>
      <c r="J42">
        <f t="shared" ca="1" si="18"/>
        <v>245</v>
      </c>
      <c r="K42" s="48"/>
      <c r="L42" t="str">
        <f t="shared" ca="1" si="19"/>
        <v>MOOCs, SPOCs, TOOCs etc.</v>
      </c>
      <c r="M42" s="2">
        <f t="shared" ca="1" si="20"/>
        <v>0.13469387755102041</v>
      </c>
      <c r="N42" s="2">
        <f t="shared" ca="1" si="21"/>
        <v>0.18367346938775511</v>
      </c>
      <c r="O42" s="2">
        <f t="shared" ca="1" si="22"/>
        <v>0.11632653061224489</v>
      </c>
      <c r="P42" s="2">
        <f t="shared" ca="1" si="23"/>
        <v>-0.11632653061224489</v>
      </c>
      <c r="Q42" s="2">
        <f t="shared" ca="1" si="24"/>
        <v>-0.21632653061224491</v>
      </c>
      <c r="R42" s="2">
        <f t="shared" ca="1" si="25"/>
        <v>-0.2</v>
      </c>
      <c r="S42" s="2">
        <f t="shared" ca="1" si="26"/>
        <v>3.2653061224489799E-2</v>
      </c>
      <c r="T42" s="8">
        <f t="shared" ca="1" si="27"/>
        <v>0.31836734693877555</v>
      </c>
      <c r="U42" s="8"/>
      <c r="X42" t="s">
        <v>46</v>
      </c>
      <c r="Y42" s="43">
        <v>0.63453815261044177</v>
      </c>
      <c r="Z42" s="43">
        <v>0.59183673469387754</v>
      </c>
      <c r="AA42" s="43">
        <v>0.63265306122448983</v>
      </c>
      <c r="AB42" s="2">
        <v>0.62114537444933915</v>
      </c>
      <c r="AC42" s="8">
        <f>IF(Y42&gt;0,AB42-Y42,"")</f>
        <v>-1.3392778161102625E-2</v>
      </c>
      <c r="AD42" s="8">
        <f>AB42-AA42</f>
        <v>-1.1507686775150683E-2</v>
      </c>
      <c r="AE42" t="s">
        <v>47</v>
      </c>
      <c r="AF42" s="39">
        <v>14</v>
      </c>
      <c r="AG42" s="39">
        <v>15</v>
      </c>
      <c r="AH42">
        <v>15</v>
      </c>
      <c r="AI42">
        <v>14</v>
      </c>
    </row>
    <row r="43" spans="1:37" x14ac:dyDescent="0.2">
      <c r="A43" s="6" t="s">
        <v>105</v>
      </c>
      <c r="B43" t="str">
        <f t="shared" ca="1" si="16"/>
        <v>3. And how important do you expect the following will be for you in the coming year? [One-to-One Device initiatives]</v>
      </c>
      <c r="D43">
        <f t="shared" ca="1" si="28"/>
        <v>10</v>
      </c>
      <c r="E43">
        <f t="shared" ca="1" si="28"/>
        <v>20</v>
      </c>
      <c r="F43">
        <f t="shared" ca="1" si="28"/>
        <v>43</v>
      </c>
      <c r="G43">
        <f t="shared" ca="1" si="28"/>
        <v>52</v>
      </c>
      <c r="H43">
        <f t="shared" ca="1" si="28"/>
        <v>73</v>
      </c>
      <c r="I43">
        <f t="shared" ca="1" si="28"/>
        <v>47</v>
      </c>
      <c r="J43">
        <f t="shared" ca="1" si="18"/>
        <v>245</v>
      </c>
      <c r="K43" s="48"/>
      <c r="L43" t="str">
        <f t="shared" ca="1" si="19"/>
        <v>One-to-One Device initiatives</v>
      </c>
      <c r="M43" s="2">
        <f t="shared" ca="1" si="20"/>
        <v>4.0816326530612242E-2</v>
      </c>
      <c r="N43" s="2">
        <f t="shared" ca="1" si="21"/>
        <v>8.1632653061224483E-2</v>
      </c>
      <c r="O43" s="2">
        <f t="shared" ca="1" si="22"/>
        <v>8.7755102040816324E-2</v>
      </c>
      <c r="P43" s="2">
        <f t="shared" ca="1" si="23"/>
        <v>-8.7755102040816324E-2</v>
      </c>
      <c r="Q43" s="2">
        <f t="shared" ca="1" si="24"/>
        <v>-0.21224489795918366</v>
      </c>
      <c r="R43" s="2">
        <f t="shared" ca="1" si="25"/>
        <v>-0.29795918367346941</v>
      </c>
      <c r="S43" s="2">
        <f t="shared" ca="1" si="26"/>
        <v>0.19183673469387755</v>
      </c>
      <c r="T43" s="8">
        <f t="shared" ca="1" si="27"/>
        <v>0.12244897959183673</v>
      </c>
      <c r="U43" s="8"/>
      <c r="X43" t="s">
        <v>129</v>
      </c>
      <c r="Y43" s="43">
        <v>0.53413654618473894</v>
      </c>
      <c r="Z43" s="43">
        <v>0.57653061224489799</v>
      </c>
      <c r="AA43" s="43">
        <v>0.62040816326530612</v>
      </c>
      <c r="AB43" s="2">
        <v>0.62114537444933926</v>
      </c>
      <c r="AC43" s="8">
        <f>IF(Y43&gt;0,AB43-Y43,"")</f>
        <v>8.7008828264600324E-2</v>
      </c>
      <c r="AD43" s="8">
        <f>AB43-AA43</f>
        <v>7.3721118403313746E-4</v>
      </c>
      <c r="AE43" t="s">
        <v>130</v>
      </c>
      <c r="AF43" s="39">
        <v>8</v>
      </c>
      <c r="AG43" s="39">
        <v>13</v>
      </c>
      <c r="AH43">
        <v>12</v>
      </c>
      <c r="AI43">
        <v>15</v>
      </c>
    </row>
    <row r="44" spans="1:37" x14ac:dyDescent="0.2">
      <c r="A44" s="6" t="s">
        <v>104</v>
      </c>
      <c r="B44" t="str">
        <f t="shared" ca="1" si="16"/>
        <v>3. And how important do you expect the following will be for you in the coming year? [Open Education (Practices, Policy &amp; Resources)]</v>
      </c>
      <c r="D44">
        <f t="shared" ca="1" si="28"/>
        <v>44</v>
      </c>
      <c r="E44">
        <f t="shared" ca="1" si="28"/>
        <v>64</v>
      </c>
      <c r="F44">
        <f t="shared" ca="1" si="28"/>
        <v>70</v>
      </c>
      <c r="G44">
        <f t="shared" ca="1" si="28"/>
        <v>30</v>
      </c>
      <c r="H44">
        <f t="shared" ca="1" si="28"/>
        <v>30</v>
      </c>
      <c r="I44">
        <f t="shared" ca="1" si="28"/>
        <v>7</v>
      </c>
      <c r="J44">
        <f t="shared" ca="1" si="18"/>
        <v>245</v>
      </c>
      <c r="K44" s="48"/>
      <c r="L44" t="str">
        <f t="shared" ca="1" si="19"/>
        <v>Open Education (Practices, Policy &amp; Resources)</v>
      </c>
      <c r="M44" s="2">
        <f t="shared" ca="1" si="20"/>
        <v>0.17959183673469387</v>
      </c>
      <c r="N44" s="2">
        <f t="shared" ca="1" si="21"/>
        <v>0.26122448979591839</v>
      </c>
      <c r="O44" s="2">
        <f t="shared" ca="1" si="22"/>
        <v>0.14285714285714285</v>
      </c>
      <c r="P44" s="2">
        <f t="shared" ca="1" si="23"/>
        <v>-0.14285714285714285</v>
      </c>
      <c r="Q44" s="2">
        <f t="shared" ca="1" si="24"/>
        <v>-0.12244897959183673</v>
      </c>
      <c r="R44" s="2">
        <f t="shared" ca="1" si="25"/>
        <v>-0.12244897959183673</v>
      </c>
      <c r="S44" s="2">
        <f t="shared" ca="1" si="26"/>
        <v>2.8571428571428571E-2</v>
      </c>
      <c r="T44" s="8">
        <f t="shared" ca="1" si="27"/>
        <v>0.44081632653061226</v>
      </c>
      <c r="U44" s="8"/>
      <c r="X44" t="s">
        <v>48</v>
      </c>
      <c r="Y44" s="43">
        <v>0.6224899598393574</v>
      </c>
      <c r="Z44" s="43">
        <v>0.59693877551020402</v>
      </c>
      <c r="AA44" s="43">
        <v>0.62857142857142856</v>
      </c>
      <c r="AB44" s="2">
        <v>0.62995594713656389</v>
      </c>
      <c r="AC44" s="8">
        <f>IF(Y44&gt;0,AB44-Y44,"")</f>
        <v>7.4659872972064889E-3</v>
      </c>
      <c r="AD44" s="8">
        <f>AB44-AA44</f>
        <v>1.3845185651353287E-3</v>
      </c>
      <c r="AE44" t="s">
        <v>131</v>
      </c>
      <c r="AF44" s="39">
        <v>13</v>
      </c>
      <c r="AG44" s="39">
        <v>14</v>
      </c>
      <c r="AH44">
        <v>16</v>
      </c>
      <c r="AI44">
        <v>16</v>
      </c>
      <c r="AK44" s="2"/>
    </row>
    <row r="45" spans="1:37" x14ac:dyDescent="0.2">
      <c r="A45" s="6" t="s">
        <v>115</v>
      </c>
      <c r="B45" t="str">
        <f t="shared" ca="1" si="16"/>
        <v>3. And how important do you expect the following will be for you in the coming year? [Plagiarism detection]</v>
      </c>
      <c r="D45">
        <f t="shared" ca="1" si="28"/>
        <v>61</v>
      </c>
      <c r="E45">
        <f t="shared" ca="1" si="28"/>
        <v>57</v>
      </c>
      <c r="F45">
        <f t="shared" ca="1" si="28"/>
        <v>46</v>
      </c>
      <c r="G45">
        <f t="shared" ca="1" si="28"/>
        <v>32</v>
      </c>
      <c r="H45">
        <f t="shared" ca="1" si="28"/>
        <v>40</v>
      </c>
      <c r="I45">
        <f t="shared" ca="1" si="28"/>
        <v>9</v>
      </c>
      <c r="J45">
        <f t="shared" ca="1" si="18"/>
        <v>245</v>
      </c>
      <c r="K45" s="48"/>
      <c r="L45" t="str">
        <f t="shared" ca="1" si="19"/>
        <v>Plagiarism detection</v>
      </c>
      <c r="M45" s="2">
        <f t="shared" ca="1" si="20"/>
        <v>0.24897959183673468</v>
      </c>
      <c r="N45" s="2">
        <f t="shared" ca="1" si="21"/>
        <v>0.23265306122448978</v>
      </c>
      <c r="O45" s="2">
        <f t="shared" ca="1" si="22"/>
        <v>9.3877551020408165E-2</v>
      </c>
      <c r="P45" s="2">
        <f t="shared" ca="1" si="23"/>
        <v>-9.3877551020408165E-2</v>
      </c>
      <c r="Q45" s="2">
        <f t="shared" ca="1" si="24"/>
        <v>-0.1306122448979592</v>
      </c>
      <c r="R45" s="2">
        <f t="shared" ca="1" si="25"/>
        <v>-0.16326530612244897</v>
      </c>
      <c r="S45" s="2">
        <f t="shared" ca="1" si="26"/>
        <v>3.6734693877551024E-2</v>
      </c>
      <c r="T45" s="8">
        <f t="shared" ca="1" si="27"/>
        <v>0.48163265306122449</v>
      </c>
      <c r="U45" s="8"/>
      <c r="X45" t="s">
        <v>41</v>
      </c>
      <c r="Y45" s="43">
        <v>0.53012048192771077</v>
      </c>
      <c r="Z45" s="43">
        <v>0.56632653061224492</v>
      </c>
      <c r="AA45" s="43">
        <v>0.62448979591836729</v>
      </c>
      <c r="AB45" s="2">
        <v>0.66519823788546262</v>
      </c>
      <c r="AC45" s="8">
        <f>IF(Y45&gt;0,AB45-Y45,"")</f>
        <v>0.13507775595775184</v>
      </c>
      <c r="AD45" s="8">
        <f>AB45-AA45</f>
        <v>4.0708441967095332E-2</v>
      </c>
      <c r="AE45" t="s">
        <v>132</v>
      </c>
      <c r="AF45" s="39">
        <v>16</v>
      </c>
      <c r="AG45" s="39">
        <v>17</v>
      </c>
      <c r="AH45">
        <v>18</v>
      </c>
      <c r="AI45">
        <v>17</v>
      </c>
    </row>
    <row r="46" spans="1:37" x14ac:dyDescent="0.2">
      <c r="A46" s="6" t="s">
        <v>112</v>
      </c>
      <c r="B46" t="str">
        <f t="shared" ca="1" si="16"/>
        <v>3. And how important do you expect the following will be for you in the coming year? [Screencasting]</v>
      </c>
      <c r="D46">
        <f t="shared" ca="1" si="28"/>
        <v>62</v>
      </c>
      <c r="E46">
        <f t="shared" ca="1" si="28"/>
        <v>73</v>
      </c>
      <c r="F46">
        <f t="shared" ca="1" si="28"/>
        <v>45</v>
      </c>
      <c r="G46">
        <f t="shared" ca="1" si="28"/>
        <v>34</v>
      </c>
      <c r="H46">
        <f t="shared" ca="1" si="28"/>
        <v>24</v>
      </c>
      <c r="I46">
        <f t="shared" ca="1" si="28"/>
        <v>7</v>
      </c>
      <c r="J46">
        <f t="shared" ca="1" si="18"/>
        <v>245</v>
      </c>
      <c r="K46" s="49"/>
      <c r="L46" t="str">
        <f t="shared" ca="1" si="19"/>
        <v>Screencasting</v>
      </c>
      <c r="M46" s="2">
        <f t="shared" ca="1" si="20"/>
        <v>0.2530612244897959</v>
      </c>
      <c r="N46" s="2">
        <f t="shared" ca="1" si="21"/>
        <v>0.29795918367346941</v>
      </c>
      <c r="O46" s="2">
        <f t="shared" ca="1" si="22"/>
        <v>9.1836734693877556E-2</v>
      </c>
      <c r="P46" s="2">
        <f t="shared" ca="1" si="23"/>
        <v>-9.1836734693877556E-2</v>
      </c>
      <c r="Q46" s="2">
        <f t="shared" ca="1" si="24"/>
        <v>-0.13877551020408163</v>
      </c>
      <c r="R46" s="2">
        <f t="shared" ca="1" si="25"/>
        <v>-9.7959183673469383E-2</v>
      </c>
      <c r="S46" s="2">
        <f t="shared" ca="1" si="26"/>
        <v>2.8571428571428571E-2</v>
      </c>
      <c r="T46" s="8">
        <f t="shared" ca="1" si="27"/>
        <v>0.55102040816326525</v>
      </c>
      <c r="U46" s="8"/>
      <c r="X46" t="s">
        <v>44</v>
      </c>
      <c r="Y46" s="43">
        <v>0.71084337349397586</v>
      </c>
      <c r="Z46" s="43">
        <v>0.72448979591836737</v>
      </c>
      <c r="AA46" s="43">
        <v>0.73877551020408172</v>
      </c>
      <c r="AB46" s="2">
        <v>0.75770925110132159</v>
      </c>
      <c r="AC46" s="8">
        <f>IF(Y46&gt;0,AB46-Y46,"")</f>
        <v>4.6865877607345729E-2</v>
      </c>
      <c r="AD46" s="8">
        <f>AB46-AA46</f>
        <v>1.893374089723987E-2</v>
      </c>
      <c r="AE46" t="s">
        <v>133</v>
      </c>
      <c r="AF46" s="39">
        <v>15</v>
      </c>
      <c r="AG46" s="39">
        <v>16</v>
      </c>
      <c r="AH46">
        <v>17</v>
      </c>
      <c r="AI46">
        <v>18</v>
      </c>
    </row>
    <row r="47" spans="1:37" x14ac:dyDescent="0.2">
      <c r="A47" s="6" t="s">
        <v>102</v>
      </c>
      <c r="B47" t="str">
        <f t="shared" ca="1" si="16"/>
        <v>3. And how important do you expect the following will be for you in the coming year? [Social networking (e.g. Twitter, Facebook, Google+)]</v>
      </c>
      <c r="D47">
        <f t="shared" ca="1" si="28"/>
        <v>72</v>
      </c>
      <c r="E47">
        <f t="shared" ca="1" si="28"/>
        <v>51</v>
      </c>
      <c r="F47">
        <f t="shared" ca="1" si="28"/>
        <v>60</v>
      </c>
      <c r="G47">
        <f t="shared" ca="1" si="28"/>
        <v>33</v>
      </c>
      <c r="H47">
        <f t="shared" ca="1" si="28"/>
        <v>20</v>
      </c>
      <c r="I47">
        <f t="shared" ca="1" si="28"/>
        <v>9</v>
      </c>
      <c r="J47">
        <f t="shared" ca="1" si="18"/>
        <v>245</v>
      </c>
      <c r="K47" s="48"/>
      <c r="L47" t="str">
        <f t="shared" ca="1" si="19"/>
        <v>Social networking (e.g. Twitter, Facebook, Google+)</v>
      </c>
      <c r="M47" s="2">
        <f t="shared" ca="1" si="20"/>
        <v>0.29387755102040819</v>
      </c>
      <c r="N47" s="2">
        <f t="shared" ca="1" si="21"/>
        <v>0.20816326530612245</v>
      </c>
      <c r="O47" s="2">
        <f t="shared" ca="1" si="22"/>
        <v>0.12244897959183673</v>
      </c>
      <c r="P47" s="2">
        <f t="shared" ca="1" si="23"/>
        <v>-0.12244897959183673</v>
      </c>
      <c r="Q47" s="2">
        <f t="shared" ca="1" si="24"/>
        <v>-0.13469387755102041</v>
      </c>
      <c r="R47" s="2">
        <f t="shared" ca="1" si="25"/>
        <v>-8.1632653061224483E-2</v>
      </c>
      <c r="S47" s="2">
        <f t="shared" ca="1" si="26"/>
        <v>3.6734693877551024E-2</v>
      </c>
      <c r="T47" s="8">
        <f t="shared" ca="1" si="27"/>
        <v>0.50204081632653064</v>
      </c>
      <c r="U47" s="8"/>
      <c r="X47" t="s">
        <v>42</v>
      </c>
      <c r="Y47" s="43">
        <v>0.79518072289156627</v>
      </c>
      <c r="Z47" s="43">
        <v>0.7857142857142857</v>
      </c>
      <c r="AA47" s="43">
        <v>0.79591836734693877</v>
      </c>
      <c r="AB47" s="2">
        <v>0.80176211453744495</v>
      </c>
      <c r="AC47" s="8">
        <f>IF(Y47&gt;0,AB47-Y47,"")</f>
        <v>6.5813916458786759E-3</v>
      </c>
      <c r="AD47" s="8">
        <f>AB47-AA47</f>
        <v>5.8437471905061766E-3</v>
      </c>
      <c r="AE47" t="s">
        <v>134</v>
      </c>
      <c r="AF47" s="2"/>
      <c r="AG47" s="39"/>
      <c r="AH47">
        <v>19</v>
      </c>
      <c r="AI47">
        <v>19</v>
      </c>
    </row>
    <row r="48" spans="1:37" x14ac:dyDescent="0.2">
      <c r="A48" s="6" t="s">
        <v>108</v>
      </c>
      <c r="B48" t="str">
        <f t="shared" ca="1" si="16"/>
        <v>3. And how important do you expect the following will be for you in the coming year? [Web conferencing/virtual classroom software]</v>
      </c>
      <c r="D48">
        <f t="shared" ca="1" si="28"/>
        <v>81</v>
      </c>
      <c r="E48">
        <f t="shared" ca="1" si="28"/>
        <v>74</v>
      </c>
      <c r="F48">
        <f t="shared" ca="1" si="28"/>
        <v>43</v>
      </c>
      <c r="G48">
        <f t="shared" ca="1" si="28"/>
        <v>25</v>
      </c>
      <c r="H48">
        <f t="shared" ca="1" si="28"/>
        <v>17</v>
      </c>
      <c r="I48">
        <f t="shared" ca="1" si="28"/>
        <v>5</v>
      </c>
      <c r="J48">
        <f t="shared" ca="1" si="18"/>
        <v>245</v>
      </c>
      <c r="K48" s="48"/>
      <c r="L48" t="str">
        <f t="shared" ca="1" si="19"/>
        <v>Web conferencing/virtual classroom software</v>
      </c>
      <c r="M48" s="2">
        <f t="shared" ca="1" si="20"/>
        <v>0.33061224489795921</v>
      </c>
      <c r="N48" s="2">
        <f t="shared" ca="1" si="21"/>
        <v>0.30204081632653063</v>
      </c>
      <c r="O48" s="2">
        <f t="shared" ca="1" si="22"/>
        <v>8.7755102040816324E-2</v>
      </c>
      <c r="P48" s="2">
        <f t="shared" ca="1" si="23"/>
        <v>-8.7755102040816324E-2</v>
      </c>
      <c r="Q48" s="2">
        <f t="shared" ca="1" si="24"/>
        <v>-0.10204081632653061</v>
      </c>
      <c r="R48" s="2">
        <f t="shared" ca="1" si="25"/>
        <v>-6.9387755102040816E-2</v>
      </c>
      <c r="S48" s="2">
        <f t="shared" ca="1" si="26"/>
        <v>2.0408163265306121E-2</v>
      </c>
      <c r="T48" s="8">
        <f t="shared" ca="1" si="27"/>
        <v>0.63265306122448983</v>
      </c>
      <c r="AF48" s="2"/>
      <c r="AG48" s="39"/>
      <c r="AH48" s="39"/>
    </row>
    <row r="49" spans="1:34" x14ac:dyDescent="0.2">
      <c r="A49" s="6" t="s">
        <v>111</v>
      </c>
      <c r="B49" t="str">
        <f t="shared" ca="1" si="16"/>
        <v>3. And how important do you expect the following will be for you in the coming year? [Wikis]</v>
      </c>
      <c r="D49">
        <f t="shared" ca="1" si="28"/>
        <v>14</v>
      </c>
      <c r="E49">
        <f t="shared" ca="1" si="28"/>
        <v>37</v>
      </c>
      <c r="F49">
        <f t="shared" ca="1" si="28"/>
        <v>62</v>
      </c>
      <c r="G49">
        <f t="shared" ca="1" si="28"/>
        <v>60</v>
      </c>
      <c r="H49">
        <f t="shared" ca="1" si="28"/>
        <v>65</v>
      </c>
      <c r="I49">
        <f t="shared" ca="1" si="28"/>
        <v>7</v>
      </c>
      <c r="J49">
        <f t="shared" ca="1" si="18"/>
        <v>245</v>
      </c>
      <c r="K49" s="49"/>
      <c r="L49" t="str">
        <f t="shared" ca="1" si="19"/>
        <v>Wikis</v>
      </c>
      <c r="M49" s="2">
        <f t="shared" ca="1" si="20"/>
        <v>5.7142857142857141E-2</v>
      </c>
      <c r="N49" s="2">
        <f t="shared" ca="1" si="21"/>
        <v>0.15102040816326531</v>
      </c>
      <c r="O49" s="2">
        <f t="shared" ca="1" si="22"/>
        <v>0.12653061224489795</v>
      </c>
      <c r="P49" s="2">
        <f t="shared" ca="1" si="23"/>
        <v>-0.12653061224489795</v>
      </c>
      <c r="Q49" s="2">
        <f t="shared" ca="1" si="24"/>
        <v>-0.24489795918367346</v>
      </c>
      <c r="R49" s="2">
        <f t="shared" ca="1" si="25"/>
        <v>-0.26530612244897961</v>
      </c>
      <c r="S49" s="2">
        <f t="shared" ca="1" si="26"/>
        <v>2.8571428571428571E-2</v>
      </c>
      <c r="T49" s="8">
        <f t="shared" ca="1" si="27"/>
        <v>0.20816326530612245</v>
      </c>
      <c r="AF49" s="2"/>
      <c r="AG49" s="39"/>
      <c r="AH49" s="39"/>
    </row>
    <row r="50" spans="1:34" x14ac:dyDescent="0.2">
      <c r="AF50" s="2"/>
      <c r="AG50" s="39"/>
      <c r="AH50" s="39"/>
    </row>
    <row r="51" spans="1:34" x14ac:dyDescent="0.2">
      <c r="AC51" s="8"/>
      <c r="AF51" s="2"/>
      <c r="AG51" s="39"/>
      <c r="AH51" s="39"/>
    </row>
  </sheetData>
  <sortState ref="X29:AD47">
    <sortCondition ref="AB29:AB47"/>
  </sortState>
  <conditionalFormatting sqref="AE3:AE24">
    <cfRule type="colorScale" priority="7">
      <colorScale>
        <cfvo type="min"/>
        <cfvo type="percentile" val="50"/>
        <cfvo type="max"/>
        <color rgb="FFF8696B"/>
        <color rgb="FFFCFCFF"/>
        <color rgb="FF5A8AC6"/>
      </colorScale>
    </cfRule>
  </conditionalFormatting>
  <conditionalFormatting sqref="AC29:AC47 AC51">
    <cfRule type="colorScale" priority="9">
      <colorScale>
        <cfvo type="min"/>
        <cfvo type="percentile" val="50"/>
        <cfvo type="max"/>
        <color rgb="FFF8696B"/>
        <color rgb="FFFCFCFF"/>
        <color rgb="FF5A8AC6"/>
      </colorScale>
    </cfRule>
  </conditionalFormatting>
  <conditionalFormatting sqref="AC32:AC47">
    <cfRule type="colorScale" priority="3">
      <colorScale>
        <cfvo type="min"/>
        <cfvo type="percentile" val="50"/>
        <cfvo type="max"/>
        <color rgb="FFF8696B"/>
        <color rgb="FFFCFCFF"/>
        <color rgb="FF63BE7B"/>
      </colorScale>
    </cfRule>
  </conditionalFormatting>
  <conditionalFormatting sqref="AD29:AD47">
    <cfRule type="colorScale" priority="2">
      <colorScale>
        <cfvo type="min"/>
        <cfvo type="percentile" val="50"/>
        <cfvo type="max"/>
        <color rgb="FFF8696B"/>
        <color rgb="FFFCFCFF"/>
        <color rgb="FF63BE7B"/>
      </colorScale>
    </cfRule>
  </conditionalFormatting>
  <conditionalFormatting sqref="AC29:AC47">
    <cfRule type="colorScale" priority="1">
      <colorScale>
        <cfvo type="min"/>
        <cfvo type="percentile" val="50"/>
        <cfvo type="max"/>
        <color rgb="FFF8696B"/>
        <color rgb="FFFCFCFF"/>
        <color rgb="FF63BE7B"/>
      </colorScale>
    </cfRule>
  </conditionalFormatting>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9"/>
  <sheetViews>
    <sheetView topLeftCell="O59" zoomScaleNormal="100" workbookViewId="0">
      <selection activeCell="AE50" sqref="AE50"/>
    </sheetView>
  </sheetViews>
  <sheetFormatPr defaultRowHeight="12.75" x14ac:dyDescent="0.2"/>
  <cols>
    <col min="12" max="12" width="18.7109375" customWidth="1"/>
    <col min="25" max="25" width="22.7109375" customWidth="1"/>
    <col min="26" max="26" width="10.28515625" bestFit="1" customWidth="1"/>
    <col min="31" max="31" width="11.42578125" customWidth="1"/>
  </cols>
  <sheetData>
    <row r="1" spans="1:31" ht="17.25" x14ac:dyDescent="0.2">
      <c r="A1" s="9" t="str">
        <f>"'Form responses "&amp;E1&amp;"'!"</f>
        <v>'Form responses 2017'!</v>
      </c>
      <c r="B1" s="7" t="s">
        <v>135</v>
      </c>
      <c r="C1" s="6"/>
      <c r="D1" s="6"/>
      <c r="E1">
        <v>2017</v>
      </c>
    </row>
    <row r="2" spans="1:31" ht="17.25" x14ac:dyDescent="0.2">
      <c r="A2" s="6" t="s">
        <v>3</v>
      </c>
      <c r="B2" s="7" t="s">
        <v>69</v>
      </c>
      <c r="C2" s="6"/>
      <c r="D2" s="6">
        <v>5</v>
      </c>
      <c r="E2">
        <v>4</v>
      </c>
      <c r="F2">
        <v>3</v>
      </c>
      <c r="G2">
        <v>2</v>
      </c>
      <c r="H2">
        <v>1</v>
      </c>
      <c r="I2" t="s">
        <v>5</v>
      </c>
      <c r="M2" s="6" t="s">
        <v>6</v>
      </c>
      <c r="N2" s="6" t="s">
        <v>7</v>
      </c>
      <c r="O2" s="6" t="s">
        <v>8</v>
      </c>
      <c r="P2" s="6" t="s">
        <v>8</v>
      </c>
      <c r="Q2" s="6" t="s">
        <v>9</v>
      </c>
      <c r="R2" s="6" t="s">
        <v>10</v>
      </c>
      <c r="S2" t="s">
        <v>5</v>
      </c>
      <c r="T2" s="6" t="s">
        <v>11</v>
      </c>
      <c r="U2" s="6"/>
      <c r="V2" s="2" t="s">
        <v>136</v>
      </c>
      <c r="W2" s="2" t="s">
        <v>137</v>
      </c>
      <c r="X2" s="2" t="s">
        <v>138</v>
      </c>
      <c r="Y2" s="2" t="s">
        <v>138</v>
      </c>
      <c r="Z2" s="2" t="s">
        <v>139</v>
      </c>
      <c r="AA2" s="2" t="s">
        <v>140</v>
      </c>
      <c r="AB2" s="2" t="s">
        <v>141</v>
      </c>
      <c r="AC2" s="2" t="s">
        <v>35</v>
      </c>
      <c r="AE2" s="2" t="s">
        <v>142</v>
      </c>
    </row>
    <row r="3" spans="1:31" ht="12.75" customHeight="1" x14ac:dyDescent="0.2">
      <c r="A3" s="6" t="s">
        <v>107</v>
      </c>
      <c r="B3" s="67" t="str">
        <f t="shared" ref="B3:B24" ca="1" si="0">INDIRECT($A$1&amp;A3&amp;"1")</f>
        <v>3. And how important do you expect the following will be for you in the coming year? [Plagiarism detection]</v>
      </c>
      <c r="C3" s="67"/>
      <c r="D3">
        <f t="shared" ref="D3:I12" ca="1" si="1">COUNTIF(INDIRECT($A$1&amp;$A3&amp;":"&amp;$A3),D$2)</f>
        <v>61</v>
      </c>
      <c r="E3">
        <f t="shared" ca="1" si="1"/>
        <v>51</v>
      </c>
      <c r="F3">
        <f t="shared" ca="1" si="1"/>
        <v>50</v>
      </c>
      <c r="G3">
        <f t="shared" ca="1" si="1"/>
        <v>20</v>
      </c>
      <c r="H3">
        <f t="shared" ca="1" si="1"/>
        <v>38</v>
      </c>
      <c r="I3">
        <f t="shared" ca="1" si="1"/>
        <v>6</v>
      </c>
      <c r="J3">
        <f t="shared" ref="J3:J24" ca="1" si="2">SUM(D3:I3)</f>
        <v>226</v>
      </c>
      <c r="K3" t="str">
        <f t="shared" ref="K3:K24" ca="1" si="3">MID(B3,FIND("[",B3)+1,LEN(B3)-FIND("[",B3)-1)</f>
        <v>Plagiarism detection</v>
      </c>
      <c r="L3" s="38" t="str">
        <f t="shared" ref="L3:L24" ca="1" si="4">IFERROR(REPLACE(K3,FIND(" ",K3,ROUNDDOWN(LEN(K3)/2,0)),1,"
"),K3)</f>
        <v>Plagiarism
detection</v>
      </c>
      <c r="M3" s="2">
        <f t="shared" ref="M3:M24" ca="1" si="5">D3/$J3</f>
        <v>0.26991150442477874</v>
      </c>
      <c r="N3" s="2">
        <f t="shared" ref="N3:N24" ca="1" si="6">E3/$J3</f>
        <v>0.22566371681415928</v>
      </c>
      <c r="O3" s="2">
        <f t="shared" ref="O3:O24" ca="1" si="7">F3/$J3/2</f>
        <v>0.11061946902654868</v>
      </c>
      <c r="P3" s="2">
        <f t="shared" ref="P3:P24" ca="1" si="8">-O3</f>
        <v>-0.11061946902654868</v>
      </c>
      <c r="Q3" s="2">
        <f t="shared" ref="Q3:Q24" ca="1" si="9">-G3/$J3</f>
        <v>-8.8495575221238937E-2</v>
      </c>
      <c r="R3" s="2">
        <f t="shared" ref="R3:R24" ca="1" si="10">-H3/$J3</f>
        <v>-0.16814159292035399</v>
      </c>
      <c r="S3" s="2">
        <f t="shared" ref="S3:S24" ca="1" si="11">I3/$J3</f>
        <v>2.6548672566371681E-2</v>
      </c>
      <c r="T3" s="8">
        <f t="shared" ref="T3:T24" ca="1" si="12">M3+N3</f>
        <v>0.49557522123893805</v>
      </c>
      <c r="U3" s="8"/>
      <c r="V3" s="2">
        <f t="shared" ref="V3:AC12" ca="1" si="13">IFERROR(VLOOKUP($K3,$L$28:$T$49,COLUMN()-20,FALSE),"")</f>
        <v>0.23893805309734514</v>
      </c>
      <c r="W3" s="2">
        <f t="shared" ca="1" si="13"/>
        <v>0.27876106194690264</v>
      </c>
      <c r="X3" s="2">
        <f t="shared" ca="1" si="13"/>
        <v>9.0707964601769914E-2</v>
      </c>
      <c r="Y3" s="2">
        <f t="shared" ca="1" si="13"/>
        <v>-9.0707964601769914E-2</v>
      </c>
      <c r="Z3" s="2">
        <f t="shared" ca="1" si="13"/>
        <v>-0.10619469026548672</v>
      </c>
      <c r="AA3" s="2">
        <f t="shared" ca="1" si="13"/>
        <v>-0.18584070796460178</v>
      </c>
      <c r="AB3" s="2">
        <f t="shared" ca="1" si="13"/>
        <v>8.8495575221238937E-3</v>
      </c>
      <c r="AC3" s="2">
        <f t="shared" ca="1" si="13"/>
        <v>0.51769911504424782</v>
      </c>
      <c r="AE3" s="31">
        <f t="shared" ref="AE3:AE24" ca="1" si="14">IFERROR(T3-AC3,"")</f>
        <v>-2.2123893805309769E-2</v>
      </c>
    </row>
    <row r="4" spans="1:31" x14ac:dyDescent="0.2">
      <c r="A4" s="6" t="s">
        <v>115</v>
      </c>
      <c r="B4" t="str">
        <f t="shared" ca="1" si="0"/>
        <v>3. And how important do you expect the following will be for you in the coming year? [Electronic assessment, submission &amp; feedback tools]</v>
      </c>
      <c r="D4">
        <f t="shared" ca="1" si="1"/>
        <v>114</v>
      </c>
      <c r="E4">
        <f t="shared" ca="1" si="1"/>
        <v>58</v>
      </c>
      <c r="F4">
        <f t="shared" ca="1" si="1"/>
        <v>21</v>
      </c>
      <c r="G4">
        <f t="shared" ca="1" si="1"/>
        <v>9</v>
      </c>
      <c r="H4">
        <f t="shared" ca="1" si="1"/>
        <v>16</v>
      </c>
      <c r="I4">
        <f t="shared" ca="1" si="1"/>
        <v>8</v>
      </c>
      <c r="J4">
        <f t="shared" ca="1" si="2"/>
        <v>226</v>
      </c>
      <c r="K4" t="str">
        <f t="shared" ca="1" si="3"/>
        <v>Electronic assessment, submission &amp; feedback tools</v>
      </c>
      <c r="L4" s="38" t="str">
        <f t="shared" ca="1" si="4"/>
        <v>Electronic assessment, submission
&amp; feedback tools</v>
      </c>
      <c r="M4" s="2">
        <f t="shared" ca="1" si="5"/>
        <v>0.50442477876106195</v>
      </c>
      <c r="N4" s="2">
        <f t="shared" ca="1" si="6"/>
        <v>0.25663716814159293</v>
      </c>
      <c r="O4" s="2">
        <f t="shared" ca="1" si="7"/>
        <v>4.6460176991150445E-2</v>
      </c>
      <c r="P4" s="2">
        <f t="shared" ca="1" si="8"/>
        <v>-4.6460176991150445E-2</v>
      </c>
      <c r="Q4" s="2">
        <f t="shared" ca="1" si="9"/>
        <v>-3.9823008849557522E-2</v>
      </c>
      <c r="R4" s="2">
        <f t="shared" ca="1" si="10"/>
        <v>-7.0796460176991149E-2</v>
      </c>
      <c r="S4" s="2">
        <f t="shared" ca="1" si="11"/>
        <v>3.5398230088495575E-2</v>
      </c>
      <c r="T4" s="8">
        <f t="shared" ca="1" si="12"/>
        <v>0.76106194690265494</v>
      </c>
      <c r="U4" s="8"/>
      <c r="V4" s="2">
        <f t="shared" ca="1" si="13"/>
        <v>0.51327433628318586</v>
      </c>
      <c r="W4" s="2">
        <f t="shared" ca="1" si="13"/>
        <v>0.24336283185840707</v>
      </c>
      <c r="X4" s="2">
        <f t="shared" ca="1" si="13"/>
        <v>4.8672566371681415E-2</v>
      </c>
      <c r="Y4" s="2">
        <f t="shared" ca="1" si="13"/>
        <v>-4.8672566371681415E-2</v>
      </c>
      <c r="Z4" s="2">
        <f t="shared" ca="1" si="13"/>
        <v>-5.7522123893805309E-2</v>
      </c>
      <c r="AA4" s="2">
        <f t="shared" ca="1" si="13"/>
        <v>-6.1946902654867256E-2</v>
      </c>
      <c r="AB4" s="2">
        <f t="shared" ca="1" si="13"/>
        <v>2.6548672566371681E-2</v>
      </c>
      <c r="AC4" s="2">
        <f t="shared" ca="1" si="13"/>
        <v>0.75663716814159288</v>
      </c>
      <c r="AE4" s="31">
        <f t="shared" ca="1" si="14"/>
        <v>4.4247787610620648E-3</v>
      </c>
    </row>
    <row r="5" spans="1:31" x14ac:dyDescent="0.2">
      <c r="A5" s="6" t="s">
        <v>116</v>
      </c>
      <c r="B5" t="str">
        <f t="shared" ca="1" si="0"/>
        <v>3. And how important do you expect the following will be for you in the coming year? [Content Management Systems and VLEs]</v>
      </c>
      <c r="D5">
        <f t="shared" ca="1" si="1"/>
        <v>134</v>
      </c>
      <c r="E5">
        <f t="shared" ca="1" si="1"/>
        <v>47</v>
      </c>
      <c r="F5">
        <f t="shared" ca="1" si="1"/>
        <v>23</v>
      </c>
      <c r="G5">
        <f t="shared" ca="1" si="1"/>
        <v>8</v>
      </c>
      <c r="H5">
        <f t="shared" ca="1" si="1"/>
        <v>8</v>
      </c>
      <c r="I5">
        <f t="shared" ca="1" si="1"/>
        <v>6</v>
      </c>
      <c r="J5">
        <f t="shared" ca="1" si="2"/>
        <v>226</v>
      </c>
      <c r="K5" t="str">
        <f t="shared" ca="1" si="3"/>
        <v>Content Management Systems and VLEs</v>
      </c>
      <c r="L5" s="38" t="str">
        <f t="shared" ca="1" si="4"/>
        <v>Content Management
Systems and VLEs</v>
      </c>
      <c r="M5" s="2">
        <f t="shared" ca="1" si="5"/>
        <v>0.59292035398230092</v>
      </c>
      <c r="N5" s="2">
        <f t="shared" ca="1" si="6"/>
        <v>0.20796460176991149</v>
      </c>
      <c r="O5" s="2">
        <f t="shared" ca="1" si="7"/>
        <v>5.0884955752212392E-2</v>
      </c>
      <c r="P5" s="2">
        <f t="shared" ca="1" si="8"/>
        <v>-5.0884955752212392E-2</v>
      </c>
      <c r="Q5" s="2">
        <f t="shared" ca="1" si="9"/>
        <v>-3.5398230088495575E-2</v>
      </c>
      <c r="R5" s="2">
        <f t="shared" ca="1" si="10"/>
        <v>-3.5398230088495575E-2</v>
      </c>
      <c r="S5" s="2">
        <f t="shared" ca="1" si="11"/>
        <v>2.6548672566371681E-2</v>
      </c>
      <c r="T5" s="8">
        <f t="shared" ca="1" si="12"/>
        <v>0.80088495575221241</v>
      </c>
      <c r="U5" s="8"/>
      <c r="V5" s="2">
        <f t="shared" ca="1" si="13"/>
        <v>0.59734513274336287</v>
      </c>
      <c r="W5" s="2">
        <f t="shared" ca="1" si="13"/>
        <v>0.19911504424778761</v>
      </c>
      <c r="X5" s="2">
        <f t="shared" ca="1" si="13"/>
        <v>4.8672566371681415E-2</v>
      </c>
      <c r="Y5" s="2">
        <f t="shared" ca="1" si="13"/>
        <v>-4.8672566371681415E-2</v>
      </c>
      <c r="Z5" s="2">
        <f t="shared" ca="1" si="13"/>
        <v>-3.9823008849557522E-2</v>
      </c>
      <c r="AA5" s="2">
        <f t="shared" ca="1" si="13"/>
        <v>-3.9823008849557522E-2</v>
      </c>
      <c r="AB5" s="2">
        <f t="shared" ca="1" si="13"/>
        <v>2.6548672566371681E-2</v>
      </c>
      <c r="AC5" s="2">
        <f t="shared" ca="1" si="13"/>
        <v>0.79646017699115046</v>
      </c>
      <c r="AE5" s="31">
        <f t="shared" ca="1" si="14"/>
        <v>4.4247787610619538E-3</v>
      </c>
    </row>
    <row r="6" spans="1:31" x14ac:dyDescent="0.2">
      <c r="A6" s="6" t="s">
        <v>101</v>
      </c>
      <c r="B6" s="67" t="str">
        <f t="shared" ca="1" si="0"/>
        <v>3. And how important do you expect the following will be for you in the coming year? [Open Education (Practices, Policy &amp; Resources)]</v>
      </c>
      <c r="C6" s="67"/>
      <c r="D6">
        <f t="shared" ca="1" si="1"/>
        <v>35</v>
      </c>
      <c r="E6">
        <f t="shared" ca="1" si="1"/>
        <v>50</v>
      </c>
      <c r="F6">
        <f t="shared" ca="1" si="1"/>
        <v>55</v>
      </c>
      <c r="G6">
        <f t="shared" ca="1" si="1"/>
        <v>44</v>
      </c>
      <c r="H6">
        <f t="shared" ca="1" si="1"/>
        <v>37</v>
      </c>
      <c r="I6">
        <f t="shared" ca="1" si="1"/>
        <v>5</v>
      </c>
      <c r="J6">
        <f t="shared" ca="1" si="2"/>
        <v>226</v>
      </c>
      <c r="K6" t="str">
        <f t="shared" ca="1" si="3"/>
        <v>Open Education (Practices, Policy &amp; Resources)</v>
      </c>
      <c r="L6" s="38" t="str">
        <f t="shared" ca="1" si="4"/>
        <v>Open Education (Practices,
Policy &amp; Resources)</v>
      </c>
      <c r="M6" s="2">
        <f t="shared" ca="1" si="5"/>
        <v>0.15486725663716813</v>
      </c>
      <c r="N6" s="2">
        <f t="shared" ca="1" si="6"/>
        <v>0.22123893805309736</v>
      </c>
      <c r="O6" s="2">
        <f t="shared" ca="1" si="7"/>
        <v>0.12168141592920353</v>
      </c>
      <c r="P6" s="2">
        <f t="shared" ca="1" si="8"/>
        <v>-0.12168141592920353</v>
      </c>
      <c r="Q6" s="2">
        <f t="shared" ca="1" si="9"/>
        <v>-0.19469026548672566</v>
      </c>
      <c r="R6" s="2">
        <f t="shared" ca="1" si="10"/>
        <v>-0.16371681415929204</v>
      </c>
      <c r="S6" s="2">
        <f t="shared" ca="1" si="11"/>
        <v>2.2123893805309734E-2</v>
      </c>
      <c r="T6" s="8">
        <f t="shared" ca="1" si="12"/>
        <v>0.37610619469026552</v>
      </c>
      <c r="U6" s="8"/>
      <c r="V6" s="2">
        <f t="shared" ca="1" si="13"/>
        <v>0.16814159292035399</v>
      </c>
      <c r="W6" s="2">
        <f t="shared" ca="1" si="13"/>
        <v>0.19026548672566371</v>
      </c>
      <c r="X6" s="2">
        <f t="shared" ca="1" si="13"/>
        <v>0.10398230088495575</v>
      </c>
      <c r="Y6" s="2">
        <f t="shared" ca="1" si="13"/>
        <v>-0.10398230088495575</v>
      </c>
      <c r="Z6" s="2">
        <f t="shared" ca="1" si="13"/>
        <v>-0.22123893805309736</v>
      </c>
      <c r="AA6" s="2">
        <f t="shared" ca="1" si="13"/>
        <v>-0.19026548672566371</v>
      </c>
      <c r="AB6" s="2">
        <f t="shared" ca="1" si="13"/>
        <v>2.2123893805309734E-2</v>
      </c>
      <c r="AC6" s="2">
        <f t="shared" ca="1" si="13"/>
        <v>0.3584070796460177</v>
      </c>
      <c r="AE6" s="31">
        <f t="shared" ca="1" si="14"/>
        <v>1.7699115044247815E-2</v>
      </c>
    </row>
    <row r="7" spans="1:31" x14ac:dyDescent="0.2">
      <c r="A7" s="6" t="s">
        <v>110</v>
      </c>
      <c r="B7" t="str">
        <f t="shared" ca="1" si="0"/>
        <v>3. And how important do you expect the following will be for you in the coming year? [Web conferencing/virtual classroom software]</v>
      </c>
      <c r="D7">
        <f t="shared" ca="1" si="1"/>
        <v>78</v>
      </c>
      <c r="E7">
        <f t="shared" ca="1" si="1"/>
        <v>63</v>
      </c>
      <c r="F7">
        <f t="shared" ca="1" si="1"/>
        <v>44</v>
      </c>
      <c r="G7">
        <f t="shared" ca="1" si="1"/>
        <v>25</v>
      </c>
      <c r="H7">
        <f t="shared" ca="1" si="1"/>
        <v>15</v>
      </c>
      <c r="I7">
        <f t="shared" ca="1" si="1"/>
        <v>1</v>
      </c>
      <c r="J7">
        <f t="shared" ca="1" si="2"/>
        <v>226</v>
      </c>
      <c r="K7" t="str">
        <f t="shared" ca="1" si="3"/>
        <v>Web conferencing/virtual classroom software</v>
      </c>
      <c r="L7" s="38" t="str">
        <f t="shared" ca="1" si="4"/>
        <v>Web conferencing/virtual
classroom software</v>
      </c>
      <c r="M7" s="2">
        <f t="shared" ca="1" si="5"/>
        <v>0.34513274336283184</v>
      </c>
      <c r="N7" s="2">
        <f t="shared" ca="1" si="6"/>
        <v>0.27876106194690264</v>
      </c>
      <c r="O7" s="2">
        <f t="shared" ca="1" si="7"/>
        <v>9.7345132743362831E-2</v>
      </c>
      <c r="P7" s="2">
        <f t="shared" ca="1" si="8"/>
        <v>-9.7345132743362831E-2</v>
      </c>
      <c r="Q7" s="2">
        <f t="shared" ca="1" si="9"/>
        <v>-0.11061946902654868</v>
      </c>
      <c r="R7" s="2">
        <f t="shared" ca="1" si="10"/>
        <v>-6.637168141592921E-2</v>
      </c>
      <c r="S7" s="2">
        <f t="shared" ca="1" si="11"/>
        <v>4.4247787610619468E-3</v>
      </c>
      <c r="T7" s="8">
        <f t="shared" ca="1" si="12"/>
        <v>0.62389380530973448</v>
      </c>
      <c r="U7" s="8"/>
      <c r="V7" s="2">
        <f t="shared" ca="1" si="13"/>
        <v>0.33185840707964603</v>
      </c>
      <c r="W7" s="2">
        <f t="shared" ca="1" si="13"/>
        <v>0.26991150442477874</v>
      </c>
      <c r="X7" s="2">
        <f t="shared" ca="1" si="13"/>
        <v>0.1084070796460177</v>
      </c>
      <c r="Y7" s="2">
        <f t="shared" ca="1" si="13"/>
        <v>-0.1084070796460177</v>
      </c>
      <c r="Z7" s="2">
        <f t="shared" ca="1" si="13"/>
        <v>-9.7345132743362831E-2</v>
      </c>
      <c r="AA7" s="2">
        <f t="shared" ca="1" si="13"/>
        <v>-7.5221238938053103E-2</v>
      </c>
      <c r="AB7" s="2">
        <f t="shared" ca="1" si="13"/>
        <v>8.8495575221238937E-3</v>
      </c>
      <c r="AC7" s="2">
        <f t="shared" ca="1" si="13"/>
        <v>0.60176991150442483</v>
      </c>
      <c r="AE7" s="31">
        <f t="shared" ca="1" si="14"/>
        <v>2.2123893805309658E-2</v>
      </c>
    </row>
    <row r="8" spans="1:31" ht="12.75" customHeight="1" x14ac:dyDescent="0.2">
      <c r="A8" s="6" t="s">
        <v>113</v>
      </c>
      <c r="B8" s="67" t="str">
        <f t="shared" ca="1" si="0"/>
        <v>3. And how important do you expect the following will be for you in the coming year? [Collaborative tools (e.g. Google G Suite, Office365, Padlet etc.)]</v>
      </c>
      <c r="C8" s="67"/>
      <c r="D8">
        <f t="shared" ca="1" si="1"/>
        <v>82</v>
      </c>
      <c r="E8">
        <f t="shared" ca="1" si="1"/>
        <v>68</v>
      </c>
      <c r="F8">
        <f t="shared" ca="1" si="1"/>
        <v>34</v>
      </c>
      <c r="G8">
        <f t="shared" ca="1" si="1"/>
        <v>21</v>
      </c>
      <c r="H8">
        <f t="shared" ca="1" si="1"/>
        <v>17</v>
      </c>
      <c r="I8">
        <f t="shared" ca="1" si="1"/>
        <v>4</v>
      </c>
      <c r="J8">
        <f t="shared" ca="1" si="2"/>
        <v>226</v>
      </c>
      <c r="K8" t="str">
        <f t="shared" ca="1" si="3"/>
        <v>Collaborative tools (e.g. Google G Suite, Office365, Padlet etc.)</v>
      </c>
      <c r="L8" s="38" t="str">
        <f t="shared" ca="1" si="4"/>
        <v>Collaborative tools (e.g. Google
G Suite, Office365, Padlet etc.)</v>
      </c>
      <c r="M8" s="2">
        <f t="shared" ca="1" si="5"/>
        <v>0.36283185840707965</v>
      </c>
      <c r="N8" s="2">
        <f t="shared" ca="1" si="6"/>
        <v>0.30088495575221241</v>
      </c>
      <c r="O8" s="2">
        <f t="shared" ca="1" si="7"/>
        <v>7.5221238938053103E-2</v>
      </c>
      <c r="P8" s="2">
        <f t="shared" ca="1" si="8"/>
        <v>-7.5221238938053103E-2</v>
      </c>
      <c r="Q8" s="2">
        <f t="shared" ca="1" si="9"/>
        <v>-9.2920353982300891E-2</v>
      </c>
      <c r="R8" s="2">
        <f t="shared" ca="1" si="10"/>
        <v>-7.5221238938053103E-2</v>
      </c>
      <c r="S8" s="2">
        <f t="shared" ca="1" si="11"/>
        <v>1.7699115044247787E-2</v>
      </c>
      <c r="T8" s="8">
        <f t="shared" ca="1" si="12"/>
        <v>0.66371681415929207</v>
      </c>
      <c r="U8" s="8"/>
      <c r="V8" s="2">
        <f t="shared" ca="1" si="13"/>
        <v>0.33628318584070799</v>
      </c>
      <c r="W8" s="2">
        <f t="shared" ca="1" si="13"/>
        <v>0.30088495575221241</v>
      </c>
      <c r="X8" s="2">
        <f t="shared" ca="1" si="13"/>
        <v>9.0707964601769914E-2</v>
      </c>
      <c r="Y8" s="2">
        <f t="shared" ca="1" si="13"/>
        <v>-9.0707964601769914E-2</v>
      </c>
      <c r="Z8" s="2">
        <f t="shared" ca="1" si="13"/>
        <v>-7.5221238938053103E-2</v>
      </c>
      <c r="AA8" s="2">
        <f t="shared" ca="1" si="13"/>
        <v>-8.4070796460176997E-2</v>
      </c>
      <c r="AB8" s="2">
        <f t="shared" ca="1" si="13"/>
        <v>2.2123893805309734E-2</v>
      </c>
      <c r="AC8" s="2">
        <f t="shared" ca="1" si="13"/>
        <v>0.63716814159292046</v>
      </c>
      <c r="AE8" s="31">
        <f t="shared" ca="1" si="14"/>
        <v>2.6548672566371612E-2</v>
      </c>
    </row>
    <row r="9" spans="1:31" x14ac:dyDescent="0.2">
      <c r="A9" s="6" t="s">
        <v>114</v>
      </c>
      <c r="B9" t="str">
        <f t="shared" ca="1" si="0"/>
        <v>3. And how important do you expect the following will be for you in the coming year? [Blended Learning]</v>
      </c>
      <c r="D9">
        <f t="shared" ca="1" si="1"/>
        <v>101</v>
      </c>
      <c r="E9">
        <f t="shared" ca="1" si="1"/>
        <v>55</v>
      </c>
      <c r="F9">
        <f t="shared" ca="1" si="1"/>
        <v>41</v>
      </c>
      <c r="G9">
        <f t="shared" ca="1" si="1"/>
        <v>12</v>
      </c>
      <c r="H9">
        <f t="shared" ca="1" si="1"/>
        <v>14</v>
      </c>
      <c r="I9">
        <f t="shared" ca="1" si="1"/>
        <v>3</v>
      </c>
      <c r="J9">
        <f t="shared" ca="1" si="2"/>
        <v>226</v>
      </c>
      <c r="K9" t="str">
        <f t="shared" ca="1" si="3"/>
        <v>Blended Learning</v>
      </c>
      <c r="L9" s="38" t="str">
        <f t="shared" ca="1" si="4"/>
        <v>Blended
Learning</v>
      </c>
      <c r="M9" s="2">
        <f t="shared" ca="1" si="5"/>
        <v>0.44690265486725661</v>
      </c>
      <c r="N9" s="2">
        <f t="shared" ca="1" si="6"/>
        <v>0.24336283185840707</v>
      </c>
      <c r="O9" s="2">
        <f t="shared" ca="1" si="7"/>
        <v>9.0707964601769914E-2</v>
      </c>
      <c r="P9" s="2">
        <f t="shared" ca="1" si="8"/>
        <v>-9.0707964601769914E-2</v>
      </c>
      <c r="Q9" s="2">
        <f t="shared" ca="1" si="9"/>
        <v>-5.3097345132743362E-2</v>
      </c>
      <c r="R9" s="2">
        <f t="shared" ca="1" si="10"/>
        <v>-6.1946902654867256E-2</v>
      </c>
      <c r="S9" s="2">
        <f t="shared" ca="1" si="11"/>
        <v>1.3274336283185841E-2</v>
      </c>
      <c r="T9" s="8">
        <f t="shared" ca="1" si="12"/>
        <v>0.69026548672566368</v>
      </c>
      <c r="U9" s="8"/>
      <c r="V9" s="2">
        <f t="shared" ca="1" si="13"/>
        <v>0.37610619469026546</v>
      </c>
      <c r="W9" s="2">
        <f t="shared" ca="1" si="13"/>
        <v>0.27876106194690264</v>
      </c>
      <c r="X9" s="2">
        <f t="shared" ca="1" si="13"/>
        <v>9.2920353982300891E-2</v>
      </c>
      <c r="Y9" s="2">
        <f t="shared" ca="1" si="13"/>
        <v>-9.2920353982300891E-2</v>
      </c>
      <c r="Z9" s="2">
        <f t="shared" ca="1" si="13"/>
        <v>-7.5221238938053103E-2</v>
      </c>
      <c r="AA9" s="2">
        <f t="shared" ca="1" si="13"/>
        <v>-5.3097345132743362E-2</v>
      </c>
      <c r="AB9" s="2">
        <f t="shared" ca="1" si="13"/>
        <v>3.0973451327433628E-2</v>
      </c>
      <c r="AC9" s="2">
        <f t="shared" ca="1" si="13"/>
        <v>0.65486725663716805</v>
      </c>
      <c r="AE9" s="31">
        <f t="shared" ca="1" si="14"/>
        <v>3.539823008849563E-2</v>
      </c>
    </row>
    <row r="10" spans="1:31" x14ac:dyDescent="0.2">
      <c r="A10" s="6" t="s">
        <v>96</v>
      </c>
      <c r="B10" t="str">
        <f t="shared" ca="1" si="0"/>
        <v>3. And how important do you expect the following will be for you in the coming year? [One-to-One Device initiatives]</v>
      </c>
      <c r="D10">
        <f t="shared" ca="1" si="1"/>
        <v>16</v>
      </c>
      <c r="E10">
        <f t="shared" ca="1" si="1"/>
        <v>25</v>
      </c>
      <c r="F10">
        <f t="shared" ca="1" si="1"/>
        <v>40</v>
      </c>
      <c r="G10">
        <f t="shared" ca="1" si="1"/>
        <v>45</v>
      </c>
      <c r="H10">
        <f t="shared" ca="1" si="1"/>
        <v>68</v>
      </c>
      <c r="I10">
        <f t="shared" ca="1" si="1"/>
        <v>32</v>
      </c>
      <c r="J10">
        <f t="shared" ca="1" si="2"/>
        <v>226</v>
      </c>
      <c r="K10" t="str">
        <f t="shared" ca="1" si="3"/>
        <v>One-to-One Device initiatives</v>
      </c>
      <c r="L10" s="38" t="str">
        <f t="shared" ca="1" si="4"/>
        <v>One-to-One Device
initiatives</v>
      </c>
      <c r="M10" s="2">
        <f t="shared" ca="1" si="5"/>
        <v>7.0796460176991149E-2</v>
      </c>
      <c r="N10" s="2">
        <f t="shared" ca="1" si="6"/>
        <v>0.11061946902654868</v>
      </c>
      <c r="O10" s="2">
        <f t="shared" ca="1" si="7"/>
        <v>8.8495575221238937E-2</v>
      </c>
      <c r="P10" s="2">
        <f t="shared" ca="1" si="8"/>
        <v>-8.8495575221238937E-2</v>
      </c>
      <c r="Q10" s="2">
        <f t="shared" ca="1" si="9"/>
        <v>-0.19911504424778761</v>
      </c>
      <c r="R10" s="2">
        <f t="shared" ca="1" si="10"/>
        <v>-0.30088495575221241</v>
      </c>
      <c r="S10" s="2">
        <f t="shared" ca="1" si="11"/>
        <v>0.1415929203539823</v>
      </c>
      <c r="T10" s="8">
        <f t="shared" ca="1" si="12"/>
        <v>0.18141592920353983</v>
      </c>
      <c r="U10" s="8"/>
      <c r="V10" s="2">
        <f t="shared" ca="1" si="13"/>
        <v>5.7522123893805309E-2</v>
      </c>
      <c r="W10" s="2">
        <f t="shared" ca="1" si="13"/>
        <v>8.4070796460176997E-2</v>
      </c>
      <c r="X10" s="2">
        <f t="shared" ca="1" si="13"/>
        <v>7.9646017699115043E-2</v>
      </c>
      <c r="Y10" s="2">
        <f t="shared" ca="1" si="13"/>
        <v>-7.9646017699115043E-2</v>
      </c>
      <c r="Z10" s="2">
        <f t="shared" ca="1" si="13"/>
        <v>-0.19469026548672566</v>
      </c>
      <c r="AA10" s="2">
        <f t="shared" ca="1" si="13"/>
        <v>-0.37168141592920356</v>
      </c>
      <c r="AB10" s="2">
        <f t="shared" ca="1" si="13"/>
        <v>0.13274336283185842</v>
      </c>
      <c r="AC10" s="2">
        <f t="shared" ca="1" si="13"/>
        <v>0.1415929203539823</v>
      </c>
      <c r="AE10" s="31">
        <f t="shared" ca="1" si="14"/>
        <v>3.9823008849557529E-2</v>
      </c>
    </row>
    <row r="11" spans="1:31" x14ac:dyDescent="0.2">
      <c r="A11" s="6" t="s">
        <v>108</v>
      </c>
      <c r="B11" t="str">
        <f t="shared" ca="1" si="0"/>
        <v>3. And how important do you expect the following will be for you in the coming year? [Social networking (e.g. Twitter, Facebook, Google+)]</v>
      </c>
      <c r="D11">
        <f t="shared" ca="1" si="1"/>
        <v>54</v>
      </c>
      <c r="E11">
        <f t="shared" ca="1" si="1"/>
        <v>62</v>
      </c>
      <c r="F11">
        <f t="shared" ca="1" si="1"/>
        <v>41</v>
      </c>
      <c r="G11">
        <f t="shared" ca="1" si="1"/>
        <v>41</v>
      </c>
      <c r="H11">
        <f t="shared" ca="1" si="1"/>
        <v>26</v>
      </c>
      <c r="I11">
        <f t="shared" ca="1" si="1"/>
        <v>2</v>
      </c>
      <c r="J11">
        <f t="shared" ca="1" si="2"/>
        <v>226</v>
      </c>
      <c r="K11" t="str">
        <f t="shared" ca="1" si="3"/>
        <v>Social networking (e.g. Twitter, Facebook, Google+)</v>
      </c>
      <c r="L11" s="38" t="str">
        <f t="shared" ca="1" si="4"/>
        <v>Social networking (e.g. Twitter,
Facebook, Google+)</v>
      </c>
      <c r="M11" s="2">
        <f t="shared" ca="1" si="5"/>
        <v>0.23893805309734514</v>
      </c>
      <c r="N11" s="2">
        <f t="shared" ca="1" si="6"/>
        <v>0.27433628318584069</v>
      </c>
      <c r="O11" s="2">
        <f t="shared" ca="1" si="7"/>
        <v>9.0707964601769914E-2</v>
      </c>
      <c r="P11" s="2">
        <f t="shared" ca="1" si="8"/>
        <v>-9.0707964601769914E-2</v>
      </c>
      <c r="Q11" s="2">
        <f t="shared" ca="1" si="9"/>
        <v>-0.18141592920353983</v>
      </c>
      <c r="R11" s="2">
        <f t="shared" ca="1" si="10"/>
        <v>-0.11504424778761062</v>
      </c>
      <c r="S11" s="2">
        <f t="shared" ca="1" si="11"/>
        <v>8.8495575221238937E-3</v>
      </c>
      <c r="T11" s="8">
        <f t="shared" ca="1" si="12"/>
        <v>0.51327433628318586</v>
      </c>
      <c r="U11" s="8"/>
      <c r="V11" s="2">
        <f t="shared" ca="1" si="13"/>
        <v>0.20353982300884957</v>
      </c>
      <c r="W11" s="2">
        <f t="shared" ca="1" si="13"/>
        <v>0.26548672566371684</v>
      </c>
      <c r="X11" s="2">
        <f t="shared" ca="1" si="13"/>
        <v>0.12389380530973451</v>
      </c>
      <c r="Y11" s="2">
        <f t="shared" ca="1" si="13"/>
        <v>-0.12389380530973451</v>
      </c>
      <c r="Z11" s="2">
        <f t="shared" ca="1" si="13"/>
        <v>-0.19469026548672566</v>
      </c>
      <c r="AA11" s="2">
        <f t="shared" ca="1" si="13"/>
        <v>-8.8495575221238937E-2</v>
      </c>
      <c r="AB11" s="2">
        <f t="shared" ca="1" si="13"/>
        <v>0</v>
      </c>
      <c r="AC11" s="2">
        <f t="shared" ca="1" si="13"/>
        <v>0.46902654867256643</v>
      </c>
      <c r="AE11" s="31">
        <f t="shared" ca="1" si="14"/>
        <v>4.4247787610619427E-2</v>
      </c>
    </row>
    <row r="12" spans="1:31" x14ac:dyDescent="0.2">
      <c r="A12" s="6" t="s">
        <v>109</v>
      </c>
      <c r="B12" t="str">
        <f t="shared" ca="1" si="0"/>
        <v>3. And how important do you expect the following will be for you in the coming year? [Lecture capture tools]</v>
      </c>
      <c r="D12">
        <f t="shared" ca="1" si="1"/>
        <v>83</v>
      </c>
      <c r="E12">
        <f t="shared" ca="1" si="1"/>
        <v>53</v>
      </c>
      <c r="F12">
        <f t="shared" ca="1" si="1"/>
        <v>28</v>
      </c>
      <c r="G12">
        <f t="shared" ca="1" si="1"/>
        <v>28</v>
      </c>
      <c r="H12">
        <f t="shared" ca="1" si="1"/>
        <v>30</v>
      </c>
      <c r="I12">
        <f t="shared" ca="1" si="1"/>
        <v>4</v>
      </c>
      <c r="J12">
        <f t="shared" ca="1" si="2"/>
        <v>226</v>
      </c>
      <c r="K12" t="str">
        <f t="shared" ca="1" si="3"/>
        <v>Lecture capture tools</v>
      </c>
      <c r="L12" s="38" t="str">
        <f t="shared" ca="1" si="4"/>
        <v>Lecture capture
tools</v>
      </c>
      <c r="M12" s="2">
        <f t="shared" ca="1" si="5"/>
        <v>0.36725663716814161</v>
      </c>
      <c r="N12" s="2">
        <f t="shared" ca="1" si="6"/>
        <v>0.23451327433628319</v>
      </c>
      <c r="O12" s="2">
        <f t="shared" ca="1" si="7"/>
        <v>6.1946902654867256E-2</v>
      </c>
      <c r="P12" s="2">
        <f t="shared" ca="1" si="8"/>
        <v>-6.1946902654867256E-2</v>
      </c>
      <c r="Q12" s="2">
        <f t="shared" ca="1" si="9"/>
        <v>-0.12389380530973451</v>
      </c>
      <c r="R12" s="2">
        <f t="shared" ca="1" si="10"/>
        <v>-0.13274336283185842</v>
      </c>
      <c r="S12" s="2">
        <f t="shared" ca="1" si="11"/>
        <v>1.7699115044247787E-2</v>
      </c>
      <c r="T12" s="8">
        <f t="shared" ca="1" si="12"/>
        <v>0.60176991150442483</v>
      </c>
      <c r="U12" s="8"/>
      <c r="V12" s="2">
        <f t="shared" ca="1" si="13"/>
        <v>0.30973451327433627</v>
      </c>
      <c r="W12" s="2">
        <f t="shared" ca="1" si="13"/>
        <v>0.24778761061946902</v>
      </c>
      <c r="X12" s="2">
        <f t="shared" ca="1" si="13"/>
        <v>8.4070796460176997E-2</v>
      </c>
      <c r="Y12" s="2">
        <f t="shared" ca="1" si="13"/>
        <v>-8.4070796460176997E-2</v>
      </c>
      <c r="Z12" s="2">
        <f t="shared" ca="1" si="13"/>
        <v>-9.2920353982300891E-2</v>
      </c>
      <c r="AA12" s="2">
        <f t="shared" ca="1" si="13"/>
        <v>-0.17699115044247787</v>
      </c>
      <c r="AB12" s="2">
        <f t="shared" ca="1" si="13"/>
        <v>4.4247787610619468E-3</v>
      </c>
      <c r="AC12" s="2">
        <f t="shared" ca="1" si="13"/>
        <v>0.55752212389380529</v>
      </c>
      <c r="AE12" s="31">
        <f t="shared" ca="1" si="14"/>
        <v>4.4247787610619538E-2</v>
      </c>
    </row>
    <row r="13" spans="1:31" x14ac:dyDescent="0.2">
      <c r="A13" s="6" t="s">
        <v>100</v>
      </c>
      <c r="B13" t="str">
        <f t="shared" ca="1" si="0"/>
        <v>3. And how important do you expect the following will be for you in the coming year? [MOOCs, SPOCs, TOOCs etc.]</v>
      </c>
      <c r="D13">
        <f t="shared" ref="D13:I24" ca="1" si="15">COUNTIF(INDIRECT($A$1&amp;$A13&amp;":"&amp;$A13),D$2)</f>
        <v>39</v>
      </c>
      <c r="E13">
        <f t="shared" ca="1" si="15"/>
        <v>41</v>
      </c>
      <c r="F13">
        <f t="shared" ca="1" si="15"/>
        <v>37</v>
      </c>
      <c r="G13">
        <f t="shared" ca="1" si="15"/>
        <v>48</v>
      </c>
      <c r="H13">
        <f t="shared" ca="1" si="15"/>
        <v>55</v>
      </c>
      <c r="I13">
        <f t="shared" ca="1" si="15"/>
        <v>6</v>
      </c>
      <c r="J13">
        <f t="shared" ca="1" si="2"/>
        <v>226</v>
      </c>
      <c r="K13" t="str">
        <f t="shared" ca="1" si="3"/>
        <v>MOOCs, SPOCs, TOOCs etc.</v>
      </c>
      <c r="L13" s="38" t="str">
        <f t="shared" ca="1" si="4"/>
        <v>MOOCs, SPOCs,
TOOCs etc.</v>
      </c>
      <c r="M13" s="2">
        <f t="shared" ca="1" si="5"/>
        <v>0.17256637168141592</v>
      </c>
      <c r="N13" s="2">
        <f t="shared" ca="1" si="6"/>
        <v>0.18141592920353983</v>
      </c>
      <c r="O13" s="2">
        <f t="shared" ca="1" si="7"/>
        <v>8.185840707964602E-2</v>
      </c>
      <c r="P13" s="2">
        <f t="shared" ca="1" si="8"/>
        <v>-8.185840707964602E-2</v>
      </c>
      <c r="Q13" s="2">
        <f t="shared" ca="1" si="9"/>
        <v>-0.21238938053097345</v>
      </c>
      <c r="R13" s="2">
        <f t="shared" ca="1" si="10"/>
        <v>-0.24336283185840707</v>
      </c>
      <c r="S13" s="2">
        <f t="shared" ca="1" si="11"/>
        <v>2.6548672566371681E-2</v>
      </c>
      <c r="T13" s="8">
        <f t="shared" ca="1" si="12"/>
        <v>0.35398230088495575</v>
      </c>
      <c r="U13" s="8"/>
      <c r="V13" s="2">
        <f t="shared" ref="V13:AC24" ca="1" si="16">IFERROR(VLOOKUP($K13,$L$28:$T$49,COLUMN()-20,FALSE),"")</f>
        <v>0.16371681415929204</v>
      </c>
      <c r="W13" s="2">
        <f t="shared" ca="1" si="16"/>
        <v>0.1415929203539823</v>
      </c>
      <c r="X13" s="2">
        <f t="shared" ca="1" si="16"/>
        <v>9.0707964601769914E-2</v>
      </c>
      <c r="Y13" s="2">
        <f t="shared" ca="1" si="16"/>
        <v>-9.0707964601769914E-2</v>
      </c>
      <c r="Z13" s="2">
        <f t="shared" ca="1" si="16"/>
        <v>-0.24336283185840707</v>
      </c>
      <c r="AA13" s="2">
        <f t="shared" ca="1" si="16"/>
        <v>-0.25663716814159293</v>
      </c>
      <c r="AB13" s="2">
        <f t="shared" ca="1" si="16"/>
        <v>1.3274336283185841E-2</v>
      </c>
      <c r="AC13" s="2">
        <f t="shared" ca="1" si="16"/>
        <v>0.30530973451327437</v>
      </c>
      <c r="AE13" s="31">
        <f t="shared" ca="1" si="14"/>
        <v>4.8672566371681381E-2</v>
      </c>
    </row>
    <row r="14" spans="1:31" x14ac:dyDescent="0.2">
      <c r="A14" s="6" t="s">
        <v>97</v>
      </c>
      <c r="B14" t="str">
        <f t="shared" ca="1" si="0"/>
        <v>3. And how important do you expect the following will be for you in the coming year? [Digital and Open Badges]</v>
      </c>
      <c r="D14">
        <f t="shared" ca="1" si="15"/>
        <v>16</v>
      </c>
      <c r="E14">
        <f t="shared" ca="1" si="15"/>
        <v>40</v>
      </c>
      <c r="F14">
        <f t="shared" ca="1" si="15"/>
        <v>47</v>
      </c>
      <c r="G14">
        <f t="shared" ca="1" si="15"/>
        <v>55</v>
      </c>
      <c r="H14">
        <f t="shared" ca="1" si="15"/>
        <v>59</v>
      </c>
      <c r="I14">
        <f t="shared" ca="1" si="15"/>
        <v>9</v>
      </c>
      <c r="J14">
        <f t="shared" ca="1" si="2"/>
        <v>226</v>
      </c>
      <c r="K14" t="str">
        <f t="shared" ca="1" si="3"/>
        <v>Digital and Open Badges</v>
      </c>
      <c r="L14" s="38" t="str">
        <f t="shared" ca="1" si="4"/>
        <v>Digital and
Open Badges</v>
      </c>
      <c r="M14" s="2">
        <f t="shared" ca="1" si="5"/>
        <v>7.0796460176991149E-2</v>
      </c>
      <c r="N14" s="2">
        <f t="shared" ca="1" si="6"/>
        <v>0.17699115044247787</v>
      </c>
      <c r="O14" s="2">
        <f t="shared" ca="1" si="7"/>
        <v>0.10398230088495575</v>
      </c>
      <c r="P14" s="2">
        <f t="shared" ca="1" si="8"/>
        <v>-0.10398230088495575</v>
      </c>
      <c r="Q14" s="2">
        <f t="shared" ca="1" si="9"/>
        <v>-0.24336283185840707</v>
      </c>
      <c r="R14" s="2">
        <f t="shared" ca="1" si="10"/>
        <v>-0.26106194690265488</v>
      </c>
      <c r="S14" s="2">
        <f t="shared" ca="1" si="11"/>
        <v>3.9823008849557522E-2</v>
      </c>
      <c r="T14" s="8">
        <f t="shared" ca="1" si="12"/>
        <v>0.24778761061946902</v>
      </c>
      <c r="U14" s="8"/>
      <c r="V14" s="2">
        <f t="shared" ca="1" si="16"/>
        <v>4.4247787610619468E-2</v>
      </c>
      <c r="W14" s="2">
        <f t="shared" ca="1" si="16"/>
        <v>0.15486725663716813</v>
      </c>
      <c r="X14" s="2">
        <f t="shared" ca="1" si="16"/>
        <v>9.0707964601769914E-2</v>
      </c>
      <c r="Y14" s="2">
        <f t="shared" ca="1" si="16"/>
        <v>-9.0707964601769914E-2</v>
      </c>
      <c r="Z14" s="2">
        <f t="shared" ca="1" si="16"/>
        <v>-0.23008849557522124</v>
      </c>
      <c r="AA14" s="2">
        <f t="shared" ca="1" si="16"/>
        <v>-0.3584070796460177</v>
      </c>
      <c r="AB14" s="2">
        <f t="shared" ca="1" si="16"/>
        <v>3.0973451327433628E-2</v>
      </c>
      <c r="AC14" s="2">
        <f t="shared" ca="1" si="16"/>
        <v>0.19911504424778759</v>
      </c>
      <c r="AE14" s="31">
        <f t="shared" ca="1" si="14"/>
        <v>4.8672566371681436E-2</v>
      </c>
    </row>
    <row r="15" spans="1:31" ht="12.75" customHeight="1" x14ac:dyDescent="0.2">
      <c r="A15" s="6" t="s">
        <v>102</v>
      </c>
      <c r="B15" s="67" t="str">
        <f t="shared" ca="1" si="0"/>
        <v>3. And how important do you expect the following will be for you in the coming year? [Learning Space Design]</v>
      </c>
      <c r="C15" s="67"/>
      <c r="D15">
        <f t="shared" ca="1" si="15"/>
        <v>44</v>
      </c>
      <c r="E15">
        <f t="shared" ca="1" si="15"/>
        <v>48</v>
      </c>
      <c r="F15">
        <f t="shared" ca="1" si="15"/>
        <v>56</v>
      </c>
      <c r="G15">
        <f t="shared" ca="1" si="15"/>
        <v>35</v>
      </c>
      <c r="H15">
        <f t="shared" ca="1" si="15"/>
        <v>32</v>
      </c>
      <c r="I15">
        <f t="shared" ca="1" si="15"/>
        <v>11</v>
      </c>
      <c r="J15">
        <f t="shared" ca="1" si="2"/>
        <v>226</v>
      </c>
      <c r="K15" t="str">
        <f t="shared" ca="1" si="3"/>
        <v>Learning Space Design</v>
      </c>
      <c r="L15" s="38" t="str">
        <f t="shared" ca="1" si="4"/>
        <v>Learning Space
Design</v>
      </c>
      <c r="M15" s="2">
        <f t="shared" ca="1" si="5"/>
        <v>0.19469026548672566</v>
      </c>
      <c r="N15" s="2">
        <f t="shared" ca="1" si="6"/>
        <v>0.21238938053097345</v>
      </c>
      <c r="O15" s="2">
        <f t="shared" ca="1" si="7"/>
        <v>0.12389380530973451</v>
      </c>
      <c r="P15" s="2">
        <f t="shared" ca="1" si="8"/>
        <v>-0.12389380530973451</v>
      </c>
      <c r="Q15" s="2">
        <f t="shared" ca="1" si="9"/>
        <v>-0.15486725663716813</v>
      </c>
      <c r="R15" s="2">
        <f t="shared" ca="1" si="10"/>
        <v>-0.1415929203539823</v>
      </c>
      <c r="S15" s="2">
        <f t="shared" ca="1" si="11"/>
        <v>4.8672566371681415E-2</v>
      </c>
      <c r="T15" s="8">
        <f t="shared" ca="1" si="12"/>
        <v>0.40707964601769908</v>
      </c>
      <c r="U15" s="8"/>
      <c r="V15" s="2">
        <f t="shared" ca="1" si="16"/>
        <v>0.2168141592920354</v>
      </c>
      <c r="W15" s="2">
        <f t="shared" ca="1" si="16"/>
        <v>0.13274336283185842</v>
      </c>
      <c r="X15" s="2">
        <f t="shared" ca="1" si="16"/>
        <v>0.11946902654867257</v>
      </c>
      <c r="Y15" s="2">
        <f t="shared" ca="1" si="16"/>
        <v>-0.11946902654867257</v>
      </c>
      <c r="Z15" s="2">
        <f t="shared" ca="1" si="16"/>
        <v>-0.19469026548672566</v>
      </c>
      <c r="AA15" s="2">
        <f t="shared" ca="1" si="16"/>
        <v>-0.19026548672566371</v>
      </c>
      <c r="AB15" s="2">
        <f t="shared" ca="1" si="16"/>
        <v>2.6548672566371681E-2</v>
      </c>
      <c r="AC15" s="2">
        <f t="shared" ca="1" si="16"/>
        <v>0.34955752212389379</v>
      </c>
      <c r="AE15" s="31">
        <f t="shared" ca="1" si="14"/>
        <v>5.7522123893805288E-2</v>
      </c>
    </row>
    <row r="16" spans="1:31" ht="12.75" customHeight="1" x14ac:dyDescent="0.2">
      <c r="A16" s="6" t="s">
        <v>103</v>
      </c>
      <c r="B16" t="str">
        <f t="shared" ca="1" si="0"/>
        <v>3. And how important do you expect the following will be for you in the coming year? [Blogs]</v>
      </c>
      <c r="D16">
        <f t="shared" ca="1" si="15"/>
        <v>45</v>
      </c>
      <c r="E16">
        <f t="shared" ca="1" si="15"/>
        <v>49</v>
      </c>
      <c r="F16">
        <f t="shared" ca="1" si="15"/>
        <v>50</v>
      </c>
      <c r="G16">
        <f t="shared" ca="1" si="15"/>
        <v>43</v>
      </c>
      <c r="H16">
        <f t="shared" ca="1" si="15"/>
        <v>36</v>
      </c>
      <c r="I16">
        <f t="shared" ca="1" si="15"/>
        <v>3</v>
      </c>
      <c r="J16">
        <f t="shared" ca="1" si="2"/>
        <v>226</v>
      </c>
      <c r="K16" t="str">
        <f t="shared" ca="1" si="3"/>
        <v>Blogs</v>
      </c>
      <c r="L16" s="38" t="str">
        <f t="shared" ca="1" si="4"/>
        <v>Blogs</v>
      </c>
      <c r="M16" s="2">
        <f t="shared" ca="1" si="5"/>
        <v>0.19911504424778761</v>
      </c>
      <c r="N16" s="2">
        <f t="shared" ca="1" si="6"/>
        <v>0.2168141592920354</v>
      </c>
      <c r="O16" s="2">
        <f t="shared" ca="1" si="7"/>
        <v>0.11061946902654868</v>
      </c>
      <c r="P16" s="2">
        <f t="shared" ca="1" si="8"/>
        <v>-0.11061946902654868</v>
      </c>
      <c r="Q16" s="2">
        <f t="shared" ca="1" si="9"/>
        <v>-0.19026548672566371</v>
      </c>
      <c r="R16" s="2">
        <f t="shared" ca="1" si="10"/>
        <v>-0.15929203539823009</v>
      </c>
      <c r="S16" s="2">
        <f t="shared" ca="1" si="11"/>
        <v>1.3274336283185841E-2</v>
      </c>
      <c r="T16" s="8">
        <f t="shared" ca="1" si="12"/>
        <v>0.41592920353982299</v>
      </c>
      <c r="U16" s="8"/>
      <c r="V16" s="2">
        <f t="shared" ca="1" si="16"/>
        <v>0.1415929203539823</v>
      </c>
      <c r="W16" s="2">
        <f t="shared" ca="1" si="16"/>
        <v>0.21238938053097345</v>
      </c>
      <c r="X16" s="2">
        <f t="shared" ca="1" si="16"/>
        <v>0.1415929203539823</v>
      </c>
      <c r="Y16" s="2">
        <f t="shared" ca="1" si="16"/>
        <v>-0.1415929203539823</v>
      </c>
      <c r="Z16" s="2">
        <f t="shared" ca="1" si="16"/>
        <v>-0.19469026548672566</v>
      </c>
      <c r="AA16" s="2">
        <f t="shared" ca="1" si="16"/>
        <v>-0.16371681415929204</v>
      </c>
      <c r="AB16" s="2">
        <f t="shared" ca="1" si="16"/>
        <v>4.4247787610619468E-3</v>
      </c>
      <c r="AC16" s="2">
        <f t="shared" ca="1" si="16"/>
        <v>0.35398230088495575</v>
      </c>
      <c r="AE16" s="31">
        <f t="shared" ca="1" si="14"/>
        <v>6.1946902654867242E-2</v>
      </c>
    </row>
    <row r="17" spans="1:32" ht="15" customHeight="1" x14ac:dyDescent="0.2">
      <c r="A17" s="6" t="s">
        <v>106</v>
      </c>
      <c r="B17" t="str">
        <f t="shared" ca="1" si="0"/>
        <v>3. And how important do you expect the following will be for you in the coming year? [ePortfolios]</v>
      </c>
      <c r="D17">
        <f t="shared" ca="1" si="15"/>
        <v>47</v>
      </c>
      <c r="E17">
        <f t="shared" ca="1" si="15"/>
        <v>51</v>
      </c>
      <c r="F17">
        <f t="shared" ca="1" si="15"/>
        <v>45</v>
      </c>
      <c r="G17">
        <f t="shared" ca="1" si="15"/>
        <v>35</v>
      </c>
      <c r="H17">
        <f t="shared" ca="1" si="15"/>
        <v>43</v>
      </c>
      <c r="I17">
        <f t="shared" ca="1" si="15"/>
        <v>5</v>
      </c>
      <c r="J17">
        <f t="shared" ca="1" si="2"/>
        <v>226</v>
      </c>
      <c r="K17" t="str">
        <f t="shared" ca="1" si="3"/>
        <v>ePortfolios</v>
      </c>
      <c r="L17" s="38" t="str">
        <f t="shared" ca="1" si="4"/>
        <v>ePortfolios</v>
      </c>
      <c r="M17" s="2">
        <f t="shared" ca="1" si="5"/>
        <v>0.20796460176991149</v>
      </c>
      <c r="N17" s="2">
        <f t="shared" ca="1" si="6"/>
        <v>0.22566371681415928</v>
      </c>
      <c r="O17" s="2">
        <f t="shared" ca="1" si="7"/>
        <v>9.9557522123893807E-2</v>
      </c>
      <c r="P17" s="2">
        <f t="shared" ca="1" si="8"/>
        <v>-9.9557522123893807E-2</v>
      </c>
      <c r="Q17" s="2">
        <f t="shared" ca="1" si="9"/>
        <v>-0.15486725663716813</v>
      </c>
      <c r="R17" s="2">
        <f t="shared" ca="1" si="10"/>
        <v>-0.19026548672566371</v>
      </c>
      <c r="S17" s="2">
        <f t="shared" ca="1" si="11"/>
        <v>2.2123893805309734E-2</v>
      </c>
      <c r="T17" s="8">
        <f t="shared" ca="1" si="12"/>
        <v>0.4336283185840708</v>
      </c>
      <c r="U17" s="8"/>
      <c r="V17" s="2">
        <f t="shared" ca="1" si="16"/>
        <v>0.16814159292035399</v>
      </c>
      <c r="W17" s="2">
        <f t="shared" ca="1" si="16"/>
        <v>0.20353982300884957</v>
      </c>
      <c r="X17" s="2">
        <f t="shared" ca="1" si="16"/>
        <v>9.5132743362831854E-2</v>
      </c>
      <c r="Y17" s="2">
        <f t="shared" ca="1" si="16"/>
        <v>-9.5132743362831854E-2</v>
      </c>
      <c r="Z17" s="2">
        <f t="shared" ca="1" si="16"/>
        <v>-0.15929203539823009</v>
      </c>
      <c r="AA17" s="2">
        <f t="shared" ca="1" si="16"/>
        <v>-0.24336283185840707</v>
      </c>
      <c r="AB17" s="2">
        <f t="shared" ca="1" si="16"/>
        <v>3.5398230088495575E-2</v>
      </c>
      <c r="AC17" s="2">
        <f t="shared" ca="1" si="16"/>
        <v>0.37168141592920356</v>
      </c>
      <c r="AE17" s="31">
        <f t="shared" ca="1" si="14"/>
        <v>6.1946902654867242E-2</v>
      </c>
    </row>
    <row r="18" spans="1:32" x14ac:dyDescent="0.2">
      <c r="A18" s="6" t="s">
        <v>112</v>
      </c>
      <c r="B18" t="str">
        <f t="shared" ca="1" si="0"/>
        <v>3. And how important do you expect the following will be for you in the coming year? [Media production (e.g. podcasting, video interviews)]</v>
      </c>
      <c r="D18">
        <f t="shared" ca="1" si="15"/>
        <v>79</v>
      </c>
      <c r="E18">
        <f t="shared" ca="1" si="15"/>
        <v>64</v>
      </c>
      <c r="F18">
        <f t="shared" ca="1" si="15"/>
        <v>44</v>
      </c>
      <c r="G18">
        <f t="shared" ca="1" si="15"/>
        <v>17</v>
      </c>
      <c r="H18">
        <f t="shared" ca="1" si="15"/>
        <v>17</v>
      </c>
      <c r="I18">
        <f t="shared" ca="1" si="15"/>
        <v>5</v>
      </c>
      <c r="J18">
        <f t="shared" ca="1" si="2"/>
        <v>226</v>
      </c>
      <c r="K18" t="str">
        <f t="shared" ca="1" si="3"/>
        <v>Media production (e.g. podcasting, video interviews)</v>
      </c>
      <c r="L18" s="38" t="str">
        <f t="shared" ca="1" si="4"/>
        <v>Media production (e.g. podcasting,
video interviews)</v>
      </c>
      <c r="M18" s="2">
        <f t="shared" ca="1" si="5"/>
        <v>0.34955752212389379</v>
      </c>
      <c r="N18" s="2">
        <f t="shared" ca="1" si="6"/>
        <v>0.2831858407079646</v>
      </c>
      <c r="O18" s="2">
        <f t="shared" ca="1" si="7"/>
        <v>9.7345132743362831E-2</v>
      </c>
      <c r="P18" s="2">
        <f t="shared" ca="1" si="8"/>
        <v>-9.7345132743362831E-2</v>
      </c>
      <c r="Q18" s="2">
        <f t="shared" ca="1" si="9"/>
        <v>-7.5221238938053103E-2</v>
      </c>
      <c r="R18" s="2">
        <f t="shared" ca="1" si="10"/>
        <v>-7.5221238938053103E-2</v>
      </c>
      <c r="S18" s="2">
        <f t="shared" ca="1" si="11"/>
        <v>2.2123893805309734E-2</v>
      </c>
      <c r="T18" s="8">
        <f t="shared" ca="1" si="12"/>
        <v>0.63274336283185839</v>
      </c>
      <c r="U18" s="8"/>
      <c r="V18" s="2">
        <f t="shared" ca="1" si="16"/>
        <v>0.33185840707964603</v>
      </c>
      <c r="W18" s="2">
        <f t="shared" ca="1" si="16"/>
        <v>0.23893805309734514</v>
      </c>
      <c r="X18" s="2">
        <f t="shared" ca="1" si="16"/>
        <v>0.11061946902654868</v>
      </c>
      <c r="Y18" s="2">
        <f t="shared" ca="1" si="16"/>
        <v>-0.11061946902654868</v>
      </c>
      <c r="Z18" s="2">
        <f t="shared" ca="1" si="16"/>
        <v>-7.0796460176991149E-2</v>
      </c>
      <c r="AA18" s="2">
        <f t="shared" ca="1" si="16"/>
        <v>-0.11946902654867257</v>
      </c>
      <c r="AB18" s="2">
        <f t="shared" ca="1" si="16"/>
        <v>1.7699115044247787E-2</v>
      </c>
      <c r="AC18" s="2">
        <f t="shared" ca="1" si="16"/>
        <v>0.57079646017699115</v>
      </c>
      <c r="AE18" s="31">
        <f t="shared" ca="1" si="14"/>
        <v>6.1946902654867242E-2</v>
      </c>
    </row>
    <row r="19" spans="1:32" ht="15" customHeight="1" x14ac:dyDescent="0.2">
      <c r="A19" s="6" t="s">
        <v>98</v>
      </c>
      <c r="B19" t="str">
        <f t="shared" ca="1" si="0"/>
        <v>3. And how important do you expect the following will be for you in the coming year? [Augmented and Virtual Reality]</v>
      </c>
      <c r="D19">
        <f t="shared" ca="1" si="15"/>
        <v>32</v>
      </c>
      <c r="E19">
        <f t="shared" ca="1" si="15"/>
        <v>33</v>
      </c>
      <c r="F19">
        <f t="shared" ca="1" si="15"/>
        <v>55</v>
      </c>
      <c r="G19">
        <f t="shared" ca="1" si="15"/>
        <v>34</v>
      </c>
      <c r="H19">
        <f t="shared" ca="1" si="15"/>
        <v>70</v>
      </c>
      <c r="I19">
        <f t="shared" ca="1" si="15"/>
        <v>2</v>
      </c>
      <c r="J19">
        <f t="shared" ca="1" si="2"/>
        <v>226</v>
      </c>
      <c r="K19" t="str">
        <f t="shared" ca="1" si="3"/>
        <v>Augmented and Virtual Reality</v>
      </c>
      <c r="L19" s="38" t="str">
        <f t="shared" ca="1" si="4"/>
        <v>Augmented and
Virtual Reality</v>
      </c>
      <c r="M19" s="2">
        <f t="shared" ca="1" si="5"/>
        <v>0.1415929203539823</v>
      </c>
      <c r="N19" s="2">
        <f t="shared" ca="1" si="6"/>
        <v>0.14601769911504425</v>
      </c>
      <c r="O19" s="2">
        <f t="shared" ca="1" si="7"/>
        <v>0.12168141592920353</v>
      </c>
      <c r="P19" s="2">
        <f t="shared" ca="1" si="8"/>
        <v>-0.12168141592920353</v>
      </c>
      <c r="Q19" s="2">
        <f t="shared" ca="1" si="9"/>
        <v>-0.15044247787610621</v>
      </c>
      <c r="R19" s="2">
        <f t="shared" ca="1" si="10"/>
        <v>-0.30973451327433627</v>
      </c>
      <c r="S19" s="2">
        <f t="shared" ca="1" si="11"/>
        <v>8.8495575221238937E-3</v>
      </c>
      <c r="T19" s="8">
        <f t="shared" ca="1" si="12"/>
        <v>0.28761061946902655</v>
      </c>
      <c r="U19" s="8"/>
      <c r="V19" s="2">
        <f t="shared" ca="1" si="16"/>
        <v>9.2920353982300891E-2</v>
      </c>
      <c r="W19" s="2">
        <f t="shared" ca="1" si="16"/>
        <v>0.12831858407079647</v>
      </c>
      <c r="X19" s="2">
        <f t="shared" ca="1" si="16"/>
        <v>9.0707964601769914E-2</v>
      </c>
      <c r="Y19" s="2">
        <f t="shared" ca="1" si="16"/>
        <v>-9.0707964601769914E-2</v>
      </c>
      <c r="Z19" s="2">
        <f t="shared" ca="1" si="16"/>
        <v>-0.19469026548672566</v>
      </c>
      <c r="AA19" s="2">
        <f t="shared" ca="1" si="16"/>
        <v>-0.38938053097345132</v>
      </c>
      <c r="AB19" s="2">
        <f t="shared" ca="1" si="16"/>
        <v>1.3274336283185841E-2</v>
      </c>
      <c r="AC19" s="2">
        <f t="shared" ca="1" si="16"/>
        <v>0.22123893805309736</v>
      </c>
      <c r="AE19" s="31">
        <f t="shared" ca="1" si="14"/>
        <v>6.6371681415929196E-2</v>
      </c>
    </row>
    <row r="20" spans="1:32" x14ac:dyDescent="0.2">
      <c r="A20" s="6" t="s">
        <v>99</v>
      </c>
      <c r="B20" t="str">
        <f t="shared" ca="1" si="0"/>
        <v>3. And how important do you expect the following will be for you in the coming year? [Game-based/playful learning]</v>
      </c>
      <c r="D20">
        <f t="shared" ca="1" si="15"/>
        <v>24</v>
      </c>
      <c r="E20">
        <f t="shared" ca="1" si="15"/>
        <v>44</v>
      </c>
      <c r="F20">
        <f t="shared" ca="1" si="15"/>
        <v>64</v>
      </c>
      <c r="G20">
        <f t="shared" ca="1" si="15"/>
        <v>45</v>
      </c>
      <c r="H20">
        <f t="shared" ca="1" si="15"/>
        <v>47</v>
      </c>
      <c r="I20">
        <f t="shared" ca="1" si="15"/>
        <v>2</v>
      </c>
      <c r="J20">
        <f t="shared" ca="1" si="2"/>
        <v>226</v>
      </c>
      <c r="K20" t="str">
        <f t="shared" ca="1" si="3"/>
        <v>Game-based/playful learning</v>
      </c>
      <c r="L20" s="38" t="str">
        <f t="shared" ca="1" si="4"/>
        <v>Game-based/playful
learning</v>
      </c>
      <c r="M20" s="2">
        <f t="shared" ca="1" si="5"/>
        <v>0.10619469026548672</v>
      </c>
      <c r="N20" s="2">
        <f t="shared" ca="1" si="6"/>
        <v>0.19469026548672566</v>
      </c>
      <c r="O20" s="2">
        <f t="shared" ca="1" si="7"/>
        <v>0.1415929203539823</v>
      </c>
      <c r="P20" s="2">
        <f t="shared" ca="1" si="8"/>
        <v>-0.1415929203539823</v>
      </c>
      <c r="Q20" s="2">
        <f t="shared" ca="1" si="9"/>
        <v>-0.19911504424778761</v>
      </c>
      <c r="R20" s="2">
        <f t="shared" ca="1" si="10"/>
        <v>-0.20796460176991149</v>
      </c>
      <c r="S20" s="2">
        <f t="shared" ca="1" si="11"/>
        <v>8.8495575221238937E-3</v>
      </c>
      <c r="T20" s="8">
        <f t="shared" ca="1" si="12"/>
        <v>0.30088495575221241</v>
      </c>
      <c r="U20" s="8"/>
      <c r="V20" s="2">
        <f t="shared" ca="1" si="16"/>
        <v>0.11061946902654868</v>
      </c>
      <c r="W20" s="2">
        <f t="shared" ca="1" si="16"/>
        <v>0.12389380530973451</v>
      </c>
      <c r="X20" s="2">
        <f t="shared" ca="1" si="16"/>
        <v>0.11283185840707964</v>
      </c>
      <c r="Y20" s="2">
        <f t="shared" ca="1" si="16"/>
        <v>-0.11283185840707964</v>
      </c>
      <c r="Z20" s="2">
        <f t="shared" ca="1" si="16"/>
        <v>-0.26106194690265488</v>
      </c>
      <c r="AA20" s="2">
        <f t="shared" ca="1" si="16"/>
        <v>-0.27433628318584069</v>
      </c>
      <c r="AB20" s="2">
        <f t="shared" ca="1" si="16"/>
        <v>4.4247787610619468E-3</v>
      </c>
      <c r="AC20" s="2">
        <f t="shared" ca="1" si="16"/>
        <v>0.23451327433628319</v>
      </c>
      <c r="AE20" s="31">
        <f t="shared" ca="1" si="14"/>
        <v>6.6371681415929223E-2</v>
      </c>
    </row>
    <row r="21" spans="1:32" x14ac:dyDescent="0.2">
      <c r="A21" s="6" t="s">
        <v>95</v>
      </c>
      <c r="B21" t="str">
        <f t="shared" ca="1" si="0"/>
        <v>3. And how important do you expect the following will be for you in the coming year? [Assistive technologies]</v>
      </c>
      <c r="D21">
        <f t="shared" ca="1" si="15"/>
        <v>31</v>
      </c>
      <c r="E21">
        <f t="shared" ca="1" si="15"/>
        <v>62</v>
      </c>
      <c r="F21">
        <f t="shared" ca="1" si="15"/>
        <v>62</v>
      </c>
      <c r="G21">
        <f t="shared" ca="1" si="15"/>
        <v>32</v>
      </c>
      <c r="H21">
        <f t="shared" ca="1" si="15"/>
        <v>28</v>
      </c>
      <c r="I21">
        <f t="shared" ca="1" si="15"/>
        <v>11</v>
      </c>
      <c r="J21">
        <f t="shared" ca="1" si="2"/>
        <v>226</v>
      </c>
      <c r="K21" t="str">
        <f t="shared" ca="1" si="3"/>
        <v>Assistive technologies</v>
      </c>
      <c r="L21" s="38" t="str">
        <f t="shared" ca="1" si="4"/>
        <v>Assistive technologies</v>
      </c>
      <c r="M21" s="2">
        <f t="shared" ca="1" si="5"/>
        <v>0.13716814159292035</v>
      </c>
      <c r="N21" s="2">
        <f t="shared" ca="1" si="6"/>
        <v>0.27433628318584069</v>
      </c>
      <c r="O21" s="2">
        <f t="shared" ca="1" si="7"/>
        <v>0.13716814159292035</v>
      </c>
      <c r="P21" s="2">
        <f t="shared" ca="1" si="8"/>
        <v>-0.13716814159292035</v>
      </c>
      <c r="Q21" s="2">
        <f t="shared" ca="1" si="9"/>
        <v>-0.1415929203539823</v>
      </c>
      <c r="R21" s="2">
        <f t="shared" ca="1" si="10"/>
        <v>-0.12389380530973451</v>
      </c>
      <c r="S21" s="2">
        <f t="shared" ca="1" si="11"/>
        <v>4.8672566371681415E-2</v>
      </c>
      <c r="T21" s="8">
        <f t="shared" ca="1" si="12"/>
        <v>0.41150442477876104</v>
      </c>
      <c r="U21" s="8"/>
      <c r="V21" s="2">
        <f t="shared" ca="1" si="16"/>
        <v>0.13274336283185842</v>
      </c>
      <c r="W21" s="2">
        <f t="shared" ca="1" si="16"/>
        <v>0.19469026548672566</v>
      </c>
      <c r="X21" s="2">
        <f t="shared" ca="1" si="16"/>
        <v>0.14823008849557523</v>
      </c>
      <c r="Y21" s="2">
        <f t="shared" ca="1" si="16"/>
        <v>-0.14823008849557523</v>
      </c>
      <c r="Z21" s="2">
        <f t="shared" ca="1" si="16"/>
        <v>-0.22123893805309736</v>
      </c>
      <c r="AA21" s="2">
        <f t="shared" ca="1" si="16"/>
        <v>-0.13274336283185842</v>
      </c>
      <c r="AB21" s="2">
        <f t="shared" ca="1" si="16"/>
        <v>2.2123893805309734E-2</v>
      </c>
      <c r="AC21" s="2">
        <f t="shared" ca="1" si="16"/>
        <v>0.32743362831858408</v>
      </c>
      <c r="AE21" s="31">
        <f t="shared" ca="1" si="14"/>
        <v>8.4070796460176955E-2</v>
      </c>
    </row>
    <row r="22" spans="1:32" x14ac:dyDescent="0.2">
      <c r="A22" s="6" t="s">
        <v>104</v>
      </c>
      <c r="B22" t="str">
        <f t="shared" ca="1" si="0"/>
        <v>3. And how important do you expect the following will be for you in the coming year? [Digital repositories]</v>
      </c>
      <c r="D22">
        <f t="shared" ca="1" si="15"/>
        <v>38</v>
      </c>
      <c r="E22">
        <f t="shared" ca="1" si="15"/>
        <v>56</v>
      </c>
      <c r="F22">
        <f t="shared" ca="1" si="15"/>
        <v>50</v>
      </c>
      <c r="G22">
        <f t="shared" ca="1" si="15"/>
        <v>41</v>
      </c>
      <c r="H22">
        <f t="shared" ca="1" si="15"/>
        <v>34</v>
      </c>
      <c r="I22">
        <f t="shared" ca="1" si="15"/>
        <v>7</v>
      </c>
      <c r="J22">
        <f t="shared" ca="1" si="2"/>
        <v>226</v>
      </c>
      <c r="K22" t="str">
        <f t="shared" ca="1" si="3"/>
        <v>Digital repositories</v>
      </c>
      <c r="L22" s="38" t="str">
        <f t="shared" ca="1" si="4"/>
        <v>Digital repositories</v>
      </c>
      <c r="M22" s="2">
        <f t="shared" ca="1" si="5"/>
        <v>0.16814159292035399</v>
      </c>
      <c r="N22" s="2">
        <f t="shared" ca="1" si="6"/>
        <v>0.24778761061946902</v>
      </c>
      <c r="O22" s="2">
        <f t="shared" ca="1" si="7"/>
        <v>0.11061946902654868</v>
      </c>
      <c r="P22" s="2">
        <f t="shared" ca="1" si="8"/>
        <v>-0.11061946902654868</v>
      </c>
      <c r="Q22" s="2">
        <f t="shared" ca="1" si="9"/>
        <v>-0.18141592920353983</v>
      </c>
      <c r="R22" s="2">
        <f t="shared" ca="1" si="10"/>
        <v>-0.15044247787610621</v>
      </c>
      <c r="S22" s="2">
        <f t="shared" ca="1" si="11"/>
        <v>3.0973451327433628E-2</v>
      </c>
      <c r="T22" s="8">
        <f t="shared" ca="1" si="12"/>
        <v>0.41592920353982299</v>
      </c>
      <c r="U22" s="8"/>
      <c r="V22" s="2">
        <f t="shared" ca="1" si="16"/>
        <v>0.13274336283185842</v>
      </c>
      <c r="W22" s="2">
        <f t="shared" ca="1" si="16"/>
        <v>0.19911504424778761</v>
      </c>
      <c r="X22" s="2">
        <f t="shared" ca="1" si="16"/>
        <v>0.13495575221238937</v>
      </c>
      <c r="Y22" s="2">
        <f t="shared" ca="1" si="16"/>
        <v>-0.13495575221238937</v>
      </c>
      <c r="Z22" s="2">
        <f t="shared" ca="1" si="16"/>
        <v>-0.2168141592920354</v>
      </c>
      <c r="AA22" s="2">
        <f t="shared" ca="1" si="16"/>
        <v>-0.16814159292035399</v>
      </c>
      <c r="AB22" s="2">
        <f t="shared" ca="1" si="16"/>
        <v>1.3274336283185841E-2</v>
      </c>
      <c r="AC22" s="2">
        <f t="shared" ca="1" si="16"/>
        <v>0.33185840707964603</v>
      </c>
      <c r="AE22" s="31">
        <f t="shared" ca="1" si="14"/>
        <v>8.4070796460176955E-2</v>
      </c>
    </row>
    <row r="23" spans="1:32" x14ac:dyDescent="0.2">
      <c r="A23" s="6" t="s">
        <v>105</v>
      </c>
      <c r="B23" t="str">
        <f t="shared" ca="1" si="0"/>
        <v>3. And how important do you expect the following will be for you in the coming year? [Bring Your Own Device (BYOD)]</v>
      </c>
      <c r="D23">
        <f t="shared" ca="1" si="15"/>
        <v>48</v>
      </c>
      <c r="E23">
        <f t="shared" ca="1" si="15"/>
        <v>48</v>
      </c>
      <c r="F23">
        <f t="shared" ca="1" si="15"/>
        <v>49</v>
      </c>
      <c r="G23">
        <f t="shared" ca="1" si="15"/>
        <v>30</v>
      </c>
      <c r="H23">
        <f t="shared" ca="1" si="15"/>
        <v>45</v>
      </c>
      <c r="I23">
        <f t="shared" ca="1" si="15"/>
        <v>6</v>
      </c>
      <c r="J23">
        <f t="shared" ca="1" si="2"/>
        <v>226</v>
      </c>
      <c r="K23" t="str">
        <f t="shared" ca="1" si="3"/>
        <v>Bring Your Own Device (BYOD)</v>
      </c>
      <c r="L23" s="38" t="str">
        <f t="shared" ca="1" si="4"/>
        <v>Bring Your Own
Device (BYOD)</v>
      </c>
      <c r="M23" s="2">
        <f t="shared" ca="1" si="5"/>
        <v>0.21238938053097345</v>
      </c>
      <c r="N23" s="2">
        <f t="shared" ca="1" si="6"/>
        <v>0.21238938053097345</v>
      </c>
      <c r="O23" s="2">
        <f t="shared" ca="1" si="7"/>
        <v>0.1084070796460177</v>
      </c>
      <c r="P23" s="2">
        <f t="shared" ca="1" si="8"/>
        <v>-0.1084070796460177</v>
      </c>
      <c r="Q23" s="2">
        <f t="shared" ca="1" si="9"/>
        <v>-0.13274336283185842</v>
      </c>
      <c r="R23" s="2">
        <f t="shared" ca="1" si="10"/>
        <v>-0.19911504424778761</v>
      </c>
      <c r="S23" s="2">
        <f t="shared" ca="1" si="11"/>
        <v>2.6548672566371681E-2</v>
      </c>
      <c r="T23" s="8">
        <f t="shared" ca="1" si="12"/>
        <v>0.4247787610619469</v>
      </c>
      <c r="U23" s="8"/>
      <c r="V23" s="2">
        <f t="shared" ca="1" si="16"/>
        <v>0.18584070796460178</v>
      </c>
      <c r="W23" s="2">
        <f t="shared" ca="1" si="16"/>
        <v>0.14601769911504425</v>
      </c>
      <c r="X23" s="2">
        <f t="shared" ca="1" si="16"/>
        <v>0.11504424778761062</v>
      </c>
      <c r="Y23" s="2">
        <f t="shared" ca="1" si="16"/>
        <v>-0.11504424778761062</v>
      </c>
      <c r="Z23" s="2">
        <f t="shared" ca="1" si="16"/>
        <v>-0.19911504424778761</v>
      </c>
      <c r="AA23" s="2">
        <f t="shared" ca="1" si="16"/>
        <v>-0.23008849557522124</v>
      </c>
      <c r="AB23" s="2">
        <f t="shared" ca="1" si="16"/>
        <v>8.8495575221238937E-3</v>
      </c>
      <c r="AC23" s="2">
        <f t="shared" ca="1" si="16"/>
        <v>0.33185840707964603</v>
      </c>
      <c r="AE23" s="31">
        <f t="shared" ca="1" si="14"/>
        <v>9.2920353982300863E-2</v>
      </c>
    </row>
    <row r="24" spans="1:32" x14ac:dyDescent="0.2">
      <c r="A24" s="6" t="s">
        <v>111</v>
      </c>
      <c r="B24" t="str">
        <f t="shared" ca="1" si="0"/>
        <v>3. And how important do you expect the following will be for you in the coming year? [Data and Analytics (incl. Learning Analytics)]</v>
      </c>
      <c r="D24">
        <f t="shared" ca="1" si="15"/>
        <v>77</v>
      </c>
      <c r="E24">
        <f t="shared" ca="1" si="15"/>
        <v>63</v>
      </c>
      <c r="F24">
        <f t="shared" ca="1" si="15"/>
        <v>43</v>
      </c>
      <c r="G24">
        <f t="shared" ca="1" si="15"/>
        <v>18</v>
      </c>
      <c r="H24">
        <f t="shared" ca="1" si="15"/>
        <v>23</v>
      </c>
      <c r="I24">
        <f t="shared" ca="1" si="15"/>
        <v>2</v>
      </c>
      <c r="J24">
        <f t="shared" ca="1" si="2"/>
        <v>226</v>
      </c>
      <c r="K24" t="str">
        <f t="shared" ca="1" si="3"/>
        <v>Data and Analytics (incl. Learning Analytics)</v>
      </c>
      <c r="L24" s="38" t="str">
        <f t="shared" ca="1" si="4"/>
        <v>Data and Analytics (incl.
Learning Analytics)</v>
      </c>
      <c r="M24" s="2">
        <f t="shared" ca="1" si="5"/>
        <v>0.34070796460176989</v>
      </c>
      <c r="N24" s="2">
        <f t="shared" ca="1" si="6"/>
        <v>0.27876106194690264</v>
      </c>
      <c r="O24" s="2">
        <f t="shared" ca="1" si="7"/>
        <v>9.5132743362831854E-2</v>
      </c>
      <c r="P24" s="2">
        <f t="shared" ca="1" si="8"/>
        <v>-9.5132743362831854E-2</v>
      </c>
      <c r="Q24" s="2">
        <f t="shared" ca="1" si="9"/>
        <v>-7.9646017699115043E-2</v>
      </c>
      <c r="R24" s="2">
        <f t="shared" ca="1" si="10"/>
        <v>-0.10176991150442478</v>
      </c>
      <c r="S24" s="2">
        <f t="shared" ca="1" si="11"/>
        <v>8.8495575221238937E-3</v>
      </c>
      <c r="T24" s="8">
        <f t="shared" ca="1" si="12"/>
        <v>0.61946902654867253</v>
      </c>
      <c r="U24" s="8"/>
      <c r="V24" s="2">
        <f t="shared" ca="1" si="16"/>
        <v>0.17699115044247787</v>
      </c>
      <c r="W24" s="2">
        <f t="shared" ca="1" si="16"/>
        <v>0.29646017699115046</v>
      </c>
      <c r="X24" s="2">
        <f t="shared" ca="1" si="16"/>
        <v>0.11504424778761062</v>
      </c>
      <c r="Y24" s="2">
        <f t="shared" ca="1" si="16"/>
        <v>-0.11504424778761062</v>
      </c>
      <c r="Z24" s="2">
        <f t="shared" ca="1" si="16"/>
        <v>-0.16814159292035399</v>
      </c>
      <c r="AA24" s="2">
        <f t="shared" ca="1" si="16"/>
        <v>-0.11504424778761062</v>
      </c>
      <c r="AB24" s="2">
        <f t="shared" ca="1" si="16"/>
        <v>1.3274336283185841E-2</v>
      </c>
      <c r="AC24" s="2">
        <f t="shared" ca="1" si="16"/>
        <v>0.47345132743362833</v>
      </c>
      <c r="AE24" s="31">
        <f t="shared" ca="1" si="14"/>
        <v>0.1460176991150442</v>
      </c>
    </row>
    <row r="25" spans="1:32" x14ac:dyDescent="0.2">
      <c r="A25" s="6"/>
      <c r="L25" s="38"/>
      <c r="M25" s="2"/>
      <c r="N25" s="2"/>
      <c r="O25" s="2"/>
      <c r="P25" s="2"/>
      <c r="Q25" s="2"/>
      <c r="R25" s="2"/>
      <c r="S25" s="2"/>
      <c r="T25" s="8"/>
      <c r="U25" s="8"/>
      <c r="V25" s="2"/>
      <c r="W25" s="2"/>
      <c r="X25" s="2"/>
      <c r="Y25" s="2"/>
      <c r="Z25" s="2"/>
      <c r="AA25" s="2"/>
      <c r="AB25" s="2"/>
      <c r="AC25" s="2"/>
      <c r="AE25" s="8"/>
    </row>
    <row r="26" spans="1:32" x14ac:dyDescent="0.2">
      <c r="A26" s="6"/>
      <c r="K26" t="s">
        <v>45</v>
      </c>
      <c r="L26" s="38"/>
      <c r="M26" s="2"/>
      <c r="N26" s="2"/>
      <c r="O26" s="2"/>
      <c r="P26" s="2"/>
      <c r="Q26" s="2"/>
      <c r="R26" s="2"/>
      <c r="S26" s="2"/>
      <c r="T26" s="8"/>
      <c r="U26" s="8"/>
      <c r="V26" s="2"/>
      <c r="W26" s="2"/>
      <c r="X26" s="2"/>
      <c r="Y26" s="2"/>
      <c r="Z26" s="2"/>
      <c r="AA26" s="2"/>
      <c r="AB26" s="2"/>
      <c r="AC26" s="2"/>
      <c r="AE26" s="8"/>
    </row>
    <row r="27" spans="1:32" ht="17.25" x14ac:dyDescent="0.2">
      <c r="A27" s="6" t="s">
        <v>3</v>
      </c>
      <c r="B27" s="7" t="s">
        <v>4</v>
      </c>
      <c r="C27" s="6"/>
      <c r="D27" s="6">
        <v>5</v>
      </c>
      <c r="E27">
        <v>4</v>
      </c>
      <c r="F27">
        <v>3</v>
      </c>
      <c r="G27">
        <v>2</v>
      </c>
      <c r="H27">
        <v>1</v>
      </c>
      <c r="I27" t="s">
        <v>5</v>
      </c>
      <c r="M27" s="6" t="s">
        <v>6</v>
      </c>
      <c r="N27" s="6" t="s">
        <v>7</v>
      </c>
      <c r="O27" s="6" t="s">
        <v>8</v>
      </c>
      <c r="P27" s="6" t="s">
        <v>8</v>
      </c>
      <c r="Q27" s="6" t="s">
        <v>9</v>
      </c>
      <c r="R27" s="6" t="s">
        <v>10</v>
      </c>
      <c r="S27" t="s">
        <v>5</v>
      </c>
      <c r="T27" s="6" t="s">
        <v>11</v>
      </c>
      <c r="U27" s="6"/>
      <c r="Z27" s="34">
        <v>2014</v>
      </c>
      <c r="AA27" s="34">
        <v>2015</v>
      </c>
      <c r="AB27" s="34">
        <v>2016</v>
      </c>
      <c r="AC27" s="34">
        <v>2017</v>
      </c>
    </row>
    <row r="28" spans="1:32" x14ac:dyDescent="0.2">
      <c r="A28" s="6" t="str">
        <f ca="1">INDEX('Q1'!A$3:A$24,MATCH('Q3+Q1'!K3,'Q1'!L$3:L$24,0))</f>
        <v>D</v>
      </c>
      <c r="B28" t="str">
        <f t="shared" ref="B28:B48" ca="1" si="17">INDIRECT($A$1&amp;A28&amp;"1")</f>
        <v>1. How important have the following been to your work over the past year? [Plagiarism detection]</v>
      </c>
      <c r="D28">
        <f t="shared" ref="D28:I37" ca="1" si="18">COUNTIF(INDIRECT($A$1&amp;$A28&amp;":"&amp;$A28),D$2)</f>
        <v>54</v>
      </c>
      <c r="E28">
        <f t="shared" ca="1" si="18"/>
        <v>63</v>
      </c>
      <c r="F28">
        <f t="shared" ca="1" si="18"/>
        <v>41</v>
      </c>
      <c r="G28">
        <f t="shared" ca="1" si="18"/>
        <v>24</v>
      </c>
      <c r="H28">
        <f t="shared" ca="1" si="18"/>
        <v>42</v>
      </c>
      <c r="I28">
        <f t="shared" ca="1" si="18"/>
        <v>2</v>
      </c>
      <c r="J28">
        <f t="shared" ref="J28:J48" ca="1" si="19">SUM(D28:I28)</f>
        <v>226</v>
      </c>
      <c r="L28" t="str">
        <f t="shared" ref="L28:L48" ca="1" si="20">MID(B28,FIND("[",B28)+1,LEN(B28)-FIND("[",B28)-1)</f>
        <v>Plagiarism detection</v>
      </c>
      <c r="M28" s="2">
        <f t="shared" ref="M28:M48" ca="1" si="21">D28/$J28</f>
        <v>0.23893805309734514</v>
      </c>
      <c r="N28" s="2">
        <f t="shared" ref="N28:N48" ca="1" si="22">E28/$J28</f>
        <v>0.27876106194690264</v>
      </c>
      <c r="O28" s="2">
        <f t="shared" ref="O28:O48" ca="1" si="23">F28/$J28/2</f>
        <v>9.0707964601769914E-2</v>
      </c>
      <c r="P28" s="2">
        <f t="shared" ref="P28:P48" ca="1" si="24">-O28</f>
        <v>-9.0707964601769914E-2</v>
      </c>
      <c r="Q28" s="2">
        <f t="shared" ref="Q28:Q48" ca="1" si="25">-G28/$J28</f>
        <v>-0.10619469026548672</v>
      </c>
      <c r="R28" s="2">
        <f t="shared" ref="R28:R48" ca="1" si="26">-H28/$J28</f>
        <v>-0.18584070796460178</v>
      </c>
      <c r="S28" s="2">
        <f t="shared" ref="S28:S48" ca="1" si="27">I28/$J28</f>
        <v>8.8495575221238937E-3</v>
      </c>
      <c r="T28" s="8">
        <f t="shared" ref="T28:T48" ca="1" si="28">M28+N28</f>
        <v>0.51769911504424782</v>
      </c>
      <c r="U28" s="8"/>
      <c r="X28" t="s">
        <v>127</v>
      </c>
      <c r="Y28" s="38" t="str">
        <f t="shared" ref="Y28:Y46" si="29">IFERROR(REPLACE(X28,FIND(" ",X28,ROUNDDOWN(LEN(X28)/2,0)),1,"
"),X28)</f>
        <v>Plagiarism
detection</v>
      </c>
      <c r="AB28" s="30">
        <v>-6.270572745227132E-3</v>
      </c>
      <c r="AC28" s="30">
        <f t="shared" ref="AC28:AC46" ca="1" si="30">VLOOKUP(X28,K$3:AE$24,21,FALSE)</f>
        <v>-2.2123893805309769E-2</v>
      </c>
      <c r="AF28" s="30"/>
    </row>
    <row r="29" spans="1:32" x14ac:dyDescent="0.2">
      <c r="A29" s="6" t="str">
        <f ca="1">INDEX('Q1'!A$3:A$24,MATCH('Q3+Q1'!K4,'Q1'!L$3:L$24,0))</f>
        <v>C</v>
      </c>
      <c r="B29" t="str">
        <f t="shared" ca="1" si="17"/>
        <v>1. How important have the following been to your work over the past year? [Electronic assessment, submission &amp; feedback tools]</v>
      </c>
      <c r="D29">
        <f t="shared" ca="1" si="18"/>
        <v>116</v>
      </c>
      <c r="E29">
        <f t="shared" ca="1" si="18"/>
        <v>55</v>
      </c>
      <c r="F29">
        <f t="shared" ca="1" si="18"/>
        <v>22</v>
      </c>
      <c r="G29">
        <f t="shared" ca="1" si="18"/>
        <v>13</v>
      </c>
      <c r="H29">
        <f t="shared" ca="1" si="18"/>
        <v>14</v>
      </c>
      <c r="I29">
        <f t="shared" ca="1" si="18"/>
        <v>6</v>
      </c>
      <c r="J29">
        <f t="shared" ca="1" si="19"/>
        <v>226</v>
      </c>
      <c r="L29" t="str">
        <f t="shared" ca="1" si="20"/>
        <v>Electronic assessment, submission &amp; feedback tools</v>
      </c>
      <c r="M29" s="2">
        <f t="shared" ca="1" si="21"/>
        <v>0.51327433628318586</v>
      </c>
      <c r="N29" s="2">
        <f t="shared" ca="1" si="22"/>
        <v>0.24336283185840707</v>
      </c>
      <c r="O29" s="2">
        <f t="shared" ca="1" si="23"/>
        <v>4.8672566371681415E-2</v>
      </c>
      <c r="P29" s="2">
        <f t="shared" ca="1" si="24"/>
        <v>-4.8672566371681415E-2</v>
      </c>
      <c r="Q29" s="2">
        <f t="shared" ca="1" si="25"/>
        <v>-5.7522123893805309E-2</v>
      </c>
      <c r="R29" s="2">
        <f t="shared" ca="1" si="26"/>
        <v>-6.1946902654867256E-2</v>
      </c>
      <c r="S29" s="2">
        <f t="shared" ca="1" si="27"/>
        <v>2.6548672566371681E-2</v>
      </c>
      <c r="T29" s="8">
        <f t="shared" ca="1" si="28"/>
        <v>0.75663716814159288</v>
      </c>
      <c r="U29" s="8"/>
      <c r="X29" t="s">
        <v>42</v>
      </c>
      <c r="Y29" s="38" t="str">
        <f t="shared" si="29"/>
        <v>Content Management
Systems and VLEs</v>
      </c>
      <c r="Z29" s="30">
        <v>-1.2048192771084376E-2</v>
      </c>
      <c r="AA29" s="30">
        <v>-2.5510204081632626E-2</v>
      </c>
      <c r="AB29" s="30">
        <v>9.6280447662935309E-3</v>
      </c>
      <c r="AC29" s="30">
        <f t="shared" ca="1" si="30"/>
        <v>4.4247787610619538E-3</v>
      </c>
    </row>
    <row r="30" spans="1:32" x14ac:dyDescent="0.2">
      <c r="A30" s="6" t="str">
        <f ca="1">INDEX('Q1'!A$3:A$24,MATCH('Q3+Q1'!K5,'Q1'!L$3:L$24,0))</f>
        <v>G</v>
      </c>
      <c r="B30" t="str">
        <f t="shared" ca="1" si="17"/>
        <v>1. How important have the following been to your work over the past year? [Content Management Systems and VLEs]</v>
      </c>
      <c r="D30">
        <f t="shared" ca="1" si="18"/>
        <v>135</v>
      </c>
      <c r="E30">
        <f t="shared" ca="1" si="18"/>
        <v>45</v>
      </c>
      <c r="F30">
        <f t="shared" ca="1" si="18"/>
        <v>22</v>
      </c>
      <c r="G30">
        <f t="shared" ca="1" si="18"/>
        <v>9</v>
      </c>
      <c r="H30">
        <f t="shared" ca="1" si="18"/>
        <v>9</v>
      </c>
      <c r="I30">
        <f t="shared" ca="1" si="18"/>
        <v>6</v>
      </c>
      <c r="J30">
        <f t="shared" ca="1" si="19"/>
        <v>226</v>
      </c>
      <c r="L30" t="str">
        <f t="shared" ca="1" si="20"/>
        <v>Content Management Systems and VLEs</v>
      </c>
      <c r="M30" s="2">
        <f t="shared" ca="1" si="21"/>
        <v>0.59734513274336287</v>
      </c>
      <c r="N30" s="2">
        <f t="shared" ca="1" si="22"/>
        <v>0.19911504424778761</v>
      </c>
      <c r="O30" s="2">
        <f t="shared" ca="1" si="23"/>
        <v>4.8672566371681415E-2</v>
      </c>
      <c r="P30" s="2">
        <f t="shared" ca="1" si="24"/>
        <v>-4.8672566371681415E-2</v>
      </c>
      <c r="Q30" s="2">
        <f t="shared" ca="1" si="25"/>
        <v>-3.9823008849557522E-2</v>
      </c>
      <c r="R30" s="2">
        <f t="shared" ca="1" si="26"/>
        <v>-3.9823008849557522E-2</v>
      </c>
      <c r="S30" s="2">
        <f t="shared" ca="1" si="27"/>
        <v>2.6548672566371681E-2</v>
      </c>
      <c r="T30" s="8">
        <f t="shared" ca="1" si="28"/>
        <v>0.79646017699115046</v>
      </c>
      <c r="U30" s="8"/>
      <c r="X30" t="s">
        <v>44</v>
      </c>
      <c r="Y30" s="38" t="str">
        <f t="shared" si="29"/>
        <v>Electronic assessment, submission
&amp; feedback tools</v>
      </c>
      <c r="Z30" s="30">
        <v>2.8112449799196804E-2</v>
      </c>
      <c r="AA30" s="30">
        <v>3.0612244897959218E-2</v>
      </c>
      <c r="AB30" s="30">
        <v>4.5227123107307587E-2</v>
      </c>
      <c r="AC30" s="30">
        <f t="shared" ca="1" si="30"/>
        <v>4.4247787610620648E-3</v>
      </c>
    </row>
    <row r="31" spans="1:32" x14ac:dyDescent="0.2">
      <c r="A31" s="6" t="str">
        <f ca="1">INDEX('Q1'!A$3:A$24,MATCH('Q3+Q1'!K6,'Q1'!L$3:L$24,0))</f>
        <v>L</v>
      </c>
      <c r="B31" t="str">
        <f t="shared" ca="1" si="17"/>
        <v>1. How important have the following been to your work over the past year? [Open Education (Practices, Policy &amp; Resources)]</v>
      </c>
      <c r="D31">
        <f t="shared" ca="1" si="18"/>
        <v>38</v>
      </c>
      <c r="E31">
        <f t="shared" ca="1" si="18"/>
        <v>43</v>
      </c>
      <c r="F31">
        <f t="shared" ca="1" si="18"/>
        <v>47</v>
      </c>
      <c r="G31">
        <f t="shared" ca="1" si="18"/>
        <v>50</v>
      </c>
      <c r="H31">
        <f t="shared" ca="1" si="18"/>
        <v>43</v>
      </c>
      <c r="I31">
        <f t="shared" ca="1" si="18"/>
        <v>5</v>
      </c>
      <c r="J31">
        <f t="shared" ca="1" si="19"/>
        <v>226</v>
      </c>
      <c r="L31" t="str">
        <f t="shared" ca="1" si="20"/>
        <v>Open Education (Practices, Policy &amp; Resources)</v>
      </c>
      <c r="M31" s="2">
        <f t="shared" ca="1" si="21"/>
        <v>0.16814159292035399</v>
      </c>
      <c r="N31" s="2">
        <f t="shared" ca="1" si="22"/>
        <v>0.19026548672566371</v>
      </c>
      <c r="O31" s="2">
        <f t="shared" ca="1" si="23"/>
        <v>0.10398230088495575</v>
      </c>
      <c r="P31" s="2">
        <f t="shared" ca="1" si="24"/>
        <v>-0.10398230088495575</v>
      </c>
      <c r="Q31" s="2">
        <f t="shared" ca="1" si="25"/>
        <v>-0.22123893805309736</v>
      </c>
      <c r="R31" s="2">
        <f t="shared" ca="1" si="26"/>
        <v>-0.19026548672566371</v>
      </c>
      <c r="S31" s="2">
        <f t="shared" ca="1" si="27"/>
        <v>2.2123893805309734E-2</v>
      </c>
      <c r="T31" s="8">
        <f t="shared" ca="1" si="28"/>
        <v>0.3584070796460177</v>
      </c>
      <c r="U31" s="8"/>
      <c r="X31" t="s">
        <v>53</v>
      </c>
      <c r="Y31" s="38" t="str">
        <f t="shared" si="29"/>
        <v>Open Education (Practices,
Policy &amp; Resources)</v>
      </c>
      <c r="Z31" s="30">
        <v>0.10441767068273095</v>
      </c>
      <c r="AA31" s="30">
        <v>3.0612244897959162E-2</v>
      </c>
      <c r="AB31" s="30">
        <v>3.7590520078999379E-2</v>
      </c>
      <c r="AC31" s="30">
        <f t="shared" ca="1" si="30"/>
        <v>1.7699115044247815E-2</v>
      </c>
    </row>
    <row r="32" spans="1:32" x14ac:dyDescent="0.2">
      <c r="A32" s="6" t="str">
        <f ca="1">INDEX('Q1'!A$3:A$24,MATCH('Q3+Q1'!K7,'Q1'!L$3:L$24,0))</f>
        <v>P</v>
      </c>
      <c r="B32" t="str">
        <f t="shared" ca="1" si="17"/>
        <v>1. How important have the following been to your work over the past year? [Web conferencing/virtual classroom software]</v>
      </c>
      <c r="D32">
        <f t="shared" ca="1" si="18"/>
        <v>75</v>
      </c>
      <c r="E32">
        <f t="shared" ca="1" si="18"/>
        <v>61</v>
      </c>
      <c r="F32">
        <f t="shared" ca="1" si="18"/>
        <v>49</v>
      </c>
      <c r="G32">
        <f t="shared" ca="1" si="18"/>
        <v>22</v>
      </c>
      <c r="H32">
        <f t="shared" ca="1" si="18"/>
        <v>17</v>
      </c>
      <c r="I32">
        <f t="shared" ca="1" si="18"/>
        <v>2</v>
      </c>
      <c r="J32">
        <f t="shared" ca="1" si="19"/>
        <v>226</v>
      </c>
      <c r="L32" t="str">
        <f t="shared" ca="1" si="20"/>
        <v>Web conferencing/virtual classroom software</v>
      </c>
      <c r="M32" s="2">
        <f t="shared" ca="1" si="21"/>
        <v>0.33185840707964603</v>
      </c>
      <c r="N32" s="2">
        <f t="shared" ca="1" si="22"/>
        <v>0.26991150442477874</v>
      </c>
      <c r="O32" s="2">
        <f t="shared" ca="1" si="23"/>
        <v>0.1084070796460177</v>
      </c>
      <c r="P32" s="2">
        <f t="shared" ca="1" si="24"/>
        <v>-0.1084070796460177</v>
      </c>
      <c r="Q32" s="2">
        <f t="shared" ca="1" si="25"/>
        <v>-9.7345132743362831E-2</v>
      </c>
      <c r="R32" s="2">
        <f t="shared" ca="1" si="26"/>
        <v>-7.5221238938053103E-2</v>
      </c>
      <c r="S32" s="2">
        <f t="shared" ca="1" si="27"/>
        <v>8.8495575221238937E-3</v>
      </c>
      <c r="T32" s="8">
        <f t="shared" ca="1" si="28"/>
        <v>0.60176991150442483</v>
      </c>
      <c r="U32" s="8"/>
      <c r="X32" t="s">
        <v>46</v>
      </c>
      <c r="Y32" s="38" t="str">
        <f t="shared" si="29"/>
        <v>Web conferencing/virtual
classroom software</v>
      </c>
      <c r="Z32" s="30">
        <v>3.6144578313253017E-2</v>
      </c>
      <c r="AA32" s="30">
        <v>3.0612244897959218E-2</v>
      </c>
      <c r="AB32" s="30">
        <v>0.10442725477287684</v>
      </c>
      <c r="AC32" s="30">
        <f t="shared" ca="1" si="30"/>
        <v>2.2123893805309658E-2</v>
      </c>
      <c r="AF32" s="30"/>
    </row>
    <row r="33" spans="1:32" x14ac:dyDescent="0.2">
      <c r="A33" s="6" t="str">
        <f ca="1">INDEX('Q1'!A$3:A$24,MATCH('Q3+Q1'!K8,'Q1'!L$3:L$24,0))</f>
        <v>Q</v>
      </c>
      <c r="B33" t="str">
        <f t="shared" ca="1" si="17"/>
        <v>1. How important have the following been to your work over the past year? [Collaborative tools (e.g. Google G Suite, Office365, Padlet etc.)]</v>
      </c>
      <c r="D33">
        <f t="shared" ca="1" si="18"/>
        <v>76</v>
      </c>
      <c r="E33">
        <f t="shared" ca="1" si="18"/>
        <v>68</v>
      </c>
      <c r="F33">
        <f t="shared" ca="1" si="18"/>
        <v>41</v>
      </c>
      <c r="G33">
        <f t="shared" ca="1" si="18"/>
        <v>17</v>
      </c>
      <c r="H33">
        <f t="shared" ca="1" si="18"/>
        <v>19</v>
      </c>
      <c r="I33">
        <f t="shared" ca="1" si="18"/>
        <v>5</v>
      </c>
      <c r="J33">
        <f t="shared" ca="1" si="19"/>
        <v>226</v>
      </c>
      <c r="L33" t="str">
        <f t="shared" ca="1" si="20"/>
        <v>Collaborative tools (e.g. Google G Suite, Office365, Padlet etc.)</v>
      </c>
      <c r="M33" s="2">
        <f t="shared" ca="1" si="21"/>
        <v>0.33628318584070799</v>
      </c>
      <c r="N33" s="2">
        <f t="shared" ca="1" si="22"/>
        <v>0.30088495575221241</v>
      </c>
      <c r="O33" s="2">
        <f t="shared" ca="1" si="23"/>
        <v>9.0707964601769914E-2</v>
      </c>
      <c r="P33" s="2">
        <f t="shared" ca="1" si="24"/>
        <v>-9.0707964601769914E-2</v>
      </c>
      <c r="Q33" s="2">
        <f t="shared" ca="1" si="25"/>
        <v>-7.5221238938053103E-2</v>
      </c>
      <c r="R33" s="2">
        <f t="shared" ca="1" si="26"/>
        <v>-8.4070796460176997E-2</v>
      </c>
      <c r="S33" s="2">
        <f t="shared" ca="1" si="27"/>
        <v>2.2123893805309734E-2</v>
      </c>
      <c r="T33" s="8">
        <f t="shared" ca="1" si="28"/>
        <v>0.63716814159292046</v>
      </c>
      <c r="U33" s="8"/>
      <c r="X33" t="s">
        <v>41</v>
      </c>
      <c r="Y33" s="38" t="str">
        <f t="shared" si="29"/>
        <v>Collaborative tools (e.g. Google
G Suite, Office365, Padlet etc.)</v>
      </c>
      <c r="Z33" s="30">
        <v>2.8112449799196693E-2</v>
      </c>
      <c r="AA33" s="30">
        <v>4.5918367346938771E-2</v>
      </c>
      <c r="AB33" s="30">
        <v>3.1747860434496289E-2</v>
      </c>
      <c r="AC33" s="30">
        <f t="shared" ca="1" si="30"/>
        <v>2.6548672566371612E-2</v>
      </c>
    </row>
    <row r="34" spans="1:32" x14ac:dyDescent="0.2">
      <c r="A34" s="6" t="str">
        <f ca="1">INDEX('Q1'!A$3:A$24,MATCH('Q3+Q1'!K9,'Q1'!L$3:L$24,0))</f>
        <v>W</v>
      </c>
      <c r="B34" t="str">
        <f t="shared" ca="1" si="17"/>
        <v>1. How important have the following been to your work over the past year? [Blended Learning]</v>
      </c>
      <c r="D34">
        <f t="shared" ca="1" si="18"/>
        <v>85</v>
      </c>
      <c r="E34">
        <f t="shared" ca="1" si="18"/>
        <v>63</v>
      </c>
      <c r="F34">
        <f t="shared" ca="1" si="18"/>
        <v>42</v>
      </c>
      <c r="G34">
        <f t="shared" ca="1" si="18"/>
        <v>17</v>
      </c>
      <c r="H34">
        <f t="shared" ca="1" si="18"/>
        <v>12</v>
      </c>
      <c r="I34">
        <f t="shared" ca="1" si="18"/>
        <v>7</v>
      </c>
      <c r="J34">
        <f t="shared" ca="1" si="19"/>
        <v>226</v>
      </c>
      <c r="L34" t="str">
        <f t="shared" ca="1" si="20"/>
        <v>Blended Learning</v>
      </c>
      <c r="M34" s="2">
        <f t="shared" ca="1" si="21"/>
        <v>0.37610619469026546</v>
      </c>
      <c r="N34" s="2">
        <f t="shared" ca="1" si="22"/>
        <v>0.27876106194690264</v>
      </c>
      <c r="O34" s="2">
        <f t="shared" ca="1" si="23"/>
        <v>9.2920353982300891E-2</v>
      </c>
      <c r="P34" s="2">
        <f t="shared" ca="1" si="24"/>
        <v>-9.2920353982300891E-2</v>
      </c>
      <c r="Q34" s="2">
        <f t="shared" ca="1" si="25"/>
        <v>-7.5221238938053103E-2</v>
      </c>
      <c r="R34" s="2">
        <f t="shared" ca="1" si="26"/>
        <v>-5.3097345132743362E-2</v>
      </c>
      <c r="S34" s="2">
        <f t="shared" ca="1" si="27"/>
        <v>3.0973451327433628E-2</v>
      </c>
      <c r="T34" s="8">
        <f t="shared" ca="1" si="28"/>
        <v>0.65486725663716805</v>
      </c>
      <c r="U34" s="8"/>
      <c r="X34" t="s">
        <v>59</v>
      </c>
      <c r="Y34" s="38" t="str">
        <f t="shared" si="29"/>
        <v>One-to-One Device
initiatives</v>
      </c>
      <c r="AB34" s="30">
        <v>4.5836076366030279E-2</v>
      </c>
      <c r="AC34" s="30">
        <f t="shared" ca="1" si="30"/>
        <v>3.9823008849557529E-2</v>
      </c>
    </row>
    <row r="35" spans="1:32" x14ac:dyDescent="0.2">
      <c r="A35" s="6" t="str">
        <f ca="1">INDEX('Q1'!A$3:A$24,MATCH('Q3+Q1'!K10,'Q1'!L$3:L$24,0))</f>
        <v>V</v>
      </c>
      <c r="B35" t="str">
        <f t="shared" ca="1" si="17"/>
        <v>1. How important have the following been to your work over the past year? [One-to-One Device initiatives]</v>
      </c>
      <c r="D35">
        <f t="shared" ca="1" si="18"/>
        <v>13</v>
      </c>
      <c r="E35">
        <f t="shared" ca="1" si="18"/>
        <v>19</v>
      </c>
      <c r="F35">
        <f t="shared" ca="1" si="18"/>
        <v>36</v>
      </c>
      <c r="G35">
        <f t="shared" ca="1" si="18"/>
        <v>44</v>
      </c>
      <c r="H35">
        <f t="shared" ca="1" si="18"/>
        <v>84</v>
      </c>
      <c r="I35">
        <f t="shared" ca="1" si="18"/>
        <v>30</v>
      </c>
      <c r="J35">
        <f t="shared" ca="1" si="19"/>
        <v>226</v>
      </c>
      <c r="L35" t="str">
        <f t="shared" ca="1" si="20"/>
        <v>One-to-One Device initiatives</v>
      </c>
      <c r="M35" s="2">
        <f t="shared" ca="1" si="21"/>
        <v>5.7522123893805309E-2</v>
      </c>
      <c r="N35" s="2">
        <f t="shared" ca="1" si="22"/>
        <v>8.4070796460176997E-2</v>
      </c>
      <c r="O35" s="2">
        <f t="shared" ca="1" si="23"/>
        <v>7.9646017699115043E-2</v>
      </c>
      <c r="P35" s="2">
        <f t="shared" ca="1" si="24"/>
        <v>-7.9646017699115043E-2</v>
      </c>
      <c r="Q35" s="2">
        <f t="shared" ca="1" si="25"/>
        <v>-0.19469026548672566</v>
      </c>
      <c r="R35" s="2">
        <f t="shared" ca="1" si="26"/>
        <v>-0.37168141592920356</v>
      </c>
      <c r="S35" s="2">
        <f t="shared" ca="1" si="27"/>
        <v>0.13274336283185842</v>
      </c>
      <c r="T35" s="8">
        <f t="shared" ca="1" si="28"/>
        <v>0.1415929203539823</v>
      </c>
      <c r="U35" s="8"/>
      <c r="X35" t="s">
        <v>50</v>
      </c>
      <c r="Y35" s="38" t="str">
        <f t="shared" si="29"/>
        <v>Social networking (e.g. Twitter,
Facebook, Google+)</v>
      </c>
      <c r="Z35" s="30">
        <v>-3.2128514056224855E-2</v>
      </c>
      <c r="AA35" s="30">
        <v>3.5714285714285698E-2</v>
      </c>
      <c r="AB35" s="30">
        <v>-1.005595786701774E-2</v>
      </c>
      <c r="AC35" s="30">
        <f t="shared" ca="1" si="30"/>
        <v>4.4247787610619427E-2</v>
      </c>
    </row>
    <row r="36" spans="1:32" x14ac:dyDescent="0.2">
      <c r="A36" s="6" t="str">
        <f ca="1">INDEX('Q1'!A$3:A$24,MATCH('Q3+Q1'!K11,'Q1'!L$3:L$24,0))</f>
        <v>O</v>
      </c>
      <c r="B36" t="str">
        <f t="shared" ca="1" si="17"/>
        <v>1. How important have the following been to your work over the past year? [Social networking (e.g. Twitter, Facebook, Google+)]</v>
      </c>
      <c r="D36">
        <f t="shared" ca="1" si="18"/>
        <v>46</v>
      </c>
      <c r="E36">
        <f t="shared" ca="1" si="18"/>
        <v>60</v>
      </c>
      <c r="F36">
        <f t="shared" ca="1" si="18"/>
        <v>56</v>
      </c>
      <c r="G36">
        <f t="shared" ca="1" si="18"/>
        <v>44</v>
      </c>
      <c r="H36">
        <f t="shared" ca="1" si="18"/>
        <v>20</v>
      </c>
      <c r="I36">
        <f t="shared" ca="1" si="18"/>
        <v>0</v>
      </c>
      <c r="J36">
        <f t="shared" ca="1" si="19"/>
        <v>226</v>
      </c>
      <c r="L36" t="str">
        <f t="shared" ca="1" si="20"/>
        <v>Social networking (e.g. Twitter, Facebook, Google+)</v>
      </c>
      <c r="M36" s="2">
        <f t="shared" ca="1" si="21"/>
        <v>0.20353982300884957</v>
      </c>
      <c r="N36" s="2">
        <f t="shared" ca="1" si="22"/>
        <v>0.26548672566371684</v>
      </c>
      <c r="O36" s="2">
        <f t="shared" ca="1" si="23"/>
        <v>0.12389380530973451</v>
      </c>
      <c r="P36" s="2">
        <f t="shared" ca="1" si="24"/>
        <v>-0.12389380530973451</v>
      </c>
      <c r="Q36" s="2">
        <f t="shared" ca="1" si="25"/>
        <v>-0.19469026548672566</v>
      </c>
      <c r="R36" s="2">
        <f t="shared" ca="1" si="26"/>
        <v>-8.8495575221238937E-2</v>
      </c>
      <c r="S36" s="2">
        <f t="shared" ca="1" si="27"/>
        <v>0</v>
      </c>
      <c r="T36" s="8">
        <f t="shared" ca="1" si="28"/>
        <v>0.46902654867256643</v>
      </c>
      <c r="U36" s="8"/>
      <c r="X36" t="s">
        <v>55</v>
      </c>
      <c r="Y36" s="38" t="str">
        <f t="shared" si="29"/>
        <v>Lecture capture
tools</v>
      </c>
      <c r="Z36" s="30">
        <v>7.2289156626506035E-2</v>
      </c>
      <c r="AA36" s="30">
        <v>7.1428571428571452E-2</v>
      </c>
      <c r="AB36" s="30">
        <v>7.8900592495062483E-2</v>
      </c>
      <c r="AC36" s="30">
        <f t="shared" ca="1" si="30"/>
        <v>4.4247787610619538E-2</v>
      </c>
    </row>
    <row r="37" spans="1:32" x14ac:dyDescent="0.2">
      <c r="A37" s="6" t="str">
        <f ca="1">INDEX('Q1'!A$3:A$24,MATCH('Q3+Q1'!K12,'Q1'!L$3:L$24,0))</f>
        <v>H</v>
      </c>
      <c r="B37" t="str">
        <f t="shared" ca="1" si="17"/>
        <v>1. How important have the following been to your work over the past year? [Lecture capture tools]</v>
      </c>
      <c r="D37">
        <f t="shared" ca="1" si="18"/>
        <v>70</v>
      </c>
      <c r="E37">
        <f t="shared" ca="1" si="18"/>
        <v>56</v>
      </c>
      <c r="F37">
        <f t="shared" ca="1" si="18"/>
        <v>38</v>
      </c>
      <c r="G37">
        <f t="shared" ca="1" si="18"/>
        <v>21</v>
      </c>
      <c r="H37">
        <f t="shared" ca="1" si="18"/>
        <v>40</v>
      </c>
      <c r="I37">
        <f t="shared" ca="1" si="18"/>
        <v>1</v>
      </c>
      <c r="J37">
        <f t="shared" ca="1" si="19"/>
        <v>226</v>
      </c>
      <c r="L37" t="str">
        <f t="shared" ca="1" si="20"/>
        <v>Lecture capture tools</v>
      </c>
      <c r="M37" s="2">
        <f t="shared" ca="1" si="21"/>
        <v>0.30973451327433627</v>
      </c>
      <c r="N37" s="2">
        <f t="shared" ca="1" si="22"/>
        <v>0.24778761061946902</v>
      </c>
      <c r="O37" s="2">
        <f t="shared" ca="1" si="23"/>
        <v>8.4070796460176997E-2</v>
      </c>
      <c r="P37" s="2">
        <f t="shared" ca="1" si="24"/>
        <v>-8.4070796460176997E-2</v>
      </c>
      <c r="Q37" s="2">
        <f t="shared" ca="1" si="25"/>
        <v>-9.2920353982300891E-2</v>
      </c>
      <c r="R37" s="2">
        <f t="shared" ca="1" si="26"/>
        <v>-0.17699115044247787</v>
      </c>
      <c r="S37" s="2">
        <f t="shared" ca="1" si="27"/>
        <v>4.4247787610619468E-3</v>
      </c>
      <c r="T37" s="8">
        <f t="shared" ca="1" si="28"/>
        <v>0.55752212389380529</v>
      </c>
      <c r="U37" s="8"/>
      <c r="X37" t="s">
        <v>57</v>
      </c>
      <c r="Y37" s="38" t="str">
        <f t="shared" si="29"/>
        <v>MOOCs, SPOCs,
TOOCs etc.</v>
      </c>
      <c r="Z37" s="30">
        <v>1.6064257028112428E-2</v>
      </c>
      <c r="AA37" s="30">
        <v>5.6122448979591844E-2</v>
      </c>
      <c r="AB37" s="30">
        <v>2.8044766293614243E-2</v>
      </c>
      <c r="AC37" s="30">
        <f t="shared" ca="1" si="30"/>
        <v>4.8672566371681381E-2</v>
      </c>
    </row>
    <row r="38" spans="1:32" x14ac:dyDescent="0.2">
      <c r="A38" s="6" t="str">
        <f ca="1">INDEX('Q1'!A$3:A$24,MATCH('Q3+Q1'!K13,'Q1'!L$3:L$24,0))</f>
        <v>T</v>
      </c>
      <c r="B38" t="str">
        <f t="shared" ca="1" si="17"/>
        <v>1. How important have the following been to your work over the past year? [MOOCs, SPOCs, TOOCs etc.]</v>
      </c>
      <c r="D38">
        <f t="shared" ref="D38:I49" ca="1" si="31">COUNTIF(INDIRECT($A$1&amp;$A38&amp;":"&amp;$A38),D$2)</f>
        <v>37</v>
      </c>
      <c r="E38">
        <f t="shared" ca="1" si="31"/>
        <v>32</v>
      </c>
      <c r="F38">
        <f t="shared" ca="1" si="31"/>
        <v>41</v>
      </c>
      <c r="G38">
        <f t="shared" ca="1" si="31"/>
        <v>55</v>
      </c>
      <c r="H38">
        <f t="shared" ca="1" si="31"/>
        <v>58</v>
      </c>
      <c r="I38">
        <f t="shared" ca="1" si="31"/>
        <v>3</v>
      </c>
      <c r="J38">
        <f t="shared" ca="1" si="19"/>
        <v>226</v>
      </c>
      <c r="L38" t="str">
        <f t="shared" ca="1" si="20"/>
        <v>MOOCs, SPOCs, TOOCs etc.</v>
      </c>
      <c r="M38" s="2">
        <f t="shared" ca="1" si="21"/>
        <v>0.16371681415929204</v>
      </c>
      <c r="N38" s="2">
        <f t="shared" ca="1" si="22"/>
        <v>0.1415929203539823</v>
      </c>
      <c r="O38" s="2">
        <f t="shared" ca="1" si="23"/>
        <v>9.0707964601769914E-2</v>
      </c>
      <c r="P38" s="2">
        <f t="shared" ca="1" si="24"/>
        <v>-9.0707964601769914E-2</v>
      </c>
      <c r="Q38" s="2">
        <f t="shared" ca="1" si="25"/>
        <v>-0.24336283185840707</v>
      </c>
      <c r="R38" s="2">
        <f t="shared" ca="1" si="26"/>
        <v>-0.25663716814159293</v>
      </c>
      <c r="S38" s="2">
        <f t="shared" ca="1" si="27"/>
        <v>1.3274336283185841E-2</v>
      </c>
      <c r="T38" s="8">
        <f t="shared" ca="1" si="28"/>
        <v>0.30530973451327437</v>
      </c>
      <c r="U38" s="8"/>
      <c r="X38" t="s">
        <v>51</v>
      </c>
      <c r="Y38" s="38" t="str">
        <f t="shared" si="29"/>
        <v>Digital and
Open Badges</v>
      </c>
      <c r="Z38" s="30">
        <v>0.12449799196787145</v>
      </c>
      <c r="AA38" s="30">
        <v>9.6938775510204078E-2</v>
      </c>
      <c r="AB38" s="30">
        <v>0.10037853851217909</v>
      </c>
      <c r="AC38" s="30">
        <f t="shared" ca="1" si="30"/>
        <v>4.8672566371681436E-2</v>
      </c>
    </row>
    <row r="39" spans="1:32" x14ac:dyDescent="0.2">
      <c r="A39" s="6" t="str">
        <f ca="1">INDEX('Q1'!A$3:A$24,MATCH('Q3+Q1'!K14,'Q1'!L$3:L$24,0))</f>
        <v>F</v>
      </c>
      <c r="B39" t="str">
        <f t="shared" ca="1" si="17"/>
        <v>1. How important have the following been to your work over the past year? [Digital and Open Badges]</v>
      </c>
      <c r="D39">
        <f t="shared" ca="1" si="31"/>
        <v>10</v>
      </c>
      <c r="E39">
        <f t="shared" ca="1" si="31"/>
        <v>35</v>
      </c>
      <c r="F39">
        <f t="shared" ca="1" si="31"/>
        <v>41</v>
      </c>
      <c r="G39">
        <f t="shared" ca="1" si="31"/>
        <v>52</v>
      </c>
      <c r="H39">
        <f t="shared" ca="1" si="31"/>
        <v>81</v>
      </c>
      <c r="I39">
        <f t="shared" ca="1" si="31"/>
        <v>7</v>
      </c>
      <c r="J39">
        <f t="shared" ca="1" si="19"/>
        <v>226</v>
      </c>
      <c r="L39" t="str">
        <f t="shared" ca="1" si="20"/>
        <v>Digital and Open Badges</v>
      </c>
      <c r="M39" s="2">
        <f t="shared" ca="1" si="21"/>
        <v>4.4247787610619468E-2</v>
      </c>
      <c r="N39" s="2">
        <f t="shared" ca="1" si="22"/>
        <v>0.15486725663716813</v>
      </c>
      <c r="O39" s="2">
        <f t="shared" ca="1" si="23"/>
        <v>9.0707964601769914E-2</v>
      </c>
      <c r="P39" s="2">
        <f t="shared" ca="1" si="24"/>
        <v>-9.0707964601769914E-2</v>
      </c>
      <c r="Q39" s="2">
        <f t="shared" ca="1" si="25"/>
        <v>-0.23008849557522124</v>
      </c>
      <c r="R39" s="2">
        <f t="shared" ca="1" si="26"/>
        <v>-0.3584070796460177</v>
      </c>
      <c r="S39" s="2">
        <f t="shared" ca="1" si="27"/>
        <v>3.0973451327433628E-2</v>
      </c>
      <c r="T39" s="8">
        <f t="shared" ca="1" si="28"/>
        <v>0.19911504424778759</v>
      </c>
      <c r="U39" s="8"/>
      <c r="X39" t="s">
        <v>54</v>
      </c>
      <c r="Y39" s="38" t="str">
        <f t="shared" si="29"/>
        <v>Blogs</v>
      </c>
      <c r="Z39" s="30">
        <v>-1.2048192771084376E-2</v>
      </c>
      <c r="AA39" s="30">
        <v>2.5510204081632626E-2</v>
      </c>
      <c r="AB39" s="30">
        <v>3.331138907175768E-2</v>
      </c>
      <c r="AC39" s="30">
        <f t="shared" ca="1" si="30"/>
        <v>6.1946902654867242E-2</v>
      </c>
    </row>
    <row r="40" spans="1:32" x14ac:dyDescent="0.2">
      <c r="A40" s="6" t="str">
        <f ca="1">INDEX('Q1'!A$3:A$24,MATCH('Q3+Q1'!K15,'Q1'!L$3:L$24,0))</f>
        <v>N</v>
      </c>
      <c r="B40" t="str">
        <f t="shared" ca="1" si="17"/>
        <v>1. How important have the following been to your work over the past year? [Learning Space Design]</v>
      </c>
      <c r="D40">
        <f t="shared" ca="1" si="31"/>
        <v>49</v>
      </c>
      <c r="E40">
        <f t="shared" ca="1" si="31"/>
        <v>30</v>
      </c>
      <c r="F40">
        <f t="shared" ca="1" si="31"/>
        <v>54</v>
      </c>
      <c r="G40">
        <f t="shared" ca="1" si="31"/>
        <v>44</v>
      </c>
      <c r="H40">
        <f t="shared" ca="1" si="31"/>
        <v>43</v>
      </c>
      <c r="I40">
        <f t="shared" ca="1" si="31"/>
        <v>6</v>
      </c>
      <c r="J40">
        <f t="shared" ca="1" si="19"/>
        <v>226</v>
      </c>
      <c r="L40" t="str">
        <f t="shared" ca="1" si="20"/>
        <v>Learning Space Design</v>
      </c>
      <c r="M40" s="2">
        <f t="shared" ca="1" si="21"/>
        <v>0.2168141592920354</v>
      </c>
      <c r="N40" s="2">
        <f t="shared" ca="1" si="22"/>
        <v>0.13274336283185842</v>
      </c>
      <c r="O40" s="2">
        <f t="shared" ca="1" si="23"/>
        <v>0.11946902654867257</v>
      </c>
      <c r="P40" s="2">
        <f t="shared" ca="1" si="24"/>
        <v>-0.11946902654867257</v>
      </c>
      <c r="Q40" s="2">
        <f t="shared" ca="1" si="25"/>
        <v>-0.19469026548672566</v>
      </c>
      <c r="R40" s="2">
        <f t="shared" ca="1" si="26"/>
        <v>-0.19026548672566371</v>
      </c>
      <c r="S40" s="2">
        <f t="shared" ca="1" si="27"/>
        <v>2.6548672566371681E-2</v>
      </c>
      <c r="T40" s="8">
        <f t="shared" ca="1" si="28"/>
        <v>0.34955752212389379</v>
      </c>
      <c r="U40" s="8"/>
      <c r="X40" t="s">
        <v>48</v>
      </c>
      <c r="Y40" s="38" t="str">
        <f t="shared" si="29"/>
        <v>Media production (e.g. podcasting,
video interviews)</v>
      </c>
      <c r="Z40" s="30">
        <v>5.6224899598393607E-2</v>
      </c>
      <c r="AA40" s="30">
        <v>7.1428571428571397E-2</v>
      </c>
      <c r="AB40" s="30">
        <v>6.8087557603686566E-2</v>
      </c>
      <c r="AC40" s="30">
        <f t="shared" ca="1" si="30"/>
        <v>6.1946902654867242E-2</v>
      </c>
    </row>
    <row r="41" spans="1:32" x14ac:dyDescent="0.2">
      <c r="A41" s="6" t="str">
        <f ca="1">INDEX('Q1'!A$3:A$24,MATCH('Q3+Q1'!K16,'Q1'!L$3:L$24,0))</f>
        <v>R</v>
      </c>
      <c r="B41" t="str">
        <f t="shared" ca="1" si="17"/>
        <v>1. How important have the following been to your work over the past year? [Blogs]</v>
      </c>
      <c r="D41">
        <f t="shared" ca="1" si="31"/>
        <v>32</v>
      </c>
      <c r="E41">
        <f t="shared" ca="1" si="31"/>
        <v>48</v>
      </c>
      <c r="F41">
        <f t="shared" ca="1" si="31"/>
        <v>64</v>
      </c>
      <c r="G41">
        <f t="shared" ca="1" si="31"/>
        <v>44</v>
      </c>
      <c r="H41">
        <f t="shared" ca="1" si="31"/>
        <v>37</v>
      </c>
      <c r="I41">
        <f t="shared" ca="1" si="31"/>
        <v>1</v>
      </c>
      <c r="J41">
        <f t="shared" ca="1" si="19"/>
        <v>226</v>
      </c>
      <c r="L41" t="str">
        <f t="shared" ca="1" si="20"/>
        <v>Blogs</v>
      </c>
      <c r="M41" s="2">
        <f t="shared" ca="1" si="21"/>
        <v>0.1415929203539823</v>
      </c>
      <c r="N41" s="2">
        <f t="shared" ca="1" si="22"/>
        <v>0.21238938053097345</v>
      </c>
      <c r="O41" s="2">
        <f t="shared" ca="1" si="23"/>
        <v>0.1415929203539823</v>
      </c>
      <c r="P41" s="2">
        <f t="shared" ca="1" si="24"/>
        <v>-0.1415929203539823</v>
      </c>
      <c r="Q41" s="2">
        <f t="shared" ca="1" si="25"/>
        <v>-0.19469026548672566</v>
      </c>
      <c r="R41" s="2">
        <f t="shared" ca="1" si="26"/>
        <v>-0.16371681415929204</v>
      </c>
      <c r="S41" s="2">
        <f t="shared" ca="1" si="27"/>
        <v>4.4247787610619468E-3</v>
      </c>
      <c r="T41" s="8">
        <f t="shared" ca="1" si="28"/>
        <v>0.35398230088495575</v>
      </c>
      <c r="U41" s="8"/>
      <c r="X41" t="s">
        <v>52</v>
      </c>
      <c r="Y41" s="38" t="str">
        <f t="shared" si="29"/>
        <v>ePortfolios</v>
      </c>
      <c r="Z41" s="30">
        <v>7.2289156626506035E-2</v>
      </c>
      <c r="AA41" s="30">
        <v>8.1632653061224469E-2</v>
      </c>
      <c r="AB41" s="30">
        <v>9.0552995391705082E-2</v>
      </c>
      <c r="AC41" s="30">
        <f t="shared" ca="1" si="30"/>
        <v>6.1946902654867242E-2</v>
      </c>
    </row>
    <row r="42" spans="1:32" x14ac:dyDescent="0.2">
      <c r="A42" s="6" t="str">
        <f ca="1">INDEX('Q1'!A$3:A$24,MATCH('Q3+Q1'!K17,'Q1'!L$3:L$24,0))</f>
        <v>E</v>
      </c>
      <c r="B42" t="str">
        <f t="shared" ca="1" si="17"/>
        <v>1. How important have the following been to your work over the past year? [ePortfolios]</v>
      </c>
      <c r="D42">
        <f t="shared" ca="1" si="31"/>
        <v>38</v>
      </c>
      <c r="E42">
        <f t="shared" ca="1" si="31"/>
        <v>46</v>
      </c>
      <c r="F42">
        <f t="shared" ca="1" si="31"/>
        <v>43</v>
      </c>
      <c r="G42">
        <f t="shared" ca="1" si="31"/>
        <v>36</v>
      </c>
      <c r="H42">
        <f t="shared" ca="1" si="31"/>
        <v>55</v>
      </c>
      <c r="I42">
        <f t="shared" ca="1" si="31"/>
        <v>8</v>
      </c>
      <c r="J42">
        <f t="shared" ca="1" si="19"/>
        <v>226</v>
      </c>
      <c r="L42" t="str">
        <f t="shared" ca="1" si="20"/>
        <v>ePortfolios</v>
      </c>
      <c r="M42" s="2">
        <f t="shared" ca="1" si="21"/>
        <v>0.16814159292035399</v>
      </c>
      <c r="N42" s="2">
        <f t="shared" ca="1" si="22"/>
        <v>0.20353982300884957</v>
      </c>
      <c r="O42" s="2">
        <f t="shared" ca="1" si="23"/>
        <v>9.5132743362831854E-2</v>
      </c>
      <c r="P42" s="2">
        <f t="shared" ca="1" si="24"/>
        <v>-9.5132743362831854E-2</v>
      </c>
      <c r="Q42" s="2">
        <f t="shared" ca="1" si="25"/>
        <v>-0.15929203539823009</v>
      </c>
      <c r="R42" s="2">
        <f t="shared" ca="1" si="26"/>
        <v>-0.24336283185840707</v>
      </c>
      <c r="S42" s="2">
        <f t="shared" ca="1" si="27"/>
        <v>3.5398230088495575E-2</v>
      </c>
      <c r="T42" s="8">
        <f t="shared" ca="1" si="28"/>
        <v>0.37168141592920356</v>
      </c>
      <c r="U42" s="8"/>
      <c r="X42" t="s">
        <v>45</v>
      </c>
      <c r="Y42" s="38" t="str">
        <f t="shared" si="29"/>
        <v>Game-based/playful
learning</v>
      </c>
      <c r="Z42" s="30">
        <v>9.2369477911646569E-2</v>
      </c>
      <c r="AA42" s="30">
        <v>7.1428571428571452E-2</v>
      </c>
      <c r="AB42" s="30">
        <v>6.3643844634628077E-2</v>
      </c>
      <c r="AC42" s="30">
        <f t="shared" ca="1" si="30"/>
        <v>6.6371681415929223E-2</v>
      </c>
      <c r="AF42" s="30"/>
    </row>
    <row r="43" spans="1:32" x14ac:dyDescent="0.2">
      <c r="A43" s="6" t="str">
        <f ca="1">INDEX('Q1'!A$3:A$24,MATCH('Q3+Q1'!K18,'Q1'!L$3:L$24,0))</f>
        <v>I</v>
      </c>
      <c r="B43" t="str">
        <f t="shared" ca="1" si="17"/>
        <v>1. How important have the following been to your work over the past year? [Media production (e.g. podcasting, video interviews)]</v>
      </c>
      <c r="D43">
        <f t="shared" ca="1" si="31"/>
        <v>75</v>
      </c>
      <c r="E43">
        <f t="shared" ca="1" si="31"/>
        <v>54</v>
      </c>
      <c r="F43">
        <f t="shared" ca="1" si="31"/>
        <v>50</v>
      </c>
      <c r="G43">
        <f t="shared" ca="1" si="31"/>
        <v>16</v>
      </c>
      <c r="H43">
        <f t="shared" ca="1" si="31"/>
        <v>27</v>
      </c>
      <c r="I43">
        <f t="shared" ca="1" si="31"/>
        <v>4</v>
      </c>
      <c r="J43">
        <f t="shared" ca="1" si="19"/>
        <v>226</v>
      </c>
      <c r="L43" t="str">
        <f t="shared" ca="1" si="20"/>
        <v>Media production (e.g. podcasting, video interviews)</v>
      </c>
      <c r="M43" s="2">
        <f t="shared" ca="1" si="21"/>
        <v>0.33185840707964603</v>
      </c>
      <c r="N43" s="2">
        <f t="shared" ca="1" si="22"/>
        <v>0.23893805309734514</v>
      </c>
      <c r="O43" s="2">
        <f t="shared" ca="1" si="23"/>
        <v>0.11061946902654868</v>
      </c>
      <c r="P43" s="2">
        <f t="shared" ca="1" si="24"/>
        <v>-0.11061946902654868</v>
      </c>
      <c r="Q43" s="2">
        <f t="shared" ca="1" si="25"/>
        <v>-7.0796460176991149E-2</v>
      </c>
      <c r="R43" s="2">
        <f t="shared" ca="1" si="26"/>
        <v>-0.11946902654867257</v>
      </c>
      <c r="S43" s="2">
        <f t="shared" ca="1" si="27"/>
        <v>1.7699115044247787E-2</v>
      </c>
      <c r="T43" s="8">
        <f t="shared" ca="1" si="28"/>
        <v>0.57079646017699115</v>
      </c>
      <c r="U43" s="8"/>
      <c r="X43" t="s">
        <v>47</v>
      </c>
      <c r="Y43" s="38" t="str">
        <f t="shared" si="29"/>
        <v>Assistive technologies</v>
      </c>
      <c r="Z43" s="30">
        <v>6.8273092369477928E-2</v>
      </c>
      <c r="AA43" s="30">
        <v>9.693877551020405E-2</v>
      </c>
      <c r="AB43" s="30">
        <v>8.0612244897959151E-2</v>
      </c>
      <c r="AC43" s="30">
        <f t="shared" ca="1" si="30"/>
        <v>8.4070796460176955E-2</v>
      </c>
    </row>
    <row r="44" spans="1:32" x14ac:dyDescent="0.2">
      <c r="A44" s="6" t="str">
        <f ca="1">INDEX('Q1'!A$3:A$24,MATCH('Q3+Q1'!K19,'Q1'!L$3:L$24,0))</f>
        <v>J</v>
      </c>
      <c r="B44" t="str">
        <f t="shared" ca="1" si="17"/>
        <v>1. How important have the following been to your work over the past year? [Augmented and Virtual Reality]</v>
      </c>
      <c r="D44">
        <f t="shared" ca="1" si="31"/>
        <v>21</v>
      </c>
      <c r="E44">
        <f t="shared" ca="1" si="31"/>
        <v>29</v>
      </c>
      <c r="F44">
        <f t="shared" ca="1" si="31"/>
        <v>41</v>
      </c>
      <c r="G44">
        <f t="shared" ca="1" si="31"/>
        <v>44</v>
      </c>
      <c r="H44">
        <f t="shared" ca="1" si="31"/>
        <v>88</v>
      </c>
      <c r="I44">
        <f t="shared" ca="1" si="31"/>
        <v>3</v>
      </c>
      <c r="J44">
        <f t="shared" ca="1" si="19"/>
        <v>226</v>
      </c>
      <c r="L44" t="str">
        <f t="shared" ca="1" si="20"/>
        <v>Augmented and Virtual Reality</v>
      </c>
      <c r="M44" s="2">
        <f t="shared" ca="1" si="21"/>
        <v>9.2920353982300891E-2</v>
      </c>
      <c r="N44" s="2">
        <f t="shared" ca="1" si="22"/>
        <v>0.12831858407079647</v>
      </c>
      <c r="O44" s="2">
        <f t="shared" ca="1" si="23"/>
        <v>9.0707964601769914E-2</v>
      </c>
      <c r="P44" s="2">
        <f t="shared" ca="1" si="24"/>
        <v>-9.0707964601769914E-2</v>
      </c>
      <c r="Q44" s="2">
        <f t="shared" ca="1" si="25"/>
        <v>-0.19469026548672566</v>
      </c>
      <c r="R44" s="2">
        <f t="shared" ca="1" si="26"/>
        <v>-0.38938053097345132</v>
      </c>
      <c r="S44" s="2">
        <f t="shared" ca="1" si="27"/>
        <v>1.3274336283185841E-2</v>
      </c>
      <c r="T44" s="8">
        <f t="shared" ca="1" si="28"/>
        <v>0.22123893805309736</v>
      </c>
      <c r="U44" s="8"/>
      <c r="X44" t="s">
        <v>56</v>
      </c>
      <c r="Y44" s="38" t="str">
        <f t="shared" si="29"/>
        <v>Digital repositories</v>
      </c>
      <c r="Z44" s="30">
        <v>2.4096385542168697E-2</v>
      </c>
      <c r="AA44" s="30">
        <v>7.6530612244897989E-2</v>
      </c>
      <c r="AB44" s="30">
        <v>8.5928242264647792E-2</v>
      </c>
      <c r="AC44" s="30">
        <f t="shared" ca="1" si="30"/>
        <v>8.4070796460176955E-2</v>
      </c>
    </row>
    <row r="45" spans="1:32" x14ac:dyDescent="0.2">
      <c r="A45" s="6" t="str">
        <f ca="1">INDEX('Q1'!A$3:A$24,MATCH('Q3+Q1'!K20,'Q1'!L$3:L$24,0))</f>
        <v>S</v>
      </c>
      <c r="B45" t="str">
        <f t="shared" ca="1" si="17"/>
        <v>1. How important have the following been to your work over the past year? [Game-based/playful learning]</v>
      </c>
      <c r="D45">
        <f t="shared" ca="1" si="31"/>
        <v>25</v>
      </c>
      <c r="E45">
        <f t="shared" ca="1" si="31"/>
        <v>28</v>
      </c>
      <c r="F45">
        <f t="shared" ca="1" si="31"/>
        <v>51</v>
      </c>
      <c r="G45">
        <f t="shared" ca="1" si="31"/>
        <v>59</v>
      </c>
      <c r="H45">
        <f t="shared" ca="1" si="31"/>
        <v>62</v>
      </c>
      <c r="I45">
        <f t="shared" ca="1" si="31"/>
        <v>1</v>
      </c>
      <c r="J45">
        <f t="shared" ca="1" si="19"/>
        <v>226</v>
      </c>
      <c r="L45" t="str">
        <f t="shared" ca="1" si="20"/>
        <v>Game-based/playful learning</v>
      </c>
      <c r="M45" s="2">
        <f t="shared" ca="1" si="21"/>
        <v>0.11061946902654868</v>
      </c>
      <c r="N45" s="2">
        <f t="shared" ca="1" si="22"/>
        <v>0.12389380530973451</v>
      </c>
      <c r="O45" s="2">
        <f t="shared" ca="1" si="23"/>
        <v>0.11283185840707964</v>
      </c>
      <c r="P45" s="2">
        <f t="shared" ca="1" si="24"/>
        <v>-0.11283185840707964</v>
      </c>
      <c r="Q45" s="2">
        <f t="shared" ca="1" si="25"/>
        <v>-0.26106194690265488</v>
      </c>
      <c r="R45" s="2">
        <f t="shared" ca="1" si="26"/>
        <v>-0.27433628318584069</v>
      </c>
      <c r="S45" s="2">
        <f t="shared" ca="1" si="27"/>
        <v>4.4247787610619468E-3</v>
      </c>
      <c r="T45" s="8">
        <f t="shared" ca="1" si="28"/>
        <v>0.23451327433628319</v>
      </c>
      <c r="U45" s="8"/>
      <c r="X45" t="s">
        <v>125</v>
      </c>
      <c r="Y45" s="38" t="str">
        <f t="shared" si="29"/>
        <v>Bring Your Own
Device (BYOD)</v>
      </c>
      <c r="AA45" s="30">
        <v>3.0612244897959218E-2</v>
      </c>
      <c r="AB45" s="30">
        <v>0.11046741277156025</v>
      </c>
      <c r="AC45" s="30">
        <f t="shared" ca="1" si="30"/>
        <v>9.2920353982300863E-2</v>
      </c>
    </row>
    <row r="46" spans="1:32" x14ac:dyDescent="0.2">
      <c r="A46" s="6" t="str">
        <f ca="1">INDEX('Q1'!A$3:A$24,MATCH('Q3+Q1'!K21,'Q1'!L$3:L$24,0))</f>
        <v>B</v>
      </c>
      <c r="B46" t="str">
        <f t="shared" ca="1" si="17"/>
        <v>1. How important have the following been to your work over the past year? [Assistive technologies]</v>
      </c>
      <c r="D46">
        <f t="shared" ca="1" si="31"/>
        <v>30</v>
      </c>
      <c r="E46">
        <f t="shared" ca="1" si="31"/>
        <v>44</v>
      </c>
      <c r="F46">
        <f t="shared" ca="1" si="31"/>
        <v>67</v>
      </c>
      <c r="G46">
        <f t="shared" ca="1" si="31"/>
        <v>50</v>
      </c>
      <c r="H46">
        <f t="shared" ca="1" si="31"/>
        <v>30</v>
      </c>
      <c r="I46">
        <f t="shared" ca="1" si="31"/>
        <v>5</v>
      </c>
      <c r="J46">
        <f t="shared" ca="1" si="19"/>
        <v>226</v>
      </c>
      <c r="L46" t="str">
        <f t="shared" ca="1" si="20"/>
        <v>Assistive technologies</v>
      </c>
      <c r="M46" s="2">
        <f t="shared" ca="1" si="21"/>
        <v>0.13274336283185842</v>
      </c>
      <c r="N46" s="2">
        <f t="shared" ca="1" si="22"/>
        <v>0.19469026548672566</v>
      </c>
      <c r="O46" s="2">
        <f t="shared" ca="1" si="23"/>
        <v>0.14823008849557523</v>
      </c>
      <c r="P46" s="2">
        <f t="shared" ca="1" si="24"/>
        <v>-0.14823008849557523</v>
      </c>
      <c r="Q46" s="2">
        <f t="shared" ca="1" si="25"/>
        <v>-0.22123893805309736</v>
      </c>
      <c r="R46" s="2">
        <f t="shared" ca="1" si="26"/>
        <v>-0.13274336283185842</v>
      </c>
      <c r="S46" s="2">
        <f t="shared" ca="1" si="27"/>
        <v>2.2123893805309734E-2</v>
      </c>
      <c r="T46" s="8">
        <f t="shared" ca="1" si="28"/>
        <v>0.32743362831858408</v>
      </c>
      <c r="U46" s="8"/>
      <c r="X46" t="s">
        <v>43</v>
      </c>
      <c r="Y46" s="38" t="str">
        <f t="shared" si="29"/>
        <v>Data and Analytics (incl.
Learning analytics)</v>
      </c>
      <c r="Z46" s="30">
        <v>0.16867469879518071</v>
      </c>
      <c r="AA46" s="30">
        <v>0.17346938775510207</v>
      </c>
      <c r="AB46" s="30">
        <v>0.18895655036208031</v>
      </c>
      <c r="AC46" s="30">
        <f t="shared" ca="1" si="30"/>
        <v>0.1460176991150442</v>
      </c>
    </row>
    <row r="47" spans="1:32" x14ac:dyDescent="0.2">
      <c r="A47" s="6" t="str">
        <f ca="1">INDEX('Q1'!A$3:A$24,MATCH('Q3+Q1'!K22,'Q1'!L$3:L$24,0))</f>
        <v>K</v>
      </c>
      <c r="B47" t="str">
        <f t="shared" ca="1" si="17"/>
        <v>1. How important have the following been to your work over the past year? [Digital repositories]</v>
      </c>
      <c r="D47">
        <f t="shared" ca="1" si="31"/>
        <v>30</v>
      </c>
      <c r="E47">
        <f t="shared" ca="1" si="31"/>
        <v>45</v>
      </c>
      <c r="F47">
        <f t="shared" ca="1" si="31"/>
        <v>61</v>
      </c>
      <c r="G47">
        <f t="shared" ca="1" si="31"/>
        <v>49</v>
      </c>
      <c r="H47">
        <f t="shared" ca="1" si="31"/>
        <v>38</v>
      </c>
      <c r="I47">
        <f t="shared" ca="1" si="31"/>
        <v>3</v>
      </c>
      <c r="J47">
        <f t="shared" ca="1" si="19"/>
        <v>226</v>
      </c>
      <c r="L47" t="str">
        <f t="shared" ca="1" si="20"/>
        <v>Digital repositories</v>
      </c>
      <c r="M47" s="2">
        <f t="shared" ca="1" si="21"/>
        <v>0.13274336283185842</v>
      </c>
      <c r="N47" s="2">
        <f t="shared" ca="1" si="22"/>
        <v>0.19911504424778761</v>
      </c>
      <c r="O47" s="2">
        <f t="shared" ca="1" si="23"/>
        <v>0.13495575221238937</v>
      </c>
      <c r="P47" s="2">
        <f t="shared" ca="1" si="24"/>
        <v>-0.13495575221238937</v>
      </c>
      <c r="Q47" s="2">
        <f t="shared" ca="1" si="25"/>
        <v>-0.2168141592920354</v>
      </c>
      <c r="R47" s="2">
        <f t="shared" ca="1" si="26"/>
        <v>-0.16814159292035399</v>
      </c>
      <c r="S47" s="2">
        <f t="shared" ca="1" si="27"/>
        <v>1.3274336283185841E-2</v>
      </c>
      <c r="T47" s="8">
        <f t="shared" ca="1" si="28"/>
        <v>0.33185840707964603</v>
      </c>
      <c r="U47" s="8"/>
    </row>
    <row r="48" spans="1:32" x14ac:dyDescent="0.2">
      <c r="A48" s="6" t="str">
        <f ca="1">INDEX('Q1'!A$3:A$24,MATCH('Q3+Q1'!K23,'Q1'!L$3:L$24,0))</f>
        <v>U</v>
      </c>
      <c r="B48" t="str">
        <f t="shared" ca="1" si="17"/>
        <v>1. How important have the following been to your work over the past year? [Bring Your Own Device (BYOD)]</v>
      </c>
      <c r="D48">
        <f t="shared" ca="1" si="31"/>
        <v>42</v>
      </c>
      <c r="E48">
        <f t="shared" ca="1" si="31"/>
        <v>33</v>
      </c>
      <c r="F48">
        <f t="shared" ca="1" si="31"/>
        <v>52</v>
      </c>
      <c r="G48">
        <f t="shared" ca="1" si="31"/>
        <v>45</v>
      </c>
      <c r="H48">
        <f t="shared" ca="1" si="31"/>
        <v>52</v>
      </c>
      <c r="I48">
        <f t="shared" ca="1" si="31"/>
        <v>2</v>
      </c>
      <c r="J48">
        <f t="shared" ca="1" si="19"/>
        <v>226</v>
      </c>
      <c r="L48" t="str">
        <f t="shared" ca="1" si="20"/>
        <v>Bring Your Own Device (BYOD)</v>
      </c>
      <c r="M48" s="2">
        <f t="shared" ca="1" si="21"/>
        <v>0.18584070796460178</v>
      </c>
      <c r="N48" s="2">
        <f t="shared" ca="1" si="22"/>
        <v>0.14601769911504425</v>
      </c>
      <c r="O48" s="2">
        <f t="shared" ca="1" si="23"/>
        <v>0.11504424778761062</v>
      </c>
      <c r="P48" s="2">
        <f t="shared" ca="1" si="24"/>
        <v>-0.11504424778761062</v>
      </c>
      <c r="Q48" s="2">
        <f t="shared" ca="1" si="25"/>
        <v>-0.19911504424778761</v>
      </c>
      <c r="R48" s="2">
        <f t="shared" ca="1" si="26"/>
        <v>-0.23008849557522124</v>
      </c>
      <c r="S48" s="2">
        <f t="shared" ca="1" si="27"/>
        <v>8.8495575221238937E-3</v>
      </c>
      <c r="T48" s="8">
        <f t="shared" ca="1" si="28"/>
        <v>0.33185840707964603</v>
      </c>
      <c r="U48" s="8"/>
      <c r="AC48" s="30"/>
    </row>
    <row r="49" spans="1:20" x14ac:dyDescent="0.2">
      <c r="A49" s="6" t="str">
        <f ca="1">INDEX('Q1'!A$3:A$24,MATCH('Q3+Q1'!K24,'Q1'!L$3:L$24,0))</f>
        <v>M</v>
      </c>
      <c r="B49" t="str">
        <f t="shared" ref="B49" ca="1" si="32">INDIRECT($A$1&amp;A49&amp;"1")</f>
        <v>1. How important have the following been to your work over the past year? [Data and Analytics (incl. Learning Analytics)]</v>
      </c>
      <c r="D49">
        <f t="shared" ca="1" si="31"/>
        <v>40</v>
      </c>
      <c r="E49">
        <f t="shared" ca="1" si="31"/>
        <v>67</v>
      </c>
      <c r="F49">
        <f t="shared" ca="1" si="31"/>
        <v>52</v>
      </c>
      <c r="G49">
        <f t="shared" ca="1" si="31"/>
        <v>38</v>
      </c>
      <c r="H49">
        <f t="shared" ca="1" si="31"/>
        <v>26</v>
      </c>
      <c r="I49">
        <f t="shared" ca="1" si="31"/>
        <v>3</v>
      </c>
      <c r="J49">
        <f t="shared" ref="J49" ca="1" si="33">SUM(D49:I49)</f>
        <v>226</v>
      </c>
      <c r="L49" t="str">
        <f t="shared" ref="L49" ca="1" si="34">MID(B49,FIND("[",B49)+1,LEN(B49)-FIND("[",B49)-1)</f>
        <v>Data and Analytics (incl. Learning Analytics)</v>
      </c>
      <c r="M49" s="2">
        <f t="shared" ref="M49" ca="1" si="35">D49/$J49</f>
        <v>0.17699115044247787</v>
      </c>
      <c r="N49" s="2">
        <f t="shared" ref="N49" ca="1" si="36">E49/$J49</f>
        <v>0.29646017699115046</v>
      </c>
      <c r="O49" s="2">
        <f t="shared" ref="O49" ca="1" si="37">F49/$J49/2</f>
        <v>0.11504424778761062</v>
      </c>
      <c r="P49" s="2">
        <f t="shared" ref="P49" ca="1" si="38">-O49</f>
        <v>-0.11504424778761062</v>
      </c>
      <c r="Q49" s="2">
        <f t="shared" ref="Q49" ca="1" si="39">-G49/$J49</f>
        <v>-0.16814159292035399</v>
      </c>
      <c r="R49" s="2">
        <f t="shared" ref="R49" ca="1" si="40">-H49/$J49</f>
        <v>-0.11504424778761062</v>
      </c>
      <c r="S49" s="2">
        <f t="shared" ref="S49" ca="1" si="41">I49/$J49</f>
        <v>1.3274336283185841E-2</v>
      </c>
      <c r="T49" s="8">
        <f t="shared" ref="T49" ca="1" si="42">M49+N49</f>
        <v>0.47345132743362833</v>
      </c>
    </row>
  </sheetData>
  <sortState ref="A3:AE24">
    <sortCondition ref="AE3:AE24"/>
  </sortState>
  <conditionalFormatting sqref="AE3:AE24">
    <cfRule type="colorScale" priority="1">
      <colorScale>
        <cfvo type="min"/>
        <cfvo type="percentile" val="50"/>
        <cfvo type="max"/>
        <color rgb="FFF8696B"/>
        <color rgb="FFFCFCFF"/>
        <color rgb="FF5A8AC6"/>
      </colorScale>
    </cfRule>
  </conditionalFormatting>
  <pageMargins left="0.7" right="0.7" top="0.75" bottom="0.75" header="0.3" footer="0.3"/>
  <pageSetup paperSize="9" orientation="portrait" verticalDpi="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zoomScaleNormal="100" workbookViewId="0">
      <selection activeCell="E1" sqref="E1"/>
    </sheetView>
  </sheetViews>
  <sheetFormatPr defaultRowHeight="12.75" x14ac:dyDescent="0.2"/>
  <cols>
    <col min="1" max="1" width="58.28515625" customWidth="1"/>
    <col min="6" max="6" width="40.28515625" customWidth="1"/>
  </cols>
  <sheetData>
    <row r="1" spans="1:6" x14ac:dyDescent="0.2">
      <c r="B1" t="s">
        <v>143</v>
      </c>
      <c r="D1" t="s">
        <v>144</v>
      </c>
      <c r="F1" t="s">
        <v>144</v>
      </c>
    </row>
    <row r="2" spans="1:6" x14ac:dyDescent="0.2">
      <c r="B2" s="37">
        <v>1</v>
      </c>
      <c r="C2" s="37">
        <v>1.1000000000000001</v>
      </c>
      <c r="D2" s="37">
        <v>1.9</v>
      </c>
      <c r="E2" s="37">
        <v>2</v>
      </c>
    </row>
    <row r="3" spans="1:6" x14ac:dyDescent="0.2">
      <c r="A3" t="s">
        <v>42</v>
      </c>
      <c r="B3">
        <v>1</v>
      </c>
      <c r="C3">
        <v>1</v>
      </c>
      <c r="D3">
        <v>1</v>
      </c>
      <c r="E3">
        <v>1</v>
      </c>
    </row>
    <row r="4" spans="1:6" x14ac:dyDescent="0.2">
      <c r="A4" t="s">
        <v>44</v>
      </c>
      <c r="B4">
        <v>2</v>
      </c>
      <c r="C4">
        <v>2</v>
      </c>
      <c r="D4">
        <v>2</v>
      </c>
      <c r="E4">
        <v>2</v>
      </c>
    </row>
    <row r="5" spans="1:6" x14ac:dyDescent="0.2">
      <c r="A5" t="s">
        <v>145</v>
      </c>
      <c r="B5">
        <v>3</v>
      </c>
      <c r="C5">
        <v>3</v>
      </c>
      <c r="D5">
        <v>3</v>
      </c>
      <c r="E5">
        <v>3</v>
      </c>
    </row>
    <row r="6" spans="1:6" x14ac:dyDescent="0.2">
      <c r="A6" t="s">
        <v>41</v>
      </c>
      <c r="B6">
        <v>4</v>
      </c>
      <c r="C6">
        <v>4</v>
      </c>
      <c r="D6">
        <v>4</v>
      </c>
      <c r="E6">
        <v>4</v>
      </c>
    </row>
    <row r="7" spans="1:6" x14ac:dyDescent="0.2">
      <c r="A7" t="s">
        <v>48</v>
      </c>
      <c r="B7">
        <v>6</v>
      </c>
      <c r="C7">
        <v>6</v>
      </c>
      <c r="D7">
        <v>5</v>
      </c>
      <c r="E7">
        <v>5</v>
      </c>
    </row>
    <row r="8" spans="1:6" x14ac:dyDescent="0.2">
      <c r="A8" t="s">
        <v>129</v>
      </c>
      <c r="B8">
        <v>10</v>
      </c>
      <c r="C8">
        <v>10</v>
      </c>
      <c r="D8">
        <v>6</v>
      </c>
      <c r="E8">
        <v>6</v>
      </c>
    </row>
    <row r="9" spans="1:6" x14ac:dyDescent="0.2">
      <c r="A9" t="s">
        <v>46</v>
      </c>
      <c r="B9">
        <v>5</v>
      </c>
      <c r="C9">
        <v>5</v>
      </c>
      <c r="D9">
        <v>7</v>
      </c>
      <c r="E9">
        <v>7</v>
      </c>
    </row>
    <row r="10" spans="1:6" x14ac:dyDescent="0.2">
      <c r="A10" t="s">
        <v>55</v>
      </c>
      <c r="B10">
        <v>7</v>
      </c>
      <c r="C10">
        <v>7</v>
      </c>
      <c r="D10">
        <v>8</v>
      </c>
      <c r="E10">
        <v>8</v>
      </c>
    </row>
    <row r="11" spans="1:6" x14ac:dyDescent="0.2">
      <c r="A11" t="s">
        <v>50</v>
      </c>
      <c r="B11">
        <v>9</v>
      </c>
      <c r="C11">
        <v>9</v>
      </c>
      <c r="D11">
        <v>9</v>
      </c>
      <c r="E11">
        <v>9</v>
      </c>
    </row>
    <row r="12" spans="1:6" x14ac:dyDescent="0.2">
      <c r="A12" t="s">
        <v>127</v>
      </c>
      <c r="B12">
        <v>8</v>
      </c>
      <c r="C12">
        <v>8</v>
      </c>
      <c r="D12">
        <v>10</v>
      </c>
      <c r="E12">
        <v>10</v>
      </c>
    </row>
    <row r="13" spans="1:6" x14ac:dyDescent="0.2">
      <c r="A13" t="s">
        <v>52</v>
      </c>
      <c r="B13">
        <v>11</v>
      </c>
      <c r="C13">
        <v>11</v>
      </c>
      <c r="D13">
        <v>11</v>
      </c>
      <c r="E13">
        <v>11</v>
      </c>
    </row>
    <row r="14" spans="1:6" x14ac:dyDescent="0.2">
      <c r="A14" t="s">
        <v>125</v>
      </c>
      <c r="B14">
        <v>16</v>
      </c>
      <c r="C14">
        <v>16</v>
      </c>
      <c r="D14">
        <v>12</v>
      </c>
      <c r="E14">
        <v>12</v>
      </c>
    </row>
    <row r="15" spans="1:6" x14ac:dyDescent="0.2">
      <c r="A15" t="s">
        <v>56</v>
      </c>
      <c r="B15">
        <v>15</v>
      </c>
      <c r="C15">
        <v>15</v>
      </c>
      <c r="D15">
        <v>13</v>
      </c>
      <c r="E15">
        <v>13</v>
      </c>
    </row>
    <row r="16" spans="1:6" x14ac:dyDescent="0.2">
      <c r="A16" t="s">
        <v>54</v>
      </c>
      <c r="B16">
        <v>13</v>
      </c>
      <c r="C16">
        <v>13</v>
      </c>
      <c r="D16">
        <v>14</v>
      </c>
      <c r="E16">
        <v>14</v>
      </c>
    </row>
    <row r="17" spans="1:5" x14ac:dyDescent="0.2">
      <c r="A17" t="s">
        <v>47</v>
      </c>
      <c r="B17">
        <v>17</v>
      </c>
      <c r="C17">
        <v>17</v>
      </c>
      <c r="D17">
        <v>15</v>
      </c>
      <c r="E17">
        <v>15</v>
      </c>
    </row>
    <row r="18" spans="1:5" x14ac:dyDescent="0.2">
      <c r="A18" t="s">
        <v>146</v>
      </c>
      <c r="B18">
        <v>14</v>
      </c>
      <c r="C18">
        <v>14</v>
      </c>
      <c r="D18">
        <v>16</v>
      </c>
      <c r="E18">
        <v>16</v>
      </c>
    </row>
    <row r="19" spans="1:5" x14ac:dyDescent="0.2">
      <c r="A19" t="s">
        <v>53</v>
      </c>
      <c r="B19">
        <v>12</v>
      </c>
      <c r="C19">
        <v>12</v>
      </c>
      <c r="D19">
        <v>17</v>
      </c>
      <c r="E19">
        <v>17</v>
      </c>
    </row>
    <row r="20" spans="1:5" x14ac:dyDescent="0.2">
      <c r="A20" t="s">
        <v>57</v>
      </c>
      <c r="B20">
        <v>18</v>
      </c>
      <c r="C20">
        <v>18</v>
      </c>
      <c r="D20">
        <v>18</v>
      </c>
      <c r="E20">
        <v>18</v>
      </c>
    </row>
    <row r="21" spans="1:5" x14ac:dyDescent="0.2">
      <c r="A21" t="s">
        <v>45</v>
      </c>
      <c r="B21">
        <v>19</v>
      </c>
      <c r="C21">
        <v>19</v>
      </c>
      <c r="D21">
        <v>19</v>
      </c>
      <c r="E21">
        <v>19</v>
      </c>
    </row>
    <row r="22" spans="1:5" x14ac:dyDescent="0.2">
      <c r="A22" t="s">
        <v>147</v>
      </c>
      <c r="B22">
        <v>20</v>
      </c>
      <c r="C22">
        <v>20</v>
      </c>
      <c r="D22">
        <v>20</v>
      </c>
      <c r="E22">
        <v>20</v>
      </c>
    </row>
    <row r="23" spans="1:5" x14ac:dyDescent="0.2">
      <c r="A23" t="s">
        <v>51</v>
      </c>
      <c r="B23">
        <v>21</v>
      </c>
      <c r="C23">
        <v>21</v>
      </c>
      <c r="D23">
        <v>21</v>
      </c>
      <c r="E23">
        <v>21</v>
      </c>
    </row>
    <row r="24" spans="1:5" x14ac:dyDescent="0.2">
      <c r="A24" t="s">
        <v>59</v>
      </c>
      <c r="B24">
        <v>22</v>
      </c>
      <c r="C24">
        <v>22</v>
      </c>
      <c r="D24">
        <v>22</v>
      </c>
      <c r="E24">
        <v>22</v>
      </c>
    </row>
  </sheetData>
  <sortState ref="A3:E24">
    <sortCondition ref="E3:E24"/>
  </sortState>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topLeftCell="A4" workbookViewId="0">
      <selection activeCell="H22" sqref="H22"/>
    </sheetView>
  </sheetViews>
  <sheetFormatPr defaultRowHeight="12.75" x14ac:dyDescent="0.2"/>
  <cols>
    <col min="1" max="1" width="9.140625" style="55"/>
    <col min="2" max="2" width="106.28515625" style="55" customWidth="1"/>
    <col min="3" max="16384" width="9.140625" style="55"/>
  </cols>
  <sheetData>
    <row r="1" spans="1:7" ht="17.25" x14ac:dyDescent="0.2">
      <c r="A1" s="9" t="str">
        <f>"'Form responses "&amp;E1&amp;"'!"</f>
        <v>'Form responses 2017'!</v>
      </c>
      <c r="B1" s="54" t="s">
        <v>148</v>
      </c>
      <c r="E1">
        <v>2017</v>
      </c>
    </row>
    <row r="2" spans="1:7" x14ac:dyDescent="0.2">
      <c r="A2" s="56" t="s">
        <v>3</v>
      </c>
      <c r="B2" s="57">
        <f ca="1">COUNTA(INDIRECT($A$1&amp;$A4&amp;":"&amp;$A4))-1</f>
        <v>177</v>
      </c>
      <c r="C2" s="56" t="s">
        <v>149</v>
      </c>
      <c r="D2" s="56" t="s">
        <v>150</v>
      </c>
      <c r="E2" s="58" t="s">
        <v>151</v>
      </c>
    </row>
    <row r="3" spans="1:7" x14ac:dyDescent="0.2">
      <c r="A3" s="56" t="s">
        <v>152</v>
      </c>
      <c r="B3" s="59" t="s">
        <v>153</v>
      </c>
      <c r="C3" s="60">
        <f t="shared" ref="C3:C10" ca="1" si="0">COUNTIF(INDIRECT($A$1&amp;$A3&amp;":"&amp;$A3),"*"&amp;B3&amp;"*")</f>
        <v>54</v>
      </c>
      <c r="D3" s="61">
        <f t="shared" ref="D3:D10" ca="1" si="1">C3/B$2</f>
        <v>0.30508474576271188</v>
      </c>
      <c r="E3" s="58">
        <f t="shared" ref="E3:E10" ca="1" si="2">COUNTIF(INDIRECT($A$1&amp;$A3&amp;":"&amp;$A3),B3&amp;"*")</f>
        <v>0</v>
      </c>
      <c r="F3" s="55" t="str">
        <f t="shared" ref="F3:F10" ca="1" si="3">SUBSTITUTE(B3,"/", " / ")&amp; " (n. "&amp;C3&amp;")"</f>
        <v>Support for assessors provided through Lead Assessor Mentors and Members Groups (n. 54)</v>
      </c>
      <c r="G3" s="55" t="str">
        <f t="shared" ref="G3:G10" ca="1" si="4">C3 &amp; " ("&amp;TEXT(D3,"0.0%")&amp;")"</f>
        <v>54 (30.5%)</v>
      </c>
    </row>
    <row r="4" spans="1:7" x14ac:dyDescent="0.2">
      <c r="A4" s="56" t="s">
        <v>152</v>
      </c>
      <c r="B4" s="59" t="s">
        <v>154</v>
      </c>
      <c r="C4" s="60">
        <f t="shared" ca="1" si="0"/>
        <v>63</v>
      </c>
      <c r="D4" s="61">
        <f t="shared" ca="1" si="1"/>
        <v>0.3559322033898305</v>
      </c>
      <c r="E4" s="58">
        <f t="shared" ca="1" si="2"/>
        <v>3</v>
      </c>
      <c r="F4" s="55" t="str">
        <f t="shared" ca="1" si="3"/>
        <v>Enhanced support for candidate cohorts within institutions incl tailored webinars and peer-to-peer sharing (n. 63)</v>
      </c>
      <c r="G4" s="55" t="str">
        <f t="shared" ca="1" si="4"/>
        <v>63 (35.6%)</v>
      </c>
    </row>
    <row r="5" spans="1:7" x14ac:dyDescent="0.2">
      <c r="A5" s="56" t="s">
        <v>152</v>
      </c>
      <c r="B5" s="59" t="s">
        <v>155</v>
      </c>
      <c r="C5" s="60">
        <f t="shared" ca="1" si="0"/>
        <v>67</v>
      </c>
      <c r="D5" s="61">
        <f t="shared" ca="1" si="1"/>
        <v>0.37853107344632769</v>
      </c>
      <c r="E5" s="58">
        <f t="shared" ca="1" si="2"/>
        <v>11</v>
      </c>
      <c r="F5" s="55" t="str">
        <f t="shared" ca="1" si="3"/>
        <v>Enhanced support for individual candidates incl. video resources and improved guidance (n. 67)</v>
      </c>
      <c r="G5" s="55" t="str">
        <f t="shared" ca="1" si="4"/>
        <v>67 (37.9%)</v>
      </c>
    </row>
    <row r="6" spans="1:7" x14ac:dyDescent="0.2">
      <c r="A6" s="56" t="s">
        <v>152</v>
      </c>
      <c r="B6" s="59" t="s">
        <v>156</v>
      </c>
      <c r="C6" s="60">
        <f t="shared" ca="1" si="0"/>
        <v>80</v>
      </c>
      <c r="D6" s="61">
        <f t="shared" ca="1" si="1"/>
        <v>0.4519774011299435</v>
      </c>
      <c r="E6" s="58">
        <f t="shared" ca="1" si="2"/>
        <v>5</v>
      </c>
      <c r="F6" s="55" t="str">
        <f t="shared" ca="1" si="3"/>
        <v>Consultation with Members on the expanded framework (n. 80)</v>
      </c>
      <c r="G6" s="55" t="str">
        <f t="shared" ca="1" si="4"/>
        <v>80 (45.2%)</v>
      </c>
    </row>
    <row r="7" spans="1:7" x14ac:dyDescent="0.2">
      <c r="A7" s="56" t="s">
        <v>152</v>
      </c>
      <c r="B7" s="59" t="s">
        <v>157</v>
      </c>
      <c r="C7" s="60">
        <f t="shared" ca="1" si="0"/>
        <v>94</v>
      </c>
      <c r="D7" s="61">
        <f t="shared" ca="1" si="1"/>
        <v>0.53107344632768361</v>
      </c>
      <c r="E7" s="58">
        <f t="shared" ca="1" si="2"/>
        <v>21</v>
      </c>
      <c r="F7" s="55" t="str">
        <f t="shared" ca="1" si="3"/>
        <v>Mapping of CMALT to frameworks like UKPSF, Jisc' Digital Capabilities framework, Blended Learning curriculum (n. 94)</v>
      </c>
      <c r="G7" s="55" t="str">
        <f t="shared" ca="1" si="4"/>
        <v>94 (53.1%)</v>
      </c>
    </row>
    <row r="8" spans="1:7" x14ac:dyDescent="0.2">
      <c r="A8" s="56" t="s">
        <v>152</v>
      </c>
      <c r="B8" s="59" t="s">
        <v>158</v>
      </c>
      <c r="C8" s="60">
        <f t="shared" ca="1" si="0"/>
        <v>108</v>
      </c>
      <c r="D8" s="61">
        <f t="shared" ca="1" si="1"/>
        <v>0.61016949152542377</v>
      </c>
      <c r="E8" s="58">
        <f t="shared" ca="1" si="2"/>
        <v>108</v>
      </c>
      <c r="F8" s="55" t="str">
        <f t="shared" ca="1" si="3"/>
        <v>Pilot: CMALT pathway for early career professionals and those for whom it is a smaller part of their role (n. 108)</v>
      </c>
      <c r="G8" s="55" t="str">
        <f t="shared" ca="1" si="4"/>
        <v>108 (61.0%)</v>
      </c>
    </row>
    <row r="9" spans="1:7" x14ac:dyDescent="0.2">
      <c r="A9" s="56" t="s">
        <v>152</v>
      </c>
      <c r="B9" s="59" t="s">
        <v>159</v>
      </c>
      <c r="C9" s="60">
        <f t="shared" ca="1" si="0"/>
        <v>109</v>
      </c>
      <c r="D9" s="61">
        <f t="shared" ca="1" si="1"/>
        <v>0.61581920903954801</v>
      </c>
      <c r="E9" s="58">
        <f t="shared" ca="1" si="2"/>
        <v>16</v>
      </c>
      <c r="F9" s="55" t="str">
        <f t="shared" ca="1" si="3"/>
        <v>Pilot: CMALT pathways for advanced professionals whose role includes management / leadership or research focus (n. 109)</v>
      </c>
      <c r="G9" s="55" t="str">
        <f t="shared" ca="1" si="4"/>
        <v>109 (61.6%)</v>
      </c>
    </row>
    <row r="10" spans="1:7" x14ac:dyDescent="0.2">
      <c r="A10" s="56" t="s">
        <v>152</v>
      </c>
      <c r="B10" s="59" t="s">
        <v>160</v>
      </c>
      <c r="C10" s="60">
        <f t="shared" ca="1" si="0"/>
        <v>116</v>
      </c>
      <c r="D10" s="61">
        <f t="shared" ca="1" si="1"/>
        <v>0.65536723163841804</v>
      </c>
      <c r="E10" s="58">
        <f t="shared" ca="1" si="2"/>
        <v>13</v>
      </c>
      <c r="F10" s="55" t="str">
        <f t="shared" ca="1" si="3"/>
        <v>Open Register of CMALT portfolios, providing examples from across sectors and job roles (n. 116)</v>
      </c>
      <c r="G10" s="55" t="str">
        <f t="shared" ca="1" si="4"/>
        <v>116 (65.5%)</v>
      </c>
    </row>
  </sheetData>
  <sortState ref="A3:G10">
    <sortCondition ref="D3:D10"/>
  </sortState>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About</vt:lpstr>
      <vt:lpstr>Q1</vt:lpstr>
      <vt:lpstr>Q1 (combined)</vt:lpstr>
      <vt:lpstr>Q2</vt:lpstr>
      <vt:lpstr>Q3</vt:lpstr>
      <vt:lpstr>Q3 (combined)</vt:lpstr>
      <vt:lpstr>Q3+Q1</vt:lpstr>
      <vt:lpstr>Q3+Q1 (lap)</vt:lpstr>
      <vt:lpstr>Q4</vt:lpstr>
      <vt:lpstr>Q5</vt:lpstr>
      <vt:lpstr>Q6</vt:lpstr>
      <vt:lpstr>Q7</vt:lpstr>
      <vt:lpstr>Q8</vt:lpstr>
      <vt:lpstr>Q11</vt:lpstr>
      <vt:lpstr>Q12</vt:lpstr>
      <vt:lpstr>Q13</vt:lpstr>
      <vt:lpstr>Q14</vt:lpstr>
      <vt:lpstr>Q15</vt:lpstr>
      <vt:lpstr>Q16</vt:lpstr>
      <vt:lpstr>Q17</vt:lpstr>
      <vt:lpstr>Q18</vt:lpstr>
      <vt:lpstr>Q19</vt:lpstr>
      <vt:lpstr>Form responses 2017</vt:lpstr>
      <vt:lpstr>Form responses 2016</vt:lpstr>
      <vt:lpstr>Form responses 2015</vt:lpstr>
      <vt:lpstr>Form responses 2014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ALT</dc:creator>
  <cp:keywords/>
  <dc:description/>
  <cp:lastModifiedBy>Martin-ALT</cp:lastModifiedBy>
  <cp:revision/>
  <dcterms:created xsi:type="dcterms:W3CDTF">2015-01-29T23:41:31Z</dcterms:created>
  <dcterms:modified xsi:type="dcterms:W3CDTF">2018-03-05T14:31:49Z</dcterms:modified>
  <cp:category/>
  <cp:contentStatus/>
</cp:coreProperties>
</file>